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Default Extension="gif" ContentType="image/gif"/>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colors1.xml" ContentType="application/vnd.ms-office.chartcolorstyle+xml"/>
  <Override PartName="/xl/charts/style1.xml" ContentType="application/vnd.ms-office.chart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codeName="ThisWorkbook"/>
  <bookViews>
    <workbookView xWindow="65521" yWindow="0" windowWidth="7995" windowHeight="1590" tabRatio="801" firstSheet="2" activeTab="2"/>
  </bookViews>
  <sheets>
    <sheet name="Instrucciones" sheetId="1" r:id="rId1"/>
    <sheet name="Características datos" sheetId="2" r:id="rId2"/>
    <sheet name="Resultados" sheetId="11" r:id="rId3"/>
    <sheet name="IB 6B1 - MYPE e I" sheetId="43" r:id="rId4"/>
    <sheet name="IB 6B1 - Pesca y A" sheetId="46" r:id="rId5"/>
    <sheet name="Fac Conv" sheetId="22" r:id="rId6"/>
    <sheet name="IP 6B1" sheetId="50" r:id="rId7"/>
    <sheet name="FE y GEI 2014" sheetId="24" r:id="rId8"/>
    <sheet name="Serie temporal" sheetId="60" r:id="rId9"/>
    <sheet name="Serie de datos" sheetId="56" r:id="rId10"/>
    <sheet name="INCERTIDUMBRE - Resultados" sheetId="62" r:id="rId11"/>
    <sheet name="INCERTIDUMBRE - Valores" sheetId="61"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x" localSheetId="10">#REF!</definedName>
    <definedName name="\x" localSheetId="11">#REF!</definedName>
    <definedName name="\x" localSheetId="6">#REF!</definedName>
    <definedName name="\x">#REF!</definedName>
    <definedName name="_" localSheetId="10">'[1]Tier 1 CH4  EFs'!$L$7:$M$60</definedName>
    <definedName name="_" localSheetId="11">'[1]Tier 1 CH4  EFs'!$L$7:$M$60</definedName>
    <definedName name="_">'[2]Tier 1 CH4  EFs'!$L$7:$M$60</definedName>
    <definedName name="__123Graph_A" localSheetId="10" hidden="1">#REF!</definedName>
    <definedName name="__123Graph_A" localSheetId="11" hidden="1">#REF!</definedName>
    <definedName name="__123Graph_A" localSheetId="6" hidden="1">#REF!</definedName>
    <definedName name="__123Graph_A" hidden="1">#REF!</definedName>
    <definedName name="__123Graph_ACurrent" localSheetId="10" hidden="1">#REF!</definedName>
    <definedName name="__123Graph_ACurrent" localSheetId="11" hidden="1">#REF!</definedName>
    <definedName name="__123Graph_ACurrent" localSheetId="6" hidden="1">#REF!</definedName>
    <definedName name="__123Graph_ACurrent" hidden="1">#REF!</definedName>
    <definedName name="__123Graph_B" localSheetId="10" hidden="1">#REF!</definedName>
    <definedName name="__123Graph_B" localSheetId="11" hidden="1">#REF!</definedName>
    <definedName name="__123Graph_B" localSheetId="6" hidden="1">#REF!</definedName>
    <definedName name="__123Graph_B" hidden="1">#REF!</definedName>
    <definedName name="__123Graph_BCurrent" localSheetId="10" hidden="1">#REF!</definedName>
    <definedName name="__123Graph_BCurrent" localSheetId="11" hidden="1">#REF!</definedName>
    <definedName name="__123Graph_BCurrent" localSheetId="6" hidden="1">#REF!</definedName>
    <definedName name="__123Graph_BCurrent" hidden="1">#REF!</definedName>
    <definedName name="__123Graph_C" localSheetId="10" hidden="1">#REF!</definedName>
    <definedName name="__123Graph_C" localSheetId="11" hidden="1">#REF!</definedName>
    <definedName name="__123Graph_C" localSheetId="6" hidden="1">#REF!</definedName>
    <definedName name="__123Graph_C" hidden="1">#REF!</definedName>
    <definedName name="__123Graph_CChart1" localSheetId="10" hidden="1">#REF!</definedName>
    <definedName name="__123Graph_CChart1" localSheetId="11" hidden="1">#REF!</definedName>
    <definedName name="__123Graph_CChart1" localSheetId="6" hidden="1">#REF!</definedName>
    <definedName name="__123Graph_CChart1" hidden="1">#REF!</definedName>
    <definedName name="__123Graph_CChart2" localSheetId="10" hidden="1">#REF!</definedName>
    <definedName name="__123Graph_CChart2" localSheetId="11" hidden="1">#REF!</definedName>
    <definedName name="__123Graph_CChart2" localSheetId="6" hidden="1">#REF!</definedName>
    <definedName name="__123Graph_CChart2" hidden="1">#REF!</definedName>
    <definedName name="__123Graph_CCurrent" localSheetId="10" hidden="1">#REF!</definedName>
    <definedName name="__123Graph_CCurrent" localSheetId="11" hidden="1">#REF!</definedName>
    <definedName name="__123Graph_CCurrent" localSheetId="6" hidden="1">#REF!</definedName>
    <definedName name="__123Graph_CCurrent" hidden="1">#REF!</definedName>
    <definedName name="__123Graph_D" localSheetId="10" hidden="1">#REF!</definedName>
    <definedName name="__123Graph_D" localSheetId="11" hidden="1">#REF!</definedName>
    <definedName name="__123Graph_D" localSheetId="6" hidden="1">#REF!</definedName>
    <definedName name="__123Graph_D" hidden="1">#REF!</definedName>
    <definedName name="__123Graph_DChart1" localSheetId="10" hidden="1">#REF!</definedName>
    <definedName name="__123Graph_DChart1" localSheetId="11" hidden="1">#REF!</definedName>
    <definedName name="__123Graph_DChart1" localSheetId="6" hidden="1">#REF!</definedName>
    <definedName name="__123Graph_DChart1" hidden="1">#REF!</definedName>
    <definedName name="__123Graph_DChart2" localSheetId="10" hidden="1">#REF!</definedName>
    <definedName name="__123Graph_DChart2" localSheetId="11" hidden="1">#REF!</definedName>
    <definedName name="__123Graph_DChart2" localSheetId="6" hidden="1">#REF!</definedName>
    <definedName name="__123Graph_DChart2" hidden="1">#REF!</definedName>
    <definedName name="__123Graph_DCurrent" localSheetId="10" hidden="1">#REF!</definedName>
    <definedName name="__123Graph_DCurrent" localSheetId="11" hidden="1">#REF!</definedName>
    <definedName name="__123Graph_DCurrent" localSheetId="6" hidden="1">#REF!</definedName>
    <definedName name="__123Graph_DCurrent" hidden="1">#REF!</definedName>
    <definedName name="__123Graph_X" localSheetId="10" hidden="1">#REF!</definedName>
    <definedName name="__123Graph_X" localSheetId="11" hidden="1">#REF!</definedName>
    <definedName name="__123Graph_X" localSheetId="6" hidden="1">#REF!</definedName>
    <definedName name="__123Graph_X" hidden="1">#REF!</definedName>
    <definedName name="__123Graph_XCurrent" localSheetId="10" hidden="1">#REF!</definedName>
    <definedName name="__123Graph_XCurrent" localSheetId="11" hidden="1">#REF!</definedName>
    <definedName name="__123Graph_XCurrent" localSheetId="6" hidden="1">#REF!</definedName>
    <definedName name="__123Graph_XCurrent" hidden="1">#REF!</definedName>
    <definedName name="_CRE2" localSheetId="10">#REF!</definedName>
    <definedName name="_CRE2" localSheetId="11">#REF!</definedName>
    <definedName name="_CRE2" localSheetId="6">#REF!</definedName>
    <definedName name="_CRE2">#REF!</definedName>
    <definedName name="_gam1" localSheetId="10">#REF!</definedName>
    <definedName name="_gam1" localSheetId="11">#REF!</definedName>
    <definedName name="_gam1" localSheetId="6">#REF!</definedName>
    <definedName name="_gam1">#REF!</definedName>
    <definedName name="_gam3" localSheetId="10">#REF!</definedName>
    <definedName name="_gam3" localSheetId="11">#REF!</definedName>
    <definedName name="_gam3" localSheetId="6">#REF!</definedName>
    <definedName name="_gam3">#REF!</definedName>
    <definedName name="_Order1" hidden="1">0</definedName>
    <definedName name="_RCC10" localSheetId="10">#REF!</definedName>
    <definedName name="_RCC10" localSheetId="11">#REF!</definedName>
    <definedName name="_RCC10" localSheetId="6">#REF!</definedName>
    <definedName name="_RCC10">#REF!</definedName>
    <definedName name="_RCC11" localSheetId="10">#REF!</definedName>
    <definedName name="_RCC11" localSheetId="11">#REF!</definedName>
    <definedName name="_RCC11" localSheetId="6">#REF!</definedName>
    <definedName name="_RCC11">#REF!</definedName>
    <definedName name="_RCC12" localSheetId="10">#REF!</definedName>
    <definedName name="_RCC12" localSheetId="11">#REF!</definedName>
    <definedName name="_RCC12" localSheetId="6">#REF!</definedName>
    <definedName name="_RCC12">#REF!</definedName>
    <definedName name="_RCC13" localSheetId="10">#REF!</definedName>
    <definedName name="_RCC13" localSheetId="11">#REF!</definedName>
    <definedName name="_RCC13" localSheetId="6">#REF!</definedName>
    <definedName name="_RCC13">#REF!</definedName>
    <definedName name="_RCC15" localSheetId="10">#REF!</definedName>
    <definedName name="_RCC15" localSheetId="11">#REF!</definedName>
    <definedName name="_RCC15" localSheetId="6">#REF!</definedName>
    <definedName name="_RCC15">#REF!</definedName>
    <definedName name="_RCC16" localSheetId="10">#REF!</definedName>
    <definedName name="_RCC16" localSheetId="11">#REF!</definedName>
    <definedName name="_RCC16" localSheetId="6">#REF!</definedName>
    <definedName name="_RCC16">#REF!</definedName>
    <definedName name="_RCC19" localSheetId="10">#REF!</definedName>
    <definedName name="_RCC19" localSheetId="11">#REF!</definedName>
    <definedName name="_RCC19" localSheetId="6">#REF!</definedName>
    <definedName name="_RCC19">#REF!</definedName>
    <definedName name="_RCC20" localSheetId="10">#REF!</definedName>
    <definedName name="_RCC20" localSheetId="11">#REF!</definedName>
    <definedName name="_RCC20" localSheetId="6">#REF!</definedName>
    <definedName name="_RCC20">#REF!</definedName>
    <definedName name="_RCC21" localSheetId="10">#REF!</definedName>
    <definedName name="_RCC21" localSheetId="11">#REF!</definedName>
    <definedName name="_RCC21" localSheetId="6">#REF!</definedName>
    <definedName name="_RCC21">#REF!</definedName>
    <definedName name="_RCC33" localSheetId="10">#REF!</definedName>
    <definedName name="_RCC33" localSheetId="11">#REF!</definedName>
    <definedName name="_RCC33" localSheetId="6">#REF!</definedName>
    <definedName name="_RCC33">#REF!</definedName>
    <definedName name="_RCC4" localSheetId="10">#REF!</definedName>
    <definedName name="_RCC4" localSheetId="11">#REF!</definedName>
    <definedName name="_RCC4" localSheetId="6">#REF!</definedName>
    <definedName name="_RCC4">#REF!</definedName>
    <definedName name="_RCC5" localSheetId="10">#REF!</definedName>
    <definedName name="_RCC5" localSheetId="11">#REF!</definedName>
    <definedName name="_RCC5" localSheetId="6">#REF!</definedName>
    <definedName name="_RCC5">#REF!</definedName>
    <definedName name="_RCC6" localSheetId="10">#REF!</definedName>
    <definedName name="_RCC6" localSheetId="11">#REF!</definedName>
    <definedName name="_RCC6" localSheetId="6">#REF!</definedName>
    <definedName name="_RCC6">#REF!</definedName>
    <definedName name="_RCC7" localSheetId="10">#REF!</definedName>
    <definedName name="_RCC7" localSheetId="11">#REF!</definedName>
    <definedName name="_RCC7" localSheetId="6">#REF!</definedName>
    <definedName name="_RCC7">#REF!</definedName>
    <definedName name="_RCC8" localSheetId="10">#REF!</definedName>
    <definedName name="_RCC8" localSheetId="11">#REF!</definedName>
    <definedName name="_RCC8" localSheetId="6">#REF!</definedName>
    <definedName name="_RCC8">#REF!</definedName>
    <definedName name="_RCC9" localSheetId="10">#REF!</definedName>
    <definedName name="_RCC9" localSheetId="11">#REF!</definedName>
    <definedName name="_RCC9" localSheetId="6">#REF!</definedName>
    <definedName name="_RCC9">#REF!</definedName>
    <definedName name="_RCC98" localSheetId="10">#REF!</definedName>
    <definedName name="_RCC98" localSheetId="11">#REF!</definedName>
    <definedName name="_RCC98" localSheetId="6">#REF!</definedName>
    <definedName name="_RCC98">#REF!</definedName>
    <definedName name="_RCC99" localSheetId="10">#REF!</definedName>
    <definedName name="_RCC99" localSheetId="11">#REF!</definedName>
    <definedName name="_RCC99" localSheetId="6">#REF!</definedName>
    <definedName name="_RCC99">#REF!</definedName>
    <definedName name="ac_qdr_8" localSheetId="10">'[4]LISTAS DROP DOWN'!$Q$4:$Q$5</definedName>
    <definedName name="ac_qdr_8" localSheetId="11">'[4]LISTAS DROP DOWN'!$Q$4:$Q$5</definedName>
    <definedName name="ac_qdr_8">'[5]LISTAS DROP DOWN'!$Q$4:$Q$5</definedName>
    <definedName name="actualFuelNames" localSheetId="10">#REF!</definedName>
    <definedName name="actualFuelNames" localSheetId="11">#REF!</definedName>
    <definedName name="actualFuelNames" localSheetId="6">#REF!</definedName>
    <definedName name="actualFuelNames">#REF!</definedName>
    <definedName name="Agriculture" localSheetId="10">'[1]Tier 1 CH4  EFs'!$N$7:$O$60</definedName>
    <definedName name="Agriculture" localSheetId="11">'[1]Tier 1 CH4  EFs'!$N$7:$O$60</definedName>
    <definedName name="Agriculture">'[2]Tier 1 CH4  EFs'!$N$7:$O$60</definedName>
    <definedName name="AgricultureN2O" localSheetId="10">'[1]Tier 1 N2O  EFs (2)'!$N$7:$O$60</definedName>
    <definedName name="AgricultureN2O" localSheetId="11">'[1]Tier 1 N2O  EFs (2)'!$N$7:$O$60</definedName>
    <definedName name="AgricultureN2O">'[2]Tier 1 N2O  EFs (2)'!$N$7:$O$60</definedName>
    <definedName name="alpha" localSheetId="10">#REF!</definedName>
    <definedName name="alpha" localSheetId="11">#REF!</definedName>
    <definedName name="alpha" localSheetId="6">#REF!</definedName>
    <definedName name="alpha">#REF!</definedName>
    <definedName name="alphaf" localSheetId="10">#REF!</definedName>
    <definedName name="alphaf" localSheetId="11">#REF!</definedName>
    <definedName name="alphaf" localSheetId="6">#REF!</definedName>
    <definedName name="alphaf">#REF!</definedName>
    <definedName name="ANEXO41" localSheetId="10">#REF!</definedName>
    <definedName name="ANEXO41" localSheetId="11">#REF!</definedName>
    <definedName name="ANEXO41" localSheetId="6">#REF!</definedName>
    <definedName name="ANEXO41">#REF!</definedName>
    <definedName name="ANEXO42" localSheetId="10">#REF!</definedName>
    <definedName name="ANEXO42" localSheetId="11">#REF!</definedName>
    <definedName name="ANEXO42" localSheetId="6">#REF!</definedName>
    <definedName name="ANEXO42">#REF!</definedName>
    <definedName name="ANEXO43" localSheetId="10">#REF!</definedName>
    <definedName name="ANEXO43" localSheetId="11">#REF!</definedName>
    <definedName name="ANEXO43" localSheetId="6">#REF!</definedName>
    <definedName name="ANEXO43">#REF!</definedName>
    <definedName name="ANEXO44" localSheetId="10">#REF!</definedName>
    <definedName name="ANEXO44" localSheetId="11">#REF!</definedName>
    <definedName name="ANEXO44" localSheetId="6">#REF!</definedName>
    <definedName name="ANEXO44">#REF!</definedName>
    <definedName name="ANEXO45" localSheetId="10">#REF!</definedName>
    <definedName name="ANEXO45" localSheetId="11">#REF!</definedName>
    <definedName name="ANEXO45" localSheetId="6">#REF!</definedName>
    <definedName name="ANEXO45">#REF!</definedName>
    <definedName name="ANEXO49" localSheetId="10">#REF!</definedName>
    <definedName name="ANEXO49" localSheetId="11">#REF!</definedName>
    <definedName name="ANEXO49" localSheetId="6">#REF!</definedName>
    <definedName name="ANEXO49">#REF!</definedName>
    <definedName name="AreaReg_1101" localSheetId="10">#REF!</definedName>
    <definedName name="AreaReg_1101" localSheetId="11">#REF!</definedName>
    <definedName name="AreaReg_1101" localSheetId="6">#REF!</definedName>
    <definedName name="AreaReg_1101">#REF!</definedName>
    <definedName name="AreaReg_1102" localSheetId="10">#REF!</definedName>
    <definedName name="AreaReg_1102" localSheetId="11">#REF!</definedName>
    <definedName name="AreaReg_1102" localSheetId="6">#REF!</definedName>
    <definedName name="AreaReg_1102">#REF!</definedName>
    <definedName name="AreaReg_1103" localSheetId="10">#REF!</definedName>
    <definedName name="AreaReg_1103" localSheetId="11">#REF!</definedName>
    <definedName name="AreaReg_1103" localSheetId="6">#REF!</definedName>
    <definedName name="AreaReg_1103">#REF!</definedName>
    <definedName name="AreaReg_1104" localSheetId="10">#REF!</definedName>
    <definedName name="AreaReg_1104" localSheetId="11">#REF!</definedName>
    <definedName name="AreaReg_1104" localSheetId="6">#REF!</definedName>
    <definedName name="AreaReg_1104">#REF!</definedName>
    <definedName name="AreaReg_1105" localSheetId="10">#REF!</definedName>
    <definedName name="AreaReg_1105" localSheetId="11">#REF!</definedName>
    <definedName name="AreaReg_1105" localSheetId="6">#REF!</definedName>
    <definedName name="AreaReg_1105">#REF!</definedName>
    <definedName name="AreaReg_1201" localSheetId="10">#REF!</definedName>
    <definedName name="AreaReg_1201" localSheetId="11">#REF!</definedName>
    <definedName name="AreaReg_1201" localSheetId="6">#REF!</definedName>
    <definedName name="AreaReg_1201">#REF!</definedName>
    <definedName name="AreaReg_1202" localSheetId="10">#REF!</definedName>
    <definedName name="AreaReg_1202" localSheetId="11">#REF!</definedName>
    <definedName name="AreaReg_1202" localSheetId="6">#REF!</definedName>
    <definedName name="AreaReg_1202">#REF!</definedName>
    <definedName name="AreaReg_1203" localSheetId="10">#REF!</definedName>
    <definedName name="AreaReg_1203" localSheetId="11">#REF!</definedName>
    <definedName name="AreaReg_1203" localSheetId="6">#REF!</definedName>
    <definedName name="AreaReg_1203">#REF!</definedName>
    <definedName name="AreaReg_1204" localSheetId="10">#REF!</definedName>
    <definedName name="AreaReg_1204" localSheetId="11">#REF!</definedName>
    <definedName name="AreaReg_1204" localSheetId="6">#REF!</definedName>
    <definedName name="AreaReg_1204">#REF!</definedName>
    <definedName name="AreaReg_1301" localSheetId="10">#REF!</definedName>
    <definedName name="AreaReg_1301" localSheetId="11">#REF!</definedName>
    <definedName name="AreaReg_1301" localSheetId="6">#REF!</definedName>
    <definedName name="AreaReg_1301">#REF!</definedName>
    <definedName name="AreaReg_1302" localSheetId="10">#REF!</definedName>
    <definedName name="AreaReg_1302" localSheetId="11">#REF!</definedName>
    <definedName name="AreaReg_1302" localSheetId="6">#REF!</definedName>
    <definedName name="AreaReg_1302">#REF!</definedName>
    <definedName name="AreaReg_1303" localSheetId="10">#REF!</definedName>
    <definedName name="AreaReg_1303" localSheetId="11">#REF!</definedName>
    <definedName name="AreaReg_1303" localSheetId="6">#REF!</definedName>
    <definedName name="AreaReg_1303">#REF!</definedName>
    <definedName name="AreaReg_1304" localSheetId="10">#REF!</definedName>
    <definedName name="AreaReg_1304" localSheetId="11">#REF!</definedName>
    <definedName name="AreaReg_1304" localSheetId="6">#REF!</definedName>
    <definedName name="AreaReg_1304">#REF!</definedName>
    <definedName name="AreaReg_1305" localSheetId="10">#REF!</definedName>
    <definedName name="AreaReg_1305" localSheetId="11">#REF!</definedName>
    <definedName name="AreaReg_1305" localSheetId="6">#REF!</definedName>
    <definedName name="AreaReg_1305">#REF!</definedName>
    <definedName name="AreaReg_1401" localSheetId="10">#REF!</definedName>
    <definedName name="AreaReg_1401" localSheetId="11">#REF!</definedName>
    <definedName name="AreaReg_1401" localSheetId="6">#REF!</definedName>
    <definedName name="AreaReg_1401">#REF!</definedName>
    <definedName name="AreaReg_1402" localSheetId="10">#REF!</definedName>
    <definedName name="AreaReg_1402" localSheetId="11">#REF!</definedName>
    <definedName name="AreaReg_1402" localSheetId="6">#REF!</definedName>
    <definedName name="AreaReg_1402">#REF!</definedName>
    <definedName name="AreaReg_1403" localSheetId="10">#REF!</definedName>
    <definedName name="AreaReg_1403" localSheetId="11">#REF!</definedName>
    <definedName name="AreaReg_1403" localSheetId="6">#REF!</definedName>
    <definedName name="AreaReg_1403">#REF!</definedName>
    <definedName name="AreaReg_1404" localSheetId="10">#REF!</definedName>
    <definedName name="AreaReg_1404" localSheetId="11">#REF!</definedName>
    <definedName name="AreaReg_1404" localSheetId="6">#REF!</definedName>
    <definedName name="AreaReg_1404">#REF!</definedName>
    <definedName name="AreaReg_5101" localSheetId="10">#REF!</definedName>
    <definedName name="AreaReg_5101" localSheetId="11">#REF!</definedName>
    <definedName name="AreaReg_5101" localSheetId="6">#REF!</definedName>
    <definedName name="AreaReg_5101">#REF!</definedName>
    <definedName name="AreaReg_5102" localSheetId="10">#REF!</definedName>
    <definedName name="AreaReg_5102" localSheetId="11">#REF!</definedName>
    <definedName name="AreaReg_5102" localSheetId="6">#REF!</definedName>
    <definedName name="AreaReg_5102">#REF!</definedName>
    <definedName name="AreaReg_5103" localSheetId="10">#REF!</definedName>
    <definedName name="AreaReg_5103" localSheetId="11">#REF!</definedName>
    <definedName name="AreaReg_5103" localSheetId="6">#REF!</definedName>
    <definedName name="AreaReg_5103">#REF!</definedName>
    <definedName name="AreaReg_5104" localSheetId="10">#REF!</definedName>
    <definedName name="AreaReg_5104" localSheetId="11">#REF!</definedName>
    <definedName name="AreaReg_5104" localSheetId="6">#REF!</definedName>
    <definedName name="AreaReg_5104">#REF!</definedName>
    <definedName name="AreaReg_5105" localSheetId="10">#REF!</definedName>
    <definedName name="AreaReg_5105" localSheetId="11">#REF!</definedName>
    <definedName name="AreaReg_5105" localSheetId="6">#REF!</definedName>
    <definedName name="AreaReg_5105">#REF!</definedName>
    <definedName name="AreaReg_5106" localSheetId="10">#REF!</definedName>
    <definedName name="AreaReg_5106" localSheetId="11">#REF!</definedName>
    <definedName name="AreaReg_5106" localSheetId="6">#REF!</definedName>
    <definedName name="AreaReg_5106">#REF!</definedName>
    <definedName name="AreaReg_5107" localSheetId="10">#REF!</definedName>
    <definedName name="AreaReg_5107" localSheetId="11">#REF!</definedName>
    <definedName name="AreaReg_5107" localSheetId="6">#REF!</definedName>
    <definedName name="AreaReg_5107">#REF!</definedName>
    <definedName name="ÁREAS" localSheetId="10">#REF!</definedName>
    <definedName name="ÁREAS" localSheetId="11">#REF!</definedName>
    <definedName name="ÁREAS" localSheetId="6">#REF!</definedName>
    <definedName name="ÁREAS">#REF!</definedName>
    <definedName name="asd" localSheetId="10" hidden="1">{"'RELATÓRIO'!$A$1:$E$20","'RELATÓRIO'!$A$22:$D$34","'INTERNET'!$A$31:$G$58","'INTERNET'!$A$1:$G$28","'SÉRIE HISTÓRICA'!$A$167:$H$212","'SÉRIE HISTÓRICA'!$A$56:$H$101"}</definedName>
    <definedName name="asd" localSheetId="11" hidden="1">{"'RELATÓRIO'!$A$1:$E$20","'RELATÓRIO'!$A$22:$D$34","'INTERNET'!$A$31:$G$58","'INTERNET'!$A$1:$G$28","'SÉRIE HISTÓRICA'!$A$167:$H$212","'SÉRIE HISTÓRICA'!$A$56:$H$101"}</definedName>
    <definedName name="asd" hidden="1">{"'RELATÓRIO'!$A$1:$E$20","'RELATÓRIO'!$A$22:$D$34","'INTERNET'!$A$31:$G$58","'INTERNET'!$A$1:$G$28","'SÉRIE HISTÓRICA'!$A$167:$H$212","'SÉRIE HISTÓRICA'!$A$56:$H$101"}</definedName>
    <definedName name="b" localSheetId="10">#REF!</definedName>
    <definedName name="b" localSheetId="11">#REF!</definedName>
    <definedName name="b" localSheetId="6">#REF!</definedName>
    <definedName name="b">#REF!</definedName>
    <definedName name="Baseline_fuel" localSheetId="10">#REF!</definedName>
    <definedName name="Baseline_fuel" localSheetId="11">#REF!</definedName>
    <definedName name="Baseline_fuel" localSheetId="6">#REF!</definedName>
    <definedName name="Baseline_fuel">#REF!</definedName>
    <definedName name="beta" localSheetId="10">#REF!</definedName>
    <definedName name="beta" localSheetId="11">#REF!</definedName>
    <definedName name="beta" localSheetId="6">#REF!</definedName>
    <definedName name="beta">#REF!</definedName>
    <definedName name="betaf" localSheetId="10">#REF!</definedName>
    <definedName name="betaf" localSheetId="11">#REF!</definedName>
    <definedName name="betaf" localSheetId="6">#REF!</definedName>
    <definedName name="betaf">#REF!</definedName>
    <definedName name="bXy" localSheetId="10">#REF!</definedName>
    <definedName name="bXy" localSheetId="11">#REF!</definedName>
    <definedName name="bXy" localSheetId="6">#REF!</definedName>
    <definedName name="bXy">#REF!</definedName>
    <definedName name="bXyfox" localSheetId="10">#REF!</definedName>
    <definedName name="bXyfox" localSheetId="11">#REF!</definedName>
    <definedName name="bXyfox" localSheetId="6">#REF!</definedName>
    <definedName name="bXyfox">#REF!</definedName>
    <definedName name="cc" localSheetId="10">#REF!</definedName>
    <definedName name="cc" localSheetId="11">#REF!</definedName>
    <definedName name="cc" localSheetId="6">#REF!</definedName>
    <definedName name="cc">#REF!</definedName>
    <definedName name="celdas" localSheetId="10">#REF!</definedName>
    <definedName name="celdas" localSheetId="11">#REF!</definedName>
    <definedName name="celdas" localSheetId="6">#REF!</definedName>
    <definedName name="celdas">#REF!</definedName>
    <definedName name="CEMENTO" localSheetId="10">'[10]DADOS'!$P$1:$P$2</definedName>
    <definedName name="CEMENTO" localSheetId="11">'[10]DADOS'!$P$1:$P$2</definedName>
    <definedName name="CEMENTO">'[11]DADOS'!$P$1:$P$2</definedName>
    <definedName name="CIMENTO" localSheetId="10">'[12]DADOS'!$P$1:$P$2</definedName>
    <definedName name="CIMENTO" localSheetId="11">'[12]DADOS'!$P$1:$P$2</definedName>
    <definedName name="CIMENTO">'[13]DADOS'!$P$1:$P$2</definedName>
    <definedName name="cl" localSheetId="10">#REF!</definedName>
    <definedName name="cl" localSheetId="11">#REF!</definedName>
    <definedName name="cl" localSheetId="6">#REF!</definedName>
    <definedName name="cl">#REF!</definedName>
    <definedName name="CLASSE" localSheetId="10">'[12]D.Resíduos'!$B$2:$B$5</definedName>
    <definedName name="CLASSE" localSheetId="11">'[12]D.Resíduos'!$B$2:$B$5</definedName>
    <definedName name="CLASSE">'[13]D.Resíduos'!$B$2:$B$5</definedName>
    <definedName name="Coal_products" localSheetId="10">#REF!</definedName>
    <definedName name="Coal_products" localSheetId="11">#REF!</definedName>
    <definedName name="Coal_products" localSheetId="6">#REF!</definedName>
    <definedName name="Coal_products">#REF!</definedName>
    <definedName name="Cod_1101" localSheetId="10">#REF!</definedName>
    <definedName name="Cod_1101" localSheetId="11">#REF!</definedName>
    <definedName name="Cod_1101" localSheetId="6">#REF!</definedName>
    <definedName name="Cod_1101">#REF!</definedName>
    <definedName name="comb_qdr_2a" localSheetId="10">'[4]LISTAS DROP DOWN'!$G$4:$G$24</definedName>
    <definedName name="comb_qdr_2a" localSheetId="11">'[4]LISTAS DROP DOWN'!$G$4:$G$24</definedName>
    <definedName name="comb_qdr_2a">'[5]LISTAS DROP DOWN'!$G$4:$G$24</definedName>
    <definedName name="comb_qdr_4" localSheetId="10">'[4]LISTAS DROP DOWN'!$G$4:$G$24</definedName>
    <definedName name="comb_qdr_4" localSheetId="11">'[4]LISTAS DROP DOWN'!$G$4:$G$24</definedName>
    <definedName name="comb_qdr_4">'[5]LISTAS DROP DOWN'!$G$4:$G$24</definedName>
    <definedName name="combustible" localSheetId="10">'[14]DADOS'!$K$2:$K$16</definedName>
    <definedName name="combustible" localSheetId="11">'[14]DADOS'!$K$2:$K$16</definedName>
    <definedName name="combustible">'[15]DADOS'!$K$2:$K$16</definedName>
    <definedName name="combustibles3">'[16]Factores de Emisión'!$C$10:$C$17</definedName>
    <definedName name="combustivel_estacionaria" localSheetId="10">'[17]Fatores de Conversão'!$A$21:$A$40</definedName>
    <definedName name="combustivel_estacionaria" localSheetId="11">'[17]Fatores de Conversão'!$A$21:$A$40</definedName>
    <definedName name="combustivel_estacionaria">'[18]Fatores de Conversão'!$A$21:$A$40</definedName>
    <definedName name="combustivel_movel" localSheetId="10">'[17]Fatores de Conversão'!$B$73:$M$73</definedName>
    <definedName name="combustivel_movel" localSheetId="11">'[17]Fatores de Conversão'!$B$73:$M$73</definedName>
    <definedName name="combustivel_movel">'[18]Fatores de Conversão'!$B$73:$M$73</definedName>
    <definedName name="COMBUSTIVEL2" localSheetId="10">'[19]DADOS'!$K$2:$K$16</definedName>
    <definedName name="COMBUSTIVEL2" localSheetId="11">'[19]DADOS'!$K$2:$K$16</definedName>
    <definedName name="COMBUSTIVEL2">'[20]DADOS'!$K$2:$K$16</definedName>
    <definedName name="Commercial" localSheetId="10">'[1]Tier 1 CH4  EFs'!$H$7:$I$60</definedName>
    <definedName name="Commercial" localSheetId="11">'[1]Tier 1 CH4  EFs'!$H$7:$I$60</definedName>
    <definedName name="Commercial">'[2]Tier 1 CH4  EFs'!$H$7:$I$60</definedName>
    <definedName name="CommercialN2O" localSheetId="10">'[1]Tier 1 N2O  EFs (2)'!$H$7:$I$60</definedName>
    <definedName name="CommercialN2O" localSheetId="11">'[1]Tier 1 N2O  EFs (2)'!$H$7:$I$60</definedName>
    <definedName name="CommercialN2O">'[2]Tier 1 N2O  EFs (2)'!$H$7:$I$60</definedName>
    <definedName name="Construction" localSheetId="10">'[1]Tier 1 CH4  EFs'!$F$7:$G$60</definedName>
    <definedName name="Construction" localSheetId="11">'[1]Tier 1 CH4  EFs'!$F$7:$G$60</definedName>
    <definedName name="Construction">'[2]Tier 1 CH4  EFs'!$F$7:$G$60</definedName>
    <definedName name="ConstructionN2O" localSheetId="10">'[1]Tier 1 N2O  EFs (2)'!$F$7:$G$60</definedName>
    <definedName name="ConstructionN2O" localSheetId="11">'[1]Tier 1 N2O  EFs (2)'!$F$7:$G$60</definedName>
    <definedName name="ConstructionN2O">'[2]Tier 1 N2O  EFs (2)'!$F$7:$G$60</definedName>
    <definedName name="CONTRATO3" localSheetId="10">'[21]DADOS'!$C$2:$C$238</definedName>
    <definedName name="CONTRATO3" localSheetId="11">'[21]DADOS'!$C$2:$C$238</definedName>
    <definedName name="CONTRATO3">'[22]DADOS'!$C$2:$C$238</definedName>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CUADRO11" localSheetId="10">#REF!</definedName>
    <definedName name="CUADRO11" localSheetId="11">#REF!</definedName>
    <definedName name="CUADRO11" localSheetId="6">#REF!</definedName>
    <definedName name="CUADRO11">#REF!</definedName>
    <definedName name="CUADRO12" localSheetId="10">#REF!</definedName>
    <definedName name="CUADRO12" localSheetId="11">#REF!</definedName>
    <definedName name="CUADRO12" localSheetId="6">#REF!</definedName>
    <definedName name="CUADRO12">#REF!</definedName>
    <definedName name="CUADRO15" localSheetId="10">#REF!</definedName>
    <definedName name="CUADRO15" localSheetId="11">#REF!</definedName>
    <definedName name="CUADRO15" localSheetId="6">#REF!</definedName>
    <definedName name="CUADRO15">#REF!</definedName>
    <definedName name="CUADRO16" localSheetId="10">#REF!</definedName>
    <definedName name="CUADRO16" localSheetId="11">#REF!</definedName>
    <definedName name="CUADRO16" localSheetId="6">#REF!</definedName>
    <definedName name="CUADRO16">#REF!</definedName>
    <definedName name="CUADRO17" localSheetId="10">#REF!</definedName>
    <definedName name="CUADRO17" localSheetId="11">#REF!</definedName>
    <definedName name="CUADRO17" localSheetId="6">#REF!</definedName>
    <definedName name="CUADRO17">#REF!</definedName>
    <definedName name="CUADRO18" localSheetId="10">#REF!</definedName>
    <definedName name="CUADRO18" localSheetId="11">#REF!</definedName>
    <definedName name="CUADRO18" localSheetId="6">#REF!</definedName>
    <definedName name="CUADRO18">#REF!</definedName>
    <definedName name="CUADRO24" localSheetId="10">#REF!</definedName>
    <definedName name="CUADRO24" localSheetId="11">#REF!</definedName>
    <definedName name="CUADRO24" localSheetId="6">#REF!</definedName>
    <definedName name="CUADRO24">#REF!</definedName>
    <definedName name="CUADRO25" localSheetId="10">#REF!</definedName>
    <definedName name="CUADRO25" localSheetId="11">#REF!</definedName>
    <definedName name="CUADRO25" localSheetId="6">#REF!</definedName>
    <definedName name="CUADRO25">#REF!</definedName>
    <definedName name="CUADRO26" localSheetId="10">#REF!</definedName>
    <definedName name="CUADRO26" localSheetId="11">#REF!</definedName>
    <definedName name="CUADRO26" localSheetId="6">#REF!</definedName>
    <definedName name="CUADRO26">#REF!</definedName>
    <definedName name="CUADRO28" localSheetId="10">#REF!</definedName>
    <definedName name="CUADRO28" localSheetId="11">#REF!</definedName>
    <definedName name="CUADRO28" localSheetId="6">#REF!</definedName>
    <definedName name="CUADRO28">#REF!</definedName>
    <definedName name="CUADRO29" localSheetId="10">#REF!</definedName>
    <definedName name="CUADRO29" localSheetId="11">#REF!</definedName>
    <definedName name="CUADRO29" localSheetId="6">#REF!</definedName>
    <definedName name="CUADRO29">#REF!</definedName>
    <definedName name="CUADRO30" localSheetId="10">#REF!</definedName>
    <definedName name="CUADRO30" localSheetId="11">#REF!</definedName>
    <definedName name="CUADRO30" localSheetId="6">#REF!</definedName>
    <definedName name="CUADRO30">#REF!</definedName>
    <definedName name="CUADRO31" localSheetId="10">#REF!</definedName>
    <definedName name="CUADRO31" localSheetId="11">#REF!</definedName>
    <definedName name="CUADRO31" localSheetId="6">#REF!</definedName>
    <definedName name="CUADRO31">#REF!</definedName>
    <definedName name="CUADRO38" localSheetId="10">#REF!</definedName>
    <definedName name="CUADRO38" localSheetId="11">#REF!</definedName>
    <definedName name="CUADRO38" localSheetId="6">#REF!</definedName>
    <definedName name="CUADRO38">#REF!</definedName>
    <definedName name="CUADRO8" localSheetId="10">#REF!</definedName>
    <definedName name="CUADRO8" localSheetId="11">#REF!</definedName>
    <definedName name="CUADRO8" localSheetId="6">#REF!</definedName>
    <definedName name="CUADRO8">#REF!</definedName>
    <definedName name="customConversionFactors" localSheetId="10">'[1]General_listings'!$B$379:$E$392</definedName>
    <definedName name="customConversionFactors" localSheetId="11">'[1]General_listings'!$B$379:$E$392</definedName>
    <definedName name="customConversionFactors">'[2]General_listings'!$B$379:$E$392</definedName>
    <definedName name="customFuelTypes" localSheetId="10">'[1]General_listings'!$B$395:$B$396</definedName>
    <definedName name="customFuelTypes" localSheetId="11">'[1]General_listings'!$B$395:$B$396</definedName>
    <definedName name="customFuelTypes">'[2]General_listings'!$B$395:$B$396</definedName>
    <definedName name="customizado" localSheetId="10">#REF!</definedName>
    <definedName name="customizado" localSheetId="11">#REF!</definedName>
    <definedName name="customizado" localSheetId="6">#REF!</definedName>
    <definedName name="customizado">#REF!</definedName>
    <definedName name="customUnitMap" localSheetId="10">'[1]General_listings'!$B$362:$C$375</definedName>
    <definedName name="customUnitMap" localSheetId="11">'[1]General_listings'!$B$362:$C$375</definedName>
    <definedName name="customUnitMap">'[2]General_listings'!$B$362:$C$375</definedName>
    <definedName name="d" localSheetId="10">#REF!</definedName>
    <definedName name="d" localSheetId="11">#REF!</definedName>
    <definedName name="d" localSheetId="6">#REF!</definedName>
    <definedName name="d">#REF!</definedName>
    <definedName name="DATA" localSheetId="10">#REF!</definedName>
    <definedName name="DATA" localSheetId="11">#REF!</definedName>
    <definedName name="DATA" localSheetId="6">#REF!</definedName>
    <definedName name="DATA">#REF!</definedName>
    <definedName name="dataRange">"I13:I242"</definedName>
    <definedName name="DATE" localSheetId="10">#REF!</definedName>
    <definedName name="DATE" localSheetId="11">#REF!</definedName>
    <definedName name="DATE" localSheetId="6">#REF!</definedName>
    <definedName name="DATE">#REF!</definedName>
    <definedName name="de" localSheetId="6">#REF!</definedName>
    <definedName name="de">#REF!</definedName>
    <definedName name="denominatorConversionTable" localSheetId="10">'[1]General_listings'!$B$344:$C$358</definedName>
    <definedName name="denominatorConversionTable" localSheetId="11">'[1]General_listings'!$B$344:$C$358</definedName>
    <definedName name="denominatorConversionTable">'[2]General_listings'!$B$344:$C$358</definedName>
    <definedName name="denominators" localSheetId="10">'[1]General_listings'!$C$320:$C$333</definedName>
    <definedName name="denominators" localSheetId="11">'[1]General_listings'!$C$320:$C$333</definedName>
    <definedName name="denominators">'[2]General_listings'!$C$320:$C$333</definedName>
    <definedName name="dest_qdr_17" localSheetId="10">'[4]LISTAS DROP DOWN'!$W$4:$W$9</definedName>
    <definedName name="dest_qdr_17" localSheetId="11">'[4]LISTAS DROP DOWN'!$W$4:$W$9</definedName>
    <definedName name="dest_qdr_17">'[5]LISTAS DROP DOWN'!$W$4:$W$9</definedName>
    <definedName name="DIRETORCONTRATO2" localSheetId="10">'[21]DADOS'!$F$2:$F$131</definedName>
    <definedName name="DIRETORCONTRATO2" localSheetId="11">'[21]DADOS'!$F$2:$F$131</definedName>
    <definedName name="DIRETORCONTRATO2">'[22]DADOS'!$F$2:$F$131</definedName>
    <definedName name="DOMINIO" localSheetId="10">'[12]DADOS'!$Q$2:$Q$5</definedName>
    <definedName name="DOMINIO" localSheetId="11">'[12]DADOS'!$Q$2:$Q$5</definedName>
    <definedName name="DOMINIO">'[13]DADOS'!$Q$2:$Q$5</definedName>
    <definedName name="DSFINAL2" localSheetId="10">'[21]DADOS'!$E$2:$E$32</definedName>
    <definedName name="DSFINAL2" localSheetId="11">'[21]DADOS'!$E$2:$E$32</definedName>
    <definedName name="DSFINAL2">'[22]DADOS'!$E$2:$E$32</definedName>
    <definedName name="dummy" localSheetId="10">#REF!</definedName>
    <definedName name="dummy" localSheetId="11">#REF!</definedName>
    <definedName name="dummy" localSheetId="6">#REF!</definedName>
    <definedName name="dummy">#REF!</definedName>
    <definedName name="e" localSheetId="10">#REF!</definedName>
    <definedName name="e" localSheetId="11">#REF!</definedName>
    <definedName name="e" localSheetId="6">#REF!</definedName>
    <definedName name="e">#REF!</definedName>
    <definedName name="Effort" localSheetId="10">#REF!</definedName>
    <definedName name="Effort" localSheetId="11">#REF!</definedName>
    <definedName name="Effort" localSheetId="6">#REF!</definedName>
    <definedName name="Effort">#REF!</definedName>
    <definedName name="Energy" localSheetId="10">'[1]Tier 1 CH4  EFs'!$B$7:$C$60</definedName>
    <definedName name="Energy" localSheetId="11">'[1]Tier 1 CH4  EFs'!$B$7:$C$60</definedName>
    <definedName name="Energy">'[2]Tier 1 CH4  EFs'!$B$7:$C$60</definedName>
    <definedName name="energyEFs" localSheetId="10">'[1]CO2 EFs'!$C$66:$E$71</definedName>
    <definedName name="energyEFs" localSheetId="11">'[1]CO2 EFs'!$C$66:$E$71</definedName>
    <definedName name="energyEFs">'[2]CO2 EFs'!$C$66:$E$71</definedName>
    <definedName name="EnergyN2O" localSheetId="10">'[1]Tier 1 N2O  EFs (2)'!$B$7:$C$60</definedName>
    <definedName name="EnergyN2O" localSheetId="11">'[1]Tier 1 N2O  EFs (2)'!$B$7:$C$60</definedName>
    <definedName name="EnergyN2O">'[2]Tier 1 N2O  EFs (2)'!$B$7:$C$60</definedName>
    <definedName name="eps" localSheetId="10">#REF!</definedName>
    <definedName name="eps" localSheetId="11">#REF!</definedName>
    <definedName name="eps" localSheetId="6">#REF!</definedName>
    <definedName name="eps">#REF!</definedName>
    <definedName name="EQUIPAMENTO" localSheetId="10">'[12]DADOS'!$T$2:$T$3</definedName>
    <definedName name="EQUIPAMENTO" localSheetId="11">'[12]DADOS'!$T$2:$T$3</definedName>
    <definedName name="EQUIPAMENTO">'[13]DADOS'!$T$2:$T$3</definedName>
    <definedName name="errorMessageTable" localSheetId="10">'[1]General_listings'!$B$401:$K$402</definedName>
    <definedName name="errorMessageTable" localSheetId="11">'[1]General_listings'!$B$401:$K$402</definedName>
    <definedName name="errorMessageTable">'[2]General_listings'!$B$401:$K$402</definedName>
    <definedName name="ETIQUETAS" localSheetId="10">#REF!</definedName>
    <definedName name="ETIQUETAS" localSheetId="11">#REF!</definedName>
    <definedName name="ETIQUETAS" localSheetId="6">#REF!</definedName>
    <definedName name="ETIQUETAS">#REF!</definedName>
    <definedName name="Excel_BuiltIn_Print_Area_2" localSheetId="10">#REF!</definedName>
    <definedName name="Excel_BuiltIn_Print_Area_2" localSheetId="11">#REF!</definedName>
    <definedName name="Excel_BuiltIn_Print_Area_2" localSheetId="6">#REF!</definedName>
    <definedName name="Excel_BuiltIn_Print_Area_2">#REF!</definedName>
    <definedName name="Excel_BuiltIn_Print_Area_3" localSheetId="10">#REF!</definedName>
    <definedName name="Excel_BuiltIn_Print_Area_3" localSheetId="11">#REF!</definedName>
    <definedName name="Excel_BuiltIn_Print_Area_3" localSheetId="6">#REF!</definedName>
    <definedName name="Excel_BuiltIn_Print_Area_3">#REF!</definedName>
    <definedName name="fg" localSheetId="10">'[23]LISTAS DROP DOWN'!$Y$4:$Y$5</definedName>
    <definedName name="fg" localSheetId="11">'[23]LISTAS DROP DOWN'!$Y$4:$Y$5</definedName>
    <definedName name="fg">'[24]LISTAS DROP DOWN'!$Y$4:$Y$5</definedName>
    <definedName name="Fisheries" localSheetId="10">'[1]Tier 1 CH4  EFs'!$R$7:$S$60</definedName>
    <definedName name="Fisheries" localSheetId="11">'[1]Tier 1 CH4  EFs'!$R$7:$S$60</definedName>
    <definedName name="Fisheries">'[2]Tier 1 CH4  EFs'!$R$7:$S$60</definedName>
    <definedName name="FisheriesN2O" localSheetId="10">'[1]Tier 1 N2O  EFs (2)'!$R$7:$S$60</definedName>
    <definedName name="FisheriesN2O" localSheetId="11">'[1]Tier 1 N2O  EFs (2)'!$R$7:$S$60</definedName>
    <definedName name="FisheriesN2O">'[2]Tier 1 N2O  EFs (2)'!$R$7:$S$60</definedName>
    <definedName name="fk" localSheetId="10">#REF!</definedName>
    <definedName name="fk" localSheetId="11">#REF!</definedName>
    <definedName name="fk" localSheetId="6">#REF!</definedName>
    <definedName name="fk">#REF!</definedName>
    <definedName name="Forestry" localSheetId="10">'[1]Tier 1 CH4  EFs'!$P$7:$Q$60</definedName>
    <definedName name="Forestry" localSheetId="11">'[1]Tier 1 CH4  EFs'!$P$7:$Q$60</definedName>
    <definedName name="Forestry">'[2]Tier 1 CH4  EFs'!$P$7:$Q$60</definedName>
    <definedName name="ForestryN2O" localSheetId="10">'[1]Tier 1 N2O  EFs (2)'!$P$7:$Q$60</definedName>
    <definedName name="ForestryN2O" localSheetId="11">'[1]Tier 1 N2O  EFs (2)'!$P$7:$Q$60</definedName>
    <definedName name="ForestryN2O">'[2]Tier 1 N2O  EFs (2)'!$P$7:$Q$60</definedName>
    <definedName name="fourCategories" localSheetId="10">'[1]General_listings'!$B$193:$B$197</definedName>
    <definedName name="fourCategories" localSheetId="11">'[1]General_listings'!$B$193:$B$197</definedName>
    <definedName name="fourCategories">'[2]General_listings'!$B$193:$B$197</definedName>
    <definedName name="FREQS" localSheetId="10">#REF!</definedName>
    <definedName name="FREQS" localSheetId="11">#REF!</definedName>
    <definedName name="FREQS" localSheetId="6">#REF!</definedName>
    <definedName name="FREQS">#REF!</definedName>
    <definedName name="fuelCodes" localSheetId="10">#REF!</definedName>
    <definedName name="fuelCodes" localSheetId="11">#REF!</definedName>
    <definedName name="fuelCodes" localSheetId="6">#REF!</definedName>
    <definedName name="fuelCodes">#REF!</definedName>
    <definedName name="FuelDefinitions" localSheetId="10">'[1]General_listings'!$B$47:$F$95</definedName>
    <definedName name="FuelDefinitions" localSheetId="11">'[1]General_listings'!$B$47:$F$95</definedName>
    <definedName name="FuelDefinitions">'[2]General_listings'!$B$47:$F$95</definedName>
    <definedName name="fuelInfo" localSheetId="10">'[1]CO2 EFs'!$C$7:$I$60</definedName>
    <definedName name="fuelInfo" localSheetId="11">'[1]CO2 EFs'!$C$7:$I$60</definedName>
    <definedName name="fuelInfo">'[2]CO2 EFs'!$C$7:$I$60</definedName>
    <definedName name="Fuels" localSheetId="10">'[1]General_listings'!$B$47:$B$95</definedName>
    <definedName name="Fuels" localSheetId="11">'[1]General_listings'!$B$47:$B$95</definedName>
    <definedName name="Fuels">'[2]General_listings'!$B$47:$B$95</definedName>
    <definedName name="g" localSheetId="10">#REF!</definedName>
    <definedName name="g" localSheetId="11">#REF!</definedName>
    <definedName name="g" localSheetId="6">#REF!</definedName>
    <definedName name="g">#REF!</definedName>
    <definedName name="gamma" localSheetId="10">#REF!</definedName>
    <definedName name="gamma" localSheetId="11">#REF!</definedName>
    <definedName name="gamma" localSheetId="6">#REF!</definedName>
    <definedName name="gamma">#REF!</definedName>
    <definedName name="gasMeter3EFs" localSheetId="10">'[1]CO2 EFs'!$B$250:$C$252</definedName>
    <definedName name="gasMeter3EFs" localSheetId="11">'[1]CO2 EFs'!$B$250:$C$252</definedName>
    <definedName name="gasMeter3EFs">'[2]CO2 EFs'!$B$250:$C$252</definedName>
    <definedName name="gasUnits" localSheetId="10">#REF!</definedName>
    <definedName name="gasUnits" localSheetId="11">#REF!</definedName>
    <definedName name="gasUnits" localSheetId="6">#REF!</definedName>
    <definedName name="gasUnits">#REF!</definedName>
    <definedName name="get_gasgperkm">'[25]Reference'!$E$196:$I$259</definedName>
    <definedName name="GWPSets" localSheetId="10">'[1]General_listings'!$B$258:$B$260</definedName>
    <definedName name="GWPSets" localSheetId="11">'[1]General_listings'!$B$258:$B$260</definedName>
    <definedName name="GWPSets">'[2]General_listings'!$B$258:$B$260</definedName>
    <definedName name="GWPTable" localSheetId="10">'[1]General_listings'!$B$258:$E$260</definedName>
    <definedName name="GWPTable" localSheetId="11">'[1]General_listings'!$B$258:$E$260</definedName>
    <definedName name="GWPTable">'[2]General_listings'!$B$258:$E$260</definedName>
    <definedName name="heatingValueCodes" localSheetId="10">'[1]General_listings'!$B$5:$D$6</definedName>
    <definedName name="heatingValueCodes" localSheetId="11">'[1]General_listings'!$B$5:$D$6</definedName>
    <definedName name="heatingValueCodes">'[2]General_listings'!$B$5:$D$6</definedName>
    <definedName name="HTML_CodePage" hidden="1">1252</definedName>
    <definedName name="HTML_Control" localSheetId="10" hidden="1">{"'RELATÓRIO'!$A$1:$E$20","'RELATÓRIO'!$A$22:$D$34","'INTERNET'!$A$31:$G$58","'INTERNET'!$A$1:$G$28","'SÉRIE HISTÓRICA'!$A$167:$H$212","'SÉRIE HISTÓRICA'!$A$56:$H$101"}</definedName>
    <definedName name="HTML_Control" localSheetId="11" hidden="1">{"'RELATÓRIO'!$A$1:$E$20","'RELATÓRIO'!$A$22:$D$34","'INTERNET'!$A$31:$G$58","'INTERNET'!$A$1:$G$28","'SÉRIE HISTÓRICA'!$A$167:$H$212","'SÉRIE HISTÓRICA'!$A$56:$H$101"}</definedName>
    <definedName name="HTML_Control" hidden="1">{"'RELATÓRIO'!$A$1:$E$20","'RELATÓRIO'!$A$22:$D$34","'INTERNET'!$A$31:$G$58","'INTERNET'!$A$1:$G$28","'SÉRIE HISTÓRICA'!$A$167:$H$212","'SÉRIE HISTÓRICA'!$A$56:$H$101"}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"C:\DIVULGAÇÃO INPC IPCA 2001\inpc0501.htm"</definedName>
    <definedName name="HTML_Title" hidden="1">""</definedName>
    <definedName name="HVConversionValues" localSheetId="10">'[1]General_listings'!$B$203:$C$254</definedName>
    <definedName name="HVConversionValues" localSheetId="11">'[1]General_listings'!$B$203:$C$254</definedName>
    <definedName name="HVConversionValues">'[2]General_listings'!$B$203:$C$254</definedName>
    <definedName name="IMPCE05" localSheetId="10">#REF!</definedName>
    <definedName name="IMPCE05" localSheetId="11">#REF!</definedName>
    <definedName name="IMPCE05" localSheetId="6">#REF!</definedName>
    <definedName name="IMPCE05">#REF!</definedName>
    <definedName name="IMPCE07" localSheetId="10">#REF!</definedName>
    <definedName name="IMPCE07" localSheetId="11">#REF!</definedName>
    <definedName name="IMPCE07" localSheetId="6">#REF!</definedName>
    <definedName name="IMPCE07">#REF!</definedName>
    <definedName name="IMPCE08" localSheetId="10">#REF!</definedName>
    <definedName name="IMPCE08" localSheetId="11">#REF!</definedName>
    <definedName name="IMPCE08" localSheetId="6">#REF!</definedName>
    <definedName name="IMPCE08">#REF!</definedName>
    <definedName name="IMPCE12" localSheetId="10">#REF!</definedName>
    <definedName name="IMPCE12" localSheetId="11">#REF!</definedName>
    <definedName name="IMPCE12" localSheetId="6">#REF!</definedName>
    <definedName name="IMPCE12">#REF!</definedName>
    <definedName name="IMPCE13" localSheetId="10">#REF!</definedName>
    <definedName name="IMPCE13" localSheetId="11">#REF!</definedName>
    <definedName name="IMPCE13" localSheetId="6">#REF!</definedName>
    <definedName name="IMPCE13">#REF!</definedName>
    <definedName name="Imprimir_área_IM" localSheetId="10">#REF!</definedName>
    <definedName name="Imprimir_área_IM" localSheetId="11">#REF!</definedName>
    <definedName name="Imprimir_área_IM" localSheetId="6">#REF!</definedName>
    <definedName name="Imprimir_área_IM">#REF!</definedName>
    <definedName name="Industries" localSheetId="10">'[1]General_listings'!$B$13:$B$21</definedName>
    <definedName name="Industries" localSheetId="11">'[1]General_listings'!$B$13:$B$21</definedName>
    <definedName name="Industries">'[2]General_listings'!$B$13:$B$21</definedName>
    <definedName name="industryEFTableKeys" localSheetId="10">'[1]Tier 1 CH4  EFs'!$B$274:$D$282</definedName>
    <definedName name="industryEFTableKeys" localSheetId="11">'[1]Tier 1 CH4  EFs'!$B$274:$D$282</definedName>
    <definedName name="industryEFTableKeys">'[2]Tier 1 CH4  EFs'!$B$274:$D$282</definedName>
    <definedName name="industryEFTableKeysN2O" localSheetId="10">'[1]Tier 1 N2O  EFs (2)'!$B$274:$D$282</definedName>
    <definedName name="industryEFTableKeysN2O" localSheetId="11">'[1]Tier 1 N2O  EFs (2)'!$B$274:$D$282</definedName>
    <definedName name="industryEFTableKeysN2O">'[2]Tier 1 N2O  EFs (2)'!$B$274:$D$282</definedName>
    <definedName name="INPUT12" localSheetId="10">#REF!</definedName>
    <definedName name="INPUT12" localSheetId="11">#REF!</definedName>
    <definedName name="INPUT12" localSheetId="6">#REF!</definedName>
    <definedName name="INPUT12">#REF!</definedName>
    <definedName name="INPUT15" localSheetId="10">#REF!</definedName>
    <definedName name="INPUT15" localSheetId="11">#REF!</definedName>
    <definedName name="INPUT15" localSheetId="6">#REF!</definedName>
    <definedName name="INPUT15">#REF!</definedName>
    <definedName name="INPUT16" localSheetId="10">#REF!</definedName>
    <definedName name="INPUT16" localSheetId="11">#REF!</definedName>
    <definedName name="INPUT16" localSheetId="6">#REF!</definedName>
    <definedName name="INPUT16">#REF!</definedName>
    <definedName name="INPUT17" localSheetId="10">#REF!</definedName>
    <definedName name="INPUT17" localSheetId="11">#REF!</definedName>
    <definedName name="INPUT17" localSheetId="6">#REF!</definedName>
    <definedName name="INPUT17">#REF!</definedName>
    <definedName name="INPUT18A" localSheetId="10">#REF!</definedName>
    <definedName name="INPUT18A" localSheetId="11">#REF!</definedName>
    <definedName name="INPUT18A" localSheetId="6">#REF!</definedName>
    <definedName name="INPUT18A">#REF!</definedName>
    <definedName name="INPUT18B" localSheetId="10">#REF!</definedName>
    <definedName name="INPUT18B" localSheetId="11">#REF!</definedName>
    <definedName name="INPUT18B" localSheetId="6">#REF!</definedName>
    <definedName name="INPUT18B">#REF!</definedName>
    <definedName name="INPUT18C" localSheetId="10">#REF!</definedName>
    <definedName name="INPUT18C" localSheetId="11">#REF!</definedName>
    <definedName name="INPUT18C" localSheetId="6">#REF!</definedName>
    <definedName name="INPUT18C">#REF!</definedName>
    <definedName name="INPUT24" localSheetId="10">#REF!</definedName>
    <definedName name="INPUT24" localSheetId="11">#REF!</definedName>
    <definedName name="INPUT24" localSheetId="6">#REF!</definedName>
    <definedName name="INPUT24">#REF!</definedName>
    <definedName name="INPUT38" localSheetId="10">#REF!</definedName>
    <definedName name="INPUT38" localSheetId="11">#REF!</definedName>
    <definedName name="INPUT38" localSheetId="6">#REF!</definedName>
    <definedName name="INPUT38">#REF!</definedName>
    <definedName name="INPUT8" localSheetId="10">#REF!</definedName>
    <definedName name="INPUT8" localSheetId="11">#REF!</definedName>
    <definedName name="INPUT8" localSheetId="6">#REF!</definedName>
    <definedName name="INPUT8">#REF!</definedName>
    <definedName name="Institutional" localSheetId="10">'[1]Tier 1 CH4  EFs'!$J$7:$K$60</definedName>
    <definedName name="Institutional" localSheetId="11">'[1]Tier 1 CH4  EFs'!$J$7:$K$60</definedName>
    <definedName name="Institutional">'[2]Tier 1 CH4  EFs'!$J$7:$K$60</definedName>
    <definedName name="InstitutionalN2O" localSheetId="10">'[1]Tier 1 N2O  EFs (2)'!$J$7:$K$60</definedName>
    <definedName name="InstitutionalN2O" localSheetId="11">'[1]Tier 1 N2O  EFs (2)'!$J$7:$K$60</definedName>
    <definedName name="InstitutionalN2O">'[2]Tier 1 N2O  EFs (2)'!$J$7:$K$60</definedName>
    <definedName name="LE" localSheetId="10">'[21]DADOS'!$D$2:$D$8</definedName>
    <definedName name="LE" localSheetId="11">'[21]DADOS'!$D$2:$D$8</definedName>
    <definedName name="LE">'[22]DADOS'!$D$2:$D$8</definedName>
    <definedName name="liquidLiterEFs" localSheetId="10">'[1]CO2 EFs'!$B$235:$C$245</definedName>
    <definedName name="liquidLiterEFs" localSheetId="11">'[1]CO2 EFs'!$B$235:$C$245</definedName>
    <definedName name="liquidLiterEFs">'[2]CO2 EFs'!$B$235:$C$245</definedName>
    <definedName name="liquidUnits" localSheetId="10">#REF!</definedName>
    <definedName name="liquidUnits" localSheetId="11">#REF!</definedName>
    <definedName name="liquidUnits" localSheetId="6">#REF!</definedName>
    <definedName name="liquidUnits">#REF!</definedName>
    <definedName name="Lugar" localSheetId="10">#REF!</definedName>
    <definedName name="Lugar" localSheetId="11">#REF!</definedName>
    <definedName name="Lugar" localSheetId="6">#REF!</definedName>
    <definedName name="Lugar">#REF!</definedName>
    <definedName name="Manufacturing" localSheetId="10">'[1]Tier 1 CH4  EFs'!$D$7:$E$60</definedName>
    <definedName name="Manufacturing" localSheetId="11">'[1]Tier 1 CH4  EFs'!$D$7:$E$60</definedName>
    <definedName name="Manufacturing">'[2]Tier 1 CH4  EFs'!$D$7:$E$60</definedName>
    <definedName name="ManufacturingN2O" localSheetId="10">'[1]Tier 1 N2O  EFs (2)'!$D$7:$E$60</definedName>
    <definedName name="ManufacturingN2O" localSheetId="11">'[1]Tier 1 N2O  EFs (2)'!$D$7:$E$60</definedName>
    <definedName name="ManufacturingN2O">'[2]Tier 1 N2O  EFs (2)'!$D$7:$E$60</definedName>
    <definedName name="mat_qdr_13" localSheetId="10">'[4]LISTAS DROP DOWN'!$S$4:$S$5</definedName>
    <definedName name="mat_qdr_13" localSheetId="11">'[4]LISTAS DROP DOWN'!$S$4:$S$5</definedName>
    <definedName name="mat_qdr_13">'[5]LISTAS DROP DOWN'!$S$4:$S$5</definedName>
    <definedName name="Max" localSheetId="10" hidden="1">{"Placas",#N/A,FALSE,"A";"Ventas",#N/A,FALSE,"A"}</definedName>
    <definedName name="Max" localSheetId="11" hidden="1">{"Placas",#N/A,FALSE,"A";"Ventas",#N/A,FALSE,"A"}</definedName>
    <definedName name="Max" hidden="1">{"Placas",#N/A,FALSE,"A";"Ventas",#N/A,FALSE,"A"}</definedName>
    <definedName name="Medio_de_transporte" localSheetId="10">#REF!</definedName>
    <definedName name="Medio_de_transporte" localSheetId="11">#REF!</definedName>
    <definedName name="Medio_de_transporte" localSheetId="6">#REF!</definedName>
    <definedName name="Medio_de_transporte">#REF!</definedName>
    <definedName name="METRAGEM" localSheetId="10">#REF!</definedName>
    <definedName name="METRAGEM" localSheetId="11">#REF!</definedName>
    <definedName name="METRAGEM" localSheetId="6">#REF!</definedName>
    <definedName name="METRAGEM">#REF!</definedName>
    <definedName name="moda_qdr_5" localSheetId="10">'[4]LISTAS DROP DOWN'!$I$4:$I$9</definedName>
    <definedName name="moda_qdr_5" localSheetId="11">'[4]LISTAS DROP DOWN'!$I$4:$I$9</definedName>
    <definedName name="moda_qdr_5">'[5]LISTAS DROP DOWN'!$I$4:$I$9</definedName>
    <definedName name="moda_qdr_6" localSheetId="10">'[4]LISTAS DROP DOWN'!$K$4:$K$8</definedName>
    <definedName name="moda_qdr_6" localSheetId="11">'[4]LISTAS DROP DOWN'!$K$4:$K$8</definedName>
    <definedName name="moda_qdr_6">'[5]LISTAS DROP DOWN'!$K$4:$K$8</definedName>
    <definedName name="MODAL" localSheetId="10">'[12]DADOS'!$U$2:$U$7</definedName>
    <definedName name="MODAL" localSheetId="11">'[12]DADOS'!$U$2:$U$7</definedName>
    <definedName name="MODAL">'[13]DADOS'!$U$2:$U$7</definedName>
    <definedName name="Modo_de_transporte" localSheetId="10">#REF!</definedName>
    <definedName name="Modo_de_transporte" localSheetId="11">#REF!</definedName>
    <definedName name="Modo_de_transporte" localSheetId="6">#REF!</definedName>
    <definedName name="Modo_de_transporte">#REF!</definedName>
    <definedName name="Money" localSheetId="10">#REF!</definedName>
    <definedName name="Money" localSheetId="11">#REF!</definedName>
    <definedName name="Money" localSheetId="6">#REF!</definedName>
    <definedName name="Money">#REF!</definedName>
    <definedName name="MSY" localSheetId="10">#REF!</definedName>
    <definedName name="MSY" localSheetId="11">#REF!</definedName>
    <definedName name="MSY" localSheetId="6">#REF!</definedName>
    <definedName name="MSY">#REF!</definedName>
    <definedName name="N2OIndustryKeys" localSheetId="10">'[1]Tier 1 N2O  EFs (2)'!$B$288:$C$296</definedName>
    <definedName name="N2OIndustryKeys" localSheetId="11">'[1]Tier 1 N2O  EFs (2)'!$B$288:$C$296</definedName>
    <definedName name="N2OIndustryKeys">'[2]Tier 1 N2O  EFs (2)'!$B$288:$C$296</definedName>
    <definedName name="NOTAS" localSheetId="10">#REF!</definedName>
    <definedName name="NOTAS" localSheetId="11">#REF!</definedName>
    <definedName name="NOTAS" localSheetId="6">#REF!</definedName>
    <definedName name="NOTAS">#REF!</definedName>
    <definedName name="numeratorConversionTable" localSheetId="10">'[1]General_listings'!$B$337:$C$340</definedName>
    <definedName name="numeratorConversionTable" localSheetId="11">'[1]General_listings'!$B$337:$C$340</definedName>
    <definedName name="numeratorConversionTable">'[2]General_listings'!$B$337:$C$340</definedName>
    <definedName name="numerators" localSheetId="10">'[1]General_listings'!$B$320:$B$323</definedName>
    <definedName name="numerators" localSheetId="11">'[1]General_listings'!$B$320:$B$323</definedName>
    <definedName name="numerators">'[2]General_listings'!$B$320:$B$323</definedName>
    <definedName name="Oficinas" localSheetId="10">#REF!</definedName>
    <definedName name="Oficinas" localSheetId="11">#REF!</definedName>
    <definedName name="Oficinas" localSheetId="6">#REF!</definedName>
    <definedName name="Oficinas">#REF!</definedName>
    <definedName name="Oil_products" localSheetId="10">#REF!</definedName>
    <definedName name="Oil_products" localSheetId="11">#REF!</definedName>
    <definedName name="Oil_products" localSheetId="6">#REF!</definedName>
    <definedName name="Oil_products">#REF!</definedName>
    <definedName name="OPERACAO" localSheetId="10">'[12]DADOS'!$I$2:$I$3</definedName>
    <definedName name="OPERACAO" localSheetId="11">'[12]DADOS'!$I$2:$I$3</definedName>
    <definedName name="OPERACAO">'[13]DADOS'!$I$2:$I$3</definedName>
    <definedName name="Other_waste" localSheetId="10">#REF!</definedName>
    <definedName name="Other_waste" localSheetId="11">#REF!</definedName>
    <definedName name="Other_waste" localSheetId="6">#REF!</definedName>
    <definedName name="Other_waste">#REF!</definedName>
    <definedName name="p" localSheetId="10">#REF!</definedName>
    <definedName name="p" localSheetId="11">#REF!</definedName>
    <definedName name="p" localSheetId="6">#REF!</definedName>
    <definedName name="p">#REF!</definedName>
    <definedName name="PAÍS" localSheetId="10">'[21]DADOS'!$G$2:$G$17</definedName>
    <definedName name="PAÍS" localSheetId="11">'[21]DADOS'!$G$2:$G$17</definedName>
    <definedName name="PAÍS">'[22]DADOS'!$G$2:$G$17</definedName>
    <definedName name="peso_qdr_5" localSheetId="10">'[4]LISTAS DROP DOWN'!$M$4:$M$6</definedName>
    <definedName name="peso_qdr_5" localSheetId="11">'[4]LISTAS DROP DOWN'!$M$4:$M$6</definedName>
    <definedName name="peso_qdr_5">'[5]LISTAS DROP DOWN'!$M$4:$M$6</definedName>
    <definedName name="picture">"Picture32"</definedName>
    <definedName name="Planta_Sede__escoger_de_la_lista_abajo" localSheetId="10">#REF!</definedName>
    <definedName name="Planta_Sede__escoger_de_la_lista_abajo" localSheetId="11">#REF!</definedName>
    <definedName name="Planta_Sede__escoger_de_la_lista_abajo" localSheetId="6">#REF!</definedName>
    <definedName name="Planta_Sede__escoger_de_la_lista_abajo">#REF!</definedName>
    <definedName name="PORC" localSheetId="10">#REF!</definedName>
    <definedName name="PORC" localSheetId="11">#REF!</definedName>
    <definedName name="PORC" localSheetId="6">#REF!</definedName>
    <definedName name="PORC">#REF!</definedName>
    <definedName name="Price" localSheetId="10">#REF!</definedName>
    <definedName name="Price" localSheetId="11">#REF!</definedName>
    <definedName name="Price" localSheetId="6">#REF!</definedName>
    <definedName name="Price">#REF!</definedName>
    <definedName name="prof" localSheetId="10">#REF!</definedName>
    <definedName name="prof" localSheetId="11">#REF!</definedName>
    <definedName name="prof" localSheetId="6">#REF!</definedName>
    <definedName name="prof">#REF!</definedName>
    <definedName name="prop_qd_2a" localSheetId="10">#REF!</definedName>
    <definedName name="prop_qd_2a" localSheetId="11">#REF!</definedName>
    <definedName name="prop_qd_2a" localSheetId="6">#REF!</definedName>
    <definedName name="prop_qd_2a">#REF!</definedName>
    <definedName name="prop_qdr_2a" localSheetId="10">#REF!</definedName>
    <definedName name="prop_qdr_2a" localSheetId="11">#REF!</definedName>
    <definedName name="prop_qdr_2a" localSheetId="6">#REF!</definedName>
    <definedName name="prop_qdr_2a">#REF!</definedName>
    <definedName name="ProprietarioControle" localSheetId="10">#REF!</definedName>
    <definedName name="ProprietarioControle" localSheetId="11">#REF!</definedName>
    <definedName name="ProprietarioControle" localSheetId="6">#REF!</definedName>
    <definedName name="ProprietarioControle">#REF!</definedName>
    <definedName name="q" localSheetId="10">#REF!</definedName>
    <definedName name="q" localSheetId="11">#REF!</definedName>
    <definedName name="q" localSheetId="6">#REF!</definedName>
    <definedName name="q">#REF!</definedName>
    <definedName name="qf" localSheetId="10">#REF!</definedName>
    <definedName name="qf" localSheetId="11">#REF!</definedName>
    <definedName name="qf" localSheetId="6">#REF!</definedName>
    <definedName name="qf">#REF!</definedName>
    <definedName name="RCC10R" localSheetId="10">#REF!</definedName>
    <definedName name="RCC10R" localSheetId="11">#REF!</definedName>
    <definedName name="RCC10R" localSheetId="6">#REF!</definedName>
    <definedName name="RCC10R">#REF!</definedName>
    <definedName name="RCC20RE" localSheetId="10">#REF!</definedName>
    <definedName name="RCC20RE" localSheetId="11">#REF!</definedName>
    <definedName name="RCC20RE" localSheetId="6">#REF!</definedName>
    <definedName name="RCC20RE">#REF!</definedName>
    <definedName name="RCC2RN" localSheetId="10">#REF!</definedName>
    <definedName name="RCC2RN" localSheetId="11">#REF!</definedName>
    <definedName name="RCC2RN" localSheetId="6">#REF!</definedName>
    <definedName name="RCC2RN">#REF!</definedName>
    <definedName name="RCCRUCES" localSheetId="10">#REF!</definedName>
    <definedName name="RCCRUCES" localSheetId="11">#REF!</definedName>
    <definedName name="RCCRUCES" localSheetId="6">#REF!</definedName>
    <definedName name="RCCRUCES">#REF!</definedName>
    <definedName name="RCTC" localSheetId="10">#REF!</definedName>
    <definedName name="RCTC" localSheetId="11">#REF!</definedName>
    <definedName name="RCTC" localSheetId="6">#REF!</definedName>
    <definedName name="RCTC">#REF!</definedName>
    <definedName name="REGION_CENTRO_ORIENTE" localSheetId="10">#REF!</definedName>
    <definedName name="REGION_CENTRO_ORIENTE" localSheetId="11">#REF!</definedName>
    <definedName name="REGION_CENTRO_ORIENTE" localSheetId="6">#REF!</definedName>
    <definedName name="REGION_CENTRO_ORIENTE">#REF!</definedName>
    <definedName name="REGION_LIMA_CENTRO" localSheetId="10">#REF!</definedName>
    <definedName name="REGION_LIMA_CENTRO" localSheetId="11">#REF!</definedName>
    <definedName name="REGION_LIMA_CENTRO" localSheetId="6">#REF!</definedName>
    <definedName name="REGION_LIMA_CENTRO">#REF!</definedName>
    <definedName name="REGION_LIMA_ESTE" localSheetId="10">#REF!</definedName>
    <definedName name="REGION_LIMA_ESTE" localSheetId="11">#REF!</definedName>
    <definedName name="REGION_LIMA_ESTE" localSheetId="6">#REF!</definedName>
    <definedName name="REGION_LIMA_ESTE">#REF!</definedName>
    <definedName name="REGION_LIMA_NORTE" localSheetId="10">#REF!</definedName>
    <definedName name="REGION_LIMA_NORTE" localSheetId="11">#REF!</definedName>
    <definedName name="REGION_LIMA_NORTE" localSheetId="6">#REF!</definedName>
    <definedName name="REGION_LIMA_NORTE">#REF!</definedName>
    <definedName name="REGION_LIMA_SUR" localSheetId="10">#REF!</definedName>
    <definedName name="REGION_LIMA_SUR" localSheetId="11">#REF!</definedName>
    <definedName name="REGION_LIMA_SUR" localSheetId="6">#REF!</definedName>
    <definedName name="REGION_LIMA_SUR">#REF!</definedName>
    <definedName name="REGION_NORTE" localSheetId="10">#REF!</definedName>
    <definedName name="REGION_NORTE" localSheetId="11">#REF!</definedName>
    <definedName name="REGION_NORTE" localSheetId="6">#REF!</definedName>
    <definedName name="REGION_NORTE">#REF!</definedName>
    <definedName name="REGION_NORTE_Y_SUR_CHICO" localSheetId="10">#REF!</definedName>
    <definedName name="REGION_NORTE_Y_SUR_CHICO" localSheetId="11">#REF!</definedName>
    <definedName name="REGION_NORTE_Y_SUR_CHICO" localSheetId="6">#REF!</definedName>
    <definedName name="REGION_NORTE_Y_SUR_CHICO">#REF!</definedName>
    <definedName name="REGION_NUCLEOS" localSheetId="10">#REF!</definedName>
    <definedName name="REGION_NUCLEOS" localSheetId="11">#REF!</definedName>
    <definedName name="REGION_NUCLEOS" localSheetId="6">#REF!</definedName>
    <definedName name="REGION_NUCLEOS">#REF!</definedName>
    <definedName name="REGION_SUR" localSheetId="10">#REF!</definedName>
    <definedName name="REGION_SUR" localSheetId="11">#REF!</definedName>
    <definedName name="REGION_SUR" localSheetId="6">#REF!</definedName>
    <definedName name="REGION_SUR">#REF!</definedName>
    <definedName name="ResidentialN2O" localSheetId="10">'[1]Tier 1 N2O  EFs (2)'!$L$7:$M$60</definedName>
    <definedName name="ResidentialN2O" localSheetId="11">'[1]Tier 1 N2O  EFs (2)'!$L$7:$M$60</definedName>
    <definedName name="ResidentialN2O">'[2]Tier 1 N2O  EFs (2)'!$L$7:$M$60</definedName>
    <definedName name="RESIDUO" localSheetId="10">'[12]D.Resíduos'!$C$2:$C$36</definedName>
    <definedName name="RESIDUO" localSheetId="11">'[12]D.Resíduos'!$C$2:$C$36</definedName>
    <definedName name="RESIDUO">'[13]D.Resíduos'!$C$2:$C$36</definedName>
    <definedName name="RESPOSTASN" localSheetId="10">'[12]DADOS'!$H$2:$H$3</definedName>
    <definedName name="RESPOSTASN" localSheetId="11">'[12]DADOS'!$H$2:$H$3</definedName>
    <definedName name="RESPOSTASN">'[13]DADOS'!$H$2:$H$3</definedName>
    <definedName name="ROAD" localSheetId="10">'[12]DADOS'!$N$2:$N$3</definedName>
    <definedName name="ROAD" localSheetId="11">'[12]DADOS'!$N$2:$N$3</definedName>
    <definedName name="ROAD">'[13]DADOS'!$N$2:$N$3</definedName>
    <definedName name="sectorDefinitions" localSheetId="10">'[1]General_listings'!$B$406:$F$414</definedName>
    <definedName name="sectorDefinitions" localSheetId="11">'[1]General_listings'!$B$406:$F$414</definedName>
    <definedName name="sectorDefinitions">'[2]General_listings'!$B$406:$F$414</definedName>
    <definedName name="sim_nao" localSheetId="10">'[4]LISTAS DROP DOWN'!$Y$4:$Y$5</definedName>
    <definedName name="sim_nao" localSheetId="11">'[4]LISTAS DROP DOWN'!$Y$4:$Y$5</definedName>
    <definedName name="sim_nao">'[5]LISTAS DROP DOWN'!$Y$4:$Y$5</definedName>
    <definedName name="solidEFs" localSheetId="10">'[1]CO2 EFs'!$C$76:$E$78</definedName>
    <definedName name="solidEFs" localSheetId="11">'[1]CO2 EFs'!$C$76:$E$78</definedName>
    <definedName name="solidEFs">'[2]CO2 EFs'!$C$76:$E$78</definedName>
    <definedName name="solidUnits" localSheetId="10">#REF!</definedName>
    <definedName name="solidUnits" localSheetId="11">#REF!</definedName>
    <definedName name="solidUnits" localSheetId="6">#REF!</definedName>
    <definedName name="solidUnits">#REF!</definedName>
    <definedName name="stateMap" localSheetId="10">'[1]General_listings'!$B$193:$C$197</definedName>
    <definedName name="stateMap" localSheetId="11">'[1]General_listings'!$B$193:$C$197</definedName>
    <definedName name="stateMap">'[2]General_listings'!$B$193:$C$197</definedName>
    <definedName name="TABLE4" localSheetId="10">#REF!</definedName>
    <definedName name="TABLE4" localSheetId="11">#REF!</definedName>
    <definedName name="TABLE4" localSheetId="6">#REF!</definedName>
    <definedName name="TABLE4">#REF!</definedName>
    <definedName name="test" localSheetId="10">'[1]Tier 1 CH4  EFs'!$B$7:$B$60,'[1]Tier 1 CH4  EFs'!$E$7:$E$60</definedName>
    <definedName name="test" localSheetId="11">'[1]Tier 1 CH4  EFs'!$B$7:$B$60,'[1]Tier 1 CH4  EFs'!$E$7:$E$60</definedName>
    <definedName name="test">'[2]Tier 1 CH4  EFs'!$B$7:$B$60,'[2]Tier 1 CH4  EFs'!$E$7:$E$60</definedName>
    <definedName name="Tier3KeyTable" localSheetId="10">'[1]Tier3EFs'!$E$9:$F$16</definedName>
    <definedName name="Tier3KeyTable" localSheetId="11">'[1]Tier3EFs'!$E$9:$F$16</definedName>
    <definedName name="Tier3KeyTable">'[2]Tier3EFs'!$E$9:$F$16</definedName>
    <definedName name="tipo_aterro" localSheetId="10">'[17]Fatores de Conversão'!$A$148:$A$152</definedName>
    <definedName name="tipo_aterro" localSheetId="11">'[17]Fatores de Conversão'!$A$148:$A$152</definedName>
    <definedName name="tipo_aterro">'[18]Fatores de Conversão'!$A$148:$A$152</definedName>
    <definedName name="tipo_clima" localSheetId="10">'[17]Fatores de Conversão'!$B$172:$E$172</definedName>
    <definedName name="tipo_clima" localSheetId="11">'[17]Fatores de Conversão'!$B$172:$E$172</definedName>
    <definedName name="tipo_clima">'[18]Fatores de Conversão'!$B$172:$E$172</definedName>
    <definedName name="tipo_veiculo" localSheetId="10">'[17]Fatores de Conversão'!$A$74:$A$84</definedName>
    <definedName name="tipo_veiculo" localSheetId="11">'[17]Fatores de Conversão'!$A$74:$A$84</definedName>
    <definedName name="tipo_veiculo">'[18]Fatores de Conversão'!$A$74:$A$84</definedName>
    <definedName name="TRATAMENTOR" localSheetId="10">'[12]DADOS'!$O$2:$O$7</definedName>
    <definedName name="TRATAMENTOR" localSheetId="11">'[12]DADOS'!$O$2:$O$7</definedName>
    <definedName name="TRATAMENTOR">'[13]DADOS'!$O$2:$O$7</definedName>
    <definedName name="tyyu" localSheetId="6">#REF!</definedName>
    <definedName name="tyyu">#REF!</definedName>
    <definedName name="un_qdr_3" localSheetId="10">#REF!</definedName>
    <definedName name="un_qdr_3" localSheetId="11">#REF!</definedName>
    <definedName name="un_qdr_3" localSheetId="6">#REF!</definedName>
    <definedName name="un_qdr_3">#REF!</definedName>
    <definedName name="unid_qdr_3" localSheetId="10">'[4]LISTAS DROP DOWN'!$E$4:$E$7</definedName>
    <definedName name="unid_qdr_3" localSheetId="11">'[4]LISTAS DROP DOWN'!$E$4:$E$7</definedName>
    <definedName name="unid_qdr_3">'[5]LISTAS DROP DOWN'!$E$4:$E$7</definedName>
    <definedName name="unid_qdr_5" localSheetId="10">'[4]LISTAS DROP DOWN'!$U$4:$U$8</definedName>
    <definedName name="unid_qdr_5" localSheetId="11">'[4]LISTAS DROP DOWN'!$U$4:$U$8</definedName>
    <definedName name="unid_qdr_5">'[5]LISTAS DROP DOWN'!$U$4:$U$8</definedName>
    <definedName name="unidad" localSheetId="10">'[10]DADOS'!$L$2:$L$5</definedName>
    <definedName name="unidad" localSheetId="11">'[10]DADOS'!$L$2:$L$5</definedName>
    <definedName name="unidad">'[11]DADOS'!$L$2:$L$5</definedName>
    <definedName name="UNIDADE" localSheetId="10">'[12]DADOS'!$L$2:$L$5</definedName>
    <definedName name="UNIDADE" localSheetId="11">'[12]DADOS'!$L$2:$L$5</definedName>
    <definedName name="UNIDADE">'[13]DADOS'!$L$2:$L$5</definedName>
    <definedName name="unidade_estacionaria" localSheetId="10">'[17]Fatores de Conversão'!$A$6:$A$16</definedName>
    <definedName name="unidade_estacionaria" localSheetId="11">'[17]Fatores de Conversão'!$A$6:$A$16</definedName>
    <definedName name="unidade_estacionaria">'[18]Fatores de Conversão'!$A$6:$A$16</definedName>
    <definedName name="unidade_movel" localSheetId="10">'[17]Fatores de Conversão'!$C$12:$C$15</definedName>
    <definedName name="unidade_movel" localSheetId="11">'[17]Fatores de Conversão'!$C$12:$C$15</definedName>
    <definedName name="unidade_movel">'[18]Fatores de Conversão'!$C$12:$C$15</definedName>
    <definedName name="UNIDADE3" localSheetId="10">'[12]DADOS'!$M$2:$M$4</definedName>
    <definedName name="UNIDADE3" localSheetId="11">'[12]DADOS'!$M$2:$M$4</definedName>
    <definedName name="UNIDADE3">'[13]DADOS'!$M$2:$M$4</definedName>
    <definedName name="UNIDADEM" localSheetId="10">'[12]DADOS'!$L$2:$L$6</definedName>
    <definedName name="UNIDADEM" localSheetId="11">'[12]DADOS'!$L$2:$L$6</definedName>
    <definedName name="UNIDADEM">'[13]DADOS'!$L$2:$L$6</definedName>
    <definedName name="UNIDADES" localSheetId="10">'[10]DADOS'!$L$2:$L$5</definedName>
    <definedName name="UNIDADES" localSheetId="11">'[10]DADOS'!$L$2:$L$5</definedName>
    <definedName name="UNIDADES">'[11]DADOS'!$L$2:$L$5</definedName>
    <definedName name="Unidades_Estacionarias" localSheetId="10">'[17]Fatores de Conversão'!$A$6:$A$16</definedName>
    <definedName name="Unidades_Estacionarias" localSheetId="11">'[17]Fatores de Conversão'!$A$6:$A$16</definedName>
    <definedName name="Unidades_Estacionarias">'[18]Fatores de Conversão'!$A$6:$A$16</definedName>
    <definedName name="unitCodes" localSheetId="10">'[1]General_listings'!$B$103:$E$157</definedName>
    <definedName name="unitCodes" localSheetId="11">'[1]General_listings'!$B$103:$E$157</definedName>
    <definedName name="unitCodes">'[2]General_listings'!$B$103:$E$157</definedName>
    <definedName name="unitStates" localSheetId="10">'[1]CO2 EFs'!$B$217:$F$230</definedName>
    <definedName name="unitStates" localSheetId="11">'[1]CO2 EFs'!$B$217:$F$230</definedName>
    <definedName name="unitStates">'[2]CO2 EFs'!$B$217:$F$230</definedName>
    <definedName name="uso" localSheetId="10" hidden="1">{"'RELATÓRIO'!$A$1:$E$20","'RELATÓRIO'!$A$22:$D$34","'INTERNET'!$A$31:$G$58","'INTERNET'!$A$1:$G$28","'SÉRIE HISTÓRICA'!$A$167:$H$212","'SÉRIE HISTÓRICA'!$A$56:$H$101"}</definedName>
    <definedName name="uso" localSheetId="11" hidden="1">{"'RELATÓRIO'!$A$1:$E$20","'RELATÓRIO'!$A$22:$D$34","'INTERNET'!$A$31:$G$58","'INTERNET'!$A$1:$G$28","'SÉRIE HISTÓRICA'!$A$167:$H$212","'SÉRIE HISTÓRICA'!$A$56:$H$101"}</definedName>
    <definedName name="uso" hidden="1">{"'RELATÓRIO'!$A$1:$E$20","'RELATÓRIO'!$A$22:$D$34","'INTERNET'!$A$31:$G$58","'INTERNET'!$A$1:$G$28","'SÉRIE HISTÓRICA'!$A$167:$H$212","'SÉRIE HISTÓRICA'!$A$56:$H$101"}</definedName>
    <definedName name="VAR" localSheetId="10">#REF!</definedName>
    <definedName name="VAR" localSheetId="11">#REF!</definedName>
    <definedName name="VAR" localSheetId="6">#REF!</definedName>
    <definedName name="VAR">#REF!</definedName>
    <definedName name="Volume" localSheetId="10">#REF!</definedName>
    <definedName name="Volume" localSheetId="11">#REF!</definedName>
    <definedName name="Volume" localSheetId="6">#REF!</definedName>
    <definedName name="Volume">#REF!</definedName>
    <definedName name="xdot" localSheetId="10">#REF!</definedName>
    <definedName name="xdot" localSheetId="11">#REF!</definedName>
    <definedName name="xdot" localSheetId="6">#REF!</definedName>
    <definedName name="xdot">#REF!</definedName>
    <definedName name="Xe" localSheetId="10">'[28]Sheet1'!$C$8</definedName>
    <definedName name="Xe" localSheetId="11">'[28]Sheet1'!$C$8</definedName>
    <definedName name="Xe">'[29]Sheet1'!$C$8</definedName>
    <definedName name="Xeps" localSheetId="10">#REF!</definedName>
    <definedName name="Xeps" localSheetId="11">#REF!</definedName>
    <definedName name="Xeps" localSheetId="6">#REF!</definedName>
    <definedName name="Xeps">#REF!</definedName>
    <definedName name="Xfk" localSheetId="10">#REF!</definedName>
    <definedName name="Xfk" localSheetId="11">#REF!</definedName>
    <definedName name="Xfk" localSheetId="6">#REF!</definedName>
    <definedName name="Xfk">#REF!</definedName>
    <definedName name="XMAX" localSheetId="10">#REF!</definedName>
    <definedName name="XMAX" localSheetId="11">#REF!</definedName>
    <definedName name="XMAX" localSheetId="6">#REF!</definedName>
    <definedName name="XMAX">#REF!</definedName>
    <definedName name="XMSY" localSheetId="10">'[28]Sheet1'!$C$3</definedName>
    <definedName name="XMSY" localSheetId="11">'[28]Sheet1'!$C$3</definedName>
    <definedName name="XMSY">'[29]Sheet1'!$C$3</definedName>
    <definedName name="Xp" localSheetId="10">#REF!</definedName>
    <definedName name="Xp" localSheetId="11">#REF!</definedName>
    <definedName name="Xp" localSheetId="6">#REF!</definedName>
    <definedName name="Xp">#REF!</definedName>
    <definedName name="Xprof" localSheetId="10">#REF!</definedName>
    <definedName name="Xprof" localSheetId="11">#REF!</definedName>
    <definedName name="Xprof" localSheetId="6">#REF!</definedName>
    <definedName name="Xprof">#REF!</definedName>
    <definedName name="Xxdot" localSheetId="10">#REF!</definedName>
    <definedName name="Xxdot" localSheetId="11">#REF!</definedName>
    <definedName name="Xxdot" localSheetId="6">#REF!</definedName>
    <definedName name="Xxdot">#REF!</definedName>
    <definedName name="XXMAX" localSheetId="10">'[28]Sheet1'!$C$4</definedName>
    <definedName name="XXMAX" localSheetId="11">'[28]Sheet1'!$C$4</definedName>
    <definedName name="XXMAX">'[29]Sheet1'!$C$4</definedName>
    <definedName name="Xy" localSheetId="10">#REF!</definedName>
    <definedName name="Xy" localSheetId="11">#REF!</definedName>
    <definedName name="Xy" localSheetId="6">#REF!</definedName>
    <definedName name="Xy">#REF!</definedName>
    <definedName name="y" localSheetId="10">#REF!</definedName>
    <definedName name="y" localSheetId="11">#REF!</definedName>
    <definedName name="y" localSheetId="6">#REF!</definedName>
    <definedName name="y">#REF!</definedName>
    <definedName name="ZONAECOLOGICA" localSheetId="10">'[12]DADOS'!$R$2:$R$15</definedName>
    <definedName name="ZONAECOLOGICA" localSheetId="11">'[12]DADOS'!$R$2:$R$15</definedName>
    <definedName name="ZONAECOLOGICA">'[13]DADOS'!$R$2:$R$15</definedName>
  </definedNames>
  <calcPr calcId="171027"/>
</workbook>
</file>

<file path=xl/comments11.xml><?xml version="1.0" encoding="utf-8"?>
<comments xmlns="http://schemas.openxmlformats.org/spreadsheetml/2006/main">
  <authors>
    <author>Paloma Oviedo</author>
    <author>ダビドレスかノ</author>
  </authors>
  <commentList>
    <comment ref="L5" authorId="0">
      <text>
        <r>
          <rPr>
            <b/>
            <sz val="9"/>
            <rFont val="Tahoma"/>
            <family val="2"/>
          </rPr>
          <t xml:space="preserve">Las unidades resultante es % si se utilizan los valores de porcentajes (y no relaciones) que señalan E y F.
</t>
        </r>
      </text>
    </comment>
    <comment ref="M5" authorId="0">
      <text>
        <r>
          <rPr>
            <b/>
            <sz val="9"/>
            <rFont val="Tahoma"/>
            <family val="2"/>
          </rPr>
          <t>Paloma Oviedo:</t>
        </r>
        <r>
          <rPr>
            <sz val="9"/>
            <rFont val="Tahoma"/>
            <family val="2"/>
          </rPr>
          <t xml:space="preserve">
El resulado ya arroja porcentaje</t>
        </r>
      </text>
    </comment>
    <comment ref="N5" authorId="1">
      <text>
        <r>
          <rPr>
            <sz val="9"/>
            <rFont val="Times New Roman"/>
            <family val="1"/>
          </rPr>
          <t>(0.01</t>
        </r>
        <r>
          <rPr>
            <b/>
            <sz val="9"/>
            <rFont val="Times New Roman"/>
            <family val="1"/>
          </rPr>
          <t>·</t>
        </r>
        <r>
          <rPr>
            <sz val="9"/>
            <rFont val="Times New Roman"/>
            <family val="1"/>
          </rPr>
          <t xml:space="preserve">Dx + ΣDi - 0.01·Cx - ΣCi ) / (0.01·Cx - ΣCi )
- ( ΣDi - ΣCi) / ΣCi  
(0.01·Dx + ΣDi - 0.01·Cx - ΣCi ) / (0.01·Cx - ΣCi )
- ( ΣDi - ΣCi) / ΣCi  </t>
        </r>
      </text>
    </comment>
    <comment ref="P5" authorId="0">
      <text>
        <r>
          <rPr>
            <sz val="9"/>
            <rFont val="Tahoma"/>
            <family val="2"/>
          </rPr>
          <t xml:space="preserve">Si no se presupone correlación entre los factores de emisión, se debe usar sensibilidad B de este modo : J*F*RAIZ(2)
</t>
        </r>
      </text>
    </comment>
    <comment ref="Q5" authorId="0">
      <text>
        <r>
          <rPr>
            <sz val="9"/>
            <rFont val="Tahoma"/>
            <family val="2"/>
          </rPr>
          <t xml:space="preserve">Si se presupone correlación entre los datos de actividad, se debe usar sensibilidad A de este modo : I*E
</t>
        </r>
      </text>
    </comment>
  </commentList>
</comments>
</file>

<file path=xl/comments2.xml><?xml version="1.0" encoding="utf-8"?>
<comments xmlns="http://schemas.openxmlformats.org/spreadsheetml/2006/main">
  <authors>
    <author>Paloma Oviedo</author>
  </authors>
  <commentList>
    <comment ref="G8" authorId="0">
      <text>
        <r>
          <rPr>
            <sz val="9"/>
            <rFont val="Tahoma"/>
            <family val="2"/>
          </rPr>
          <t>no hay definición explicita en GL 1996 ni en OBP 2000. Se tomó de la introducción en GL 1996</t>
        </r>
        <r>
          <rPr>
            <b/>
            <sz val="9"/>
            <rFont val="Tahoma"/>
            <family val="2"/>
          </rPr>
          <t xml:space="preserve">
</t>
        </r>
      </text>
    </comment>
    <comment ref="G9" authorId="0">
      <text>
        <r>
          <rPr>
            <sz val="9"/>
            <rFont val="Tahoma"/>
            <family val="2"/>
          </rPr>
          <t>no hay definición explicita en GL 1996 ni en OBP 2000
Se ha redactado en función a la introducción y a la descripción del alcance de la actividad de GL1996 y OBP2000 respectivamente.</t>
        </r>
      </text>
    </comment>
  </commentList>
</comments>
</file>

<file path=xl/comments4.xml><?xml version="1.0" encoding="utf-8"?>
<comments xmlns="http://schemas.openxmlformats.org/spreadsheetml/2006/main">
  <authors>
    <author>Paloma Oviedo</author>
  </authors>
  <commentList>
    <comment ref="C9" authorId="0">
      <text>
        <r>
          <rPr>
            <b/>
            <sz val="9"/>
            <rFont val="Tahoma"/>
            <family val="2"/>
          </rPr>
          <t>Paloma Oviedo:</t>
        </r>
        <r>
          <rPr>
            <sz val="9"/>
            <rFont val="Tahoma"/>
            <family val="2"/>
          </rPr>
          <t xml:space="preserve">
Ministerio de la Producción (2016). Anuario Estadístico Industrial, MYPE y Comercio Interno 2015. Recuperado de: http://www.produce.gob.pe/documentos/estadisticas/anuarios/anuario-estadistico-mype-2015.pdf</t>
        </r>
      </text>
    </comment>
  </commentList>
</comments>
</file>

<file path=xl/comments5.xml><?xml version="1.0" encoding="utf-8"?>
<comments xmlns="http://schemas.openxmlformats.org/spreadsheetml/2006/main">
  <authors>
    <author>Paloma Oviedo</author>
  </authors>
  <commentList>
    <comment ref="C9" authorId="0">
      <text>
        <r>
          <rPr>
            <b/>
            <sz val="9"/>
            <rFont val="Tahoma"/>
            <family val="2"/>
          </rPr>
          <t>Paloma Oviedo:</t>
        </r>
        <r>
          <rPr>
            <sz val="9"/>
            <rFont val="Tahoma"/>
            <family val="2"/>
          </rPr>
          <t xml:space="preserve">
Ministerio de la Producción. (2015). Anuario Estadístico Pesquero y Acuícola 2014. Ministerio de la Producción.Recuperado de: http://www.produce.gob.pe/documentos/estadisticas/anuarios/anuario-estadistico-pesca-2014.pdf</t>
        </r>
      </text>
    </comment>
  </commentList>
</comments>
</file>

<file path=xl/comments6.xml><?xml version="1.0" encoding="utf-8"?>
<comments xmlns="http://schemas.openxmlformats.org/spreadsheetml/2006/main">
  <authors>
    <author>Paloma Oviedo</author>
  </authors>
  <commentList>
    <comment ref="E28" authorId="0">
      <text>
        <r>
          <rPr>
            <sz val="9"/>
            <rFont val="Tahoma"/>
            <family val="2"/>
          </rPr>
          <t>Valor medio del rango</t>
        </r>
      </text>
    </comment>
    <comment ref="E29" authorId="0">
      <text>
        <r>
          <rPr>
            <sz val="9"/>
            <rFont val="Tahoma"/>
            <family val="2"/>
          </rPr>
          <t>Valor medio del rango</t>
        </r>
      </text>
    </comment>
    <comment ref="E30" authorId="0">
      <text>
        <r>
          <rPr>
            <sz val="9"/>
            <rFont val="Tahoma"/>
            <family val="2"/>
          </rPr>
          <t>Valor medio del rango</t>
        </r>
      </text>
    </comment>
    <comment ref="D39" authorId="0">
      <text>
        <r>
          <rPr>
            <sz val="9"/>
            <rFont val="Tahoma"/>
            <family val="2"/>
          </rPr>
          <t>Valor medio del rango</t>
        </r>
      </text>
    </comment>
    <comment ref="D40" authorId="0">
      <text>
        <r>
          <rPr>
            <sz val="9"/>
            <rFont val="Tahoma"/>
            <family val="2"/>
          </rPr>
          <t>no hay valor por defecto ni rango</t>
        </r>
      </text>
    </comment>
    <comment ref="D41" authorId="0">
      <text>
        <r>
          <rPr>
            <sz val="9"/>
            <rFont val="Tahoma"/>
            <family val="2"/>
          </rPr>
          <t>no hay valor por defecto ni rango</t>
        </r>
      </text>
    </comment>
    <comment ref="E41" authorId="0">
      <text>
        <r>
          <rPr>
            <sz val="9"/>
            <rFont val="Tahoma"/>
            <family val="2"/>
          </rPr>
          <t>no hay valor por defecto ni rango</t>
        </r>
      </text>
    </comment>
    <comment ref="D42" authorId="0">
      <text>
        <r>
          <rPr>
            <sz val="9"/>
            <rFont val="Tahoma"/>
            <family val="2"/>
          </rPr>
          <t>no hay valor por defecto ni rango</t>
        </r>
      </text>
    </comment>
    <comment ref="E42" authorId="0">
      <text>
        <r>
          <rPr>
            <sz val="9"/>
            <rFont val="Tahoma"/>
            <family val="2"/>
          </rPr>
          <t>no hay valor por defecto ni rango</t>
        </r>
      </text>
    </comment>
    <comment ref="D43" authorId="0">
      <text>
        <r>
          <rPr>
            <sz val="9"/>
            <rFont val="Tahoma"/>
            <family val="2"/>
          </rPr>
          <t>no hay valor por defecto ni rango</t>
        </r>
      </text>
    </comment>
    <comment ref="E43" authorId="0">
      <text>
        <r>
          <rPr>
            <sz val="9"/>
            <rFont val="Tahoma"/>
            <family val="2"/>
          </rPr>
          <t>no hay valor por defecto ni rango</t>
        </r>
      </text>
    </comment>
    <comment ref="D44" authorId="0">
      <text>
        <r>
          <rPr>
            <sz val="9"/>
            <rFont val="Tahoma"/>
            <family val="2"/>
          </rPr>
          <t>no hay valor por defecto ni rango</t>
        </r>
      </text>
    </comment>
    <comment ref="E44" authorId="0">
      <text>
        <r>
          <rPr>
            <sz val="9"/>
            <rFont val="Tahoma"/>
            <family val="2"/>
          </rPr>
          <t>no hay valor por defecto ni rango</t>
        </r>
      </text>
    </comment>
    <comment ref="D45" authorId="0">
      <text>
        <r>
          <rPr>
            <sz val="9"/>
            <rFont val="Tahoma"/>
            <family val="2"/>
          </rPr>
          <t>no hay valor por defecto ni rango</t>
        </r>
      </text>
    </comment>
    <comment ref="E45" authorId="0">
      <text>
        <r>
          <rPr>
            <sz val="9"/>
            <rFont val="Tahoma"/>
            <family val="2"/>
          </rPr>
          <t>no hay valor por defecto ni rango</t>
        </r>
      </text>
    </comment>
    <comment ref="C46" authorId="0">
      <text>
        <r>
          <rPr>
            <sz val="9"/>
            <rFont val="Tahoma"/>
            <family val="2"/>
          </rPr>
          <t>se considera como hortalizas, frutas y jugos ya que son productos elaborados a partir de frutas u hortalizas</t>
        </r>
      </text>
    </comment>
    <comment ref="C47" authorId="0">
      <text>
        <r>
          <rPr>
            <sz val="9"/>
            <rFont val="Tahoma"/>
            <family val="2"/>
          </rPr>
          <t>se considera como hortalizas, frutas y jugos ya que son productos elaborados a partir de frutas u hortalizas</t>
        </r>
      </text>
    </comment>
    <comment ref="C48" authorId="0">
      <text>
        <r>
          <rPr>
            <sz val="9"/>
            <rFont val="Tahoma"/>
            <family val="2"/>
          </rPr>
          <t>se considera como hortalizas, frutas y jugos ya que son productos elaborados a partir de frutas u hortalizas</t>
        </r>
      </text>
    </comment>
    <comment ref="D53" authorId="0">
      <text>
        <r>
          <rPr>
            <sz val="9"/>
            <rFont val="Tahoma"/>
            <family val="2"/>
          </rPr>
          <t>Valor medio del rango</t>
        </r>
      </text>
    </comment>
    <comment ref="E53" authorId="0">
      <text>
        <r>
          <rPr>
            <sz val="9"/>
            <rFont val="Tahoma"/>
            <family val="2"/>
          </rPr>
          <t>Valor medio del rango</t>
        </r>
      </text>
    </comment>
    <comment ref="D54" authorId="0">
      <text>
        <r>
          <rPr>
            <sz val="9"/>
            <rFont val="Tahoma"/>
            <family val="2"/>
          </rPr>
          <t>Valor medio del rango</t>
        </r>
      </text>
    </comment>
    <comment ref="E54" authorId="0">
      <text>
        <r>
          <rPr>
            <sz val="9"/>
            <rFont val="Tahoma"/>
            <family val="2"/>
          </rPr>
          <t>Valor medio del rango</t>
        </r>
      </text>
    </comment>
    <comment ref="D55" authorId="0">
      <text>
        <r>
          <rPr>
            <sz val="9"/>
            <rFont val="Tahoma"/>
            <family val="2"/>
          </rPr>
          <t>Valor medio del rango</t>
        </r>
      </text>
    </comment>
    <comment ref="E55" authorId="0">
      <text>
        <r>
          <rPr>
            <sz val="9"/>
            <rFont val="Tahoma"/>
            <family val="2"/>
          </rPr>
          <t>Valor medio del rango</t>
        </r>
      </text>
    </comment>
    <comment ref="D56" authorId="0">
      <text>
        <r>
          <rPr>
            <sz val="9"/>
            <rFont val="Tahoma"/>
            <family val="2"/>
          </rPr>
          <t>Valor medio del rango</t>
        </r>
      </text>
    </comment>
    <comment ref="E56" authorId="0">
      <text>
        <r>
          <rPr>
            <sz val="9"/>
            <rFont val="Tahoma"/>
            <family val="2"/>
          </rPr>
          <t>Valor medio del rango</t>
        </r>
      </text>
    </comment>
    <comment ref="D57" authorId="0">
      <text>
        <r>
          <rPr>
            <sz val="9"/>
            <rFont val="Tahoma"/>
            <family val="2"/>
          </rPr>
          <t>Valor medio del rango</t>
        </r>
      </text>
    </comment>
    <comment ref="E57" authorId="0">
      <text>
        <r>
          <rPr>
            <sz val="9"/>
            <rFont val="Tahoma"/>
            <family val="2"/>
          </rPr>
          <t>Valor medio del rango</t>
        </r>
      </text>
    </comment>
    <comment ref="C80" authorId="0">
      <text>
        <r>
          <rPr>
            <sz val="9"/>
            <rFont val="Tahoma"/>
            <family val="2"/>
          </rPr>
          <t>Se consideraron como pulpa y papel ya que en la fuente de información de las estadísticas nacionales se describen como productos de papel</t>
        </r>
      </text>
    </comment>
    <comment ref="C81" authorId="0">
      <text>
        <r>
          <rPr>
            <sz val="9"/>
            <rFont val="Tahoma"/>
            <family val="2"/>
          </rPr>
          <t>Se consideraron como pulpa y papel ya que en la fuente de información de las estadísticas nacionales se describen como productos de papel</t>
        </r>
      </text>
    </comment>
    <comment ref="D88" authorId="0">
      <text>
        <r>
          <rPr>
            <sz val="9"/>
            <rFont val="Tahoma"/>
            <family val="2"/>
          </rPr>
          <t>no hay valor por defecto ni rango</t>
        </r>
      </text>
    </comment>
    <comment ref="E88" authorId="0">
      <text>
        <r>
          <rPr>
            <sz val="9"/>
            <rFont val="Tahoma"/>
            <family val="2"/>
          </rPr>
          <t>no hay valor por defecto ni rango</t>
        </r>
      </text>
    </comment>
    <comment ref="D89" authorId="0">
      <text>
        <r>
          <rPr>
            <sz val="9"/>
            <rFont val="Tahoma"/>
            <family val="2"/>
          </rPr>
          <t>Valor medio del rango</t>
        </r>
      </text>
    </comment>
    <comment ref="E89" authorId="0">
      <text>
        <r>
          <rPr>
            <sz val="9"/>
            <rFont val="Tahoma"/>
            <family val="2"/>
          </rPr>
          <t>Valor medio del rango</t>
        </r>
      </text>
    </comment>
    <comment ref="D90" authorId="0">
      <text>
        <r>
          <rPr>
            <sz val="9"/>
            <rFont val="Tahoma"/>
            <family val="2"/>
          </rPr>
          <t>Valor medio del rango</t>
        </r>
      </text>
    </comment>
    <comment ref="E90" authorId="0">
      <text>
        <r>
          <rPr>
            <sz val="9"/>
            <rFont val="Tahoma"/>
            <family val="2"/>
          </rPr>
          <t>Valor medio del rango</t>
        </r>
      </text>
    </comment>
    <comment ref="D91" authorId="0">
      <text>
        <r>
          <rPr>
            <sz val="9"/>
            <rFont val="Tahoma"/>
            <family val="2"/>
          </rPr>
          <t>Valor medio del rango</t>
        </r>
      </text>
    </comment>
    <comment ref="E91" authorId="0">
      <text>
        <r>
          <rPr>
            <sz val="9"/>
            <rFont val="Tahoma"/>
            <family val="2"/>
          </rPr>
          <t>Valor medio del rango</t>
        </r>
      </text>
    </comment>
    <comment ref="D92" authorId="0">
      <text>
        <r>
          <rPr>
            <sz val="9"/>
            <rFont val="Tahoma"/>
            <family val="2"/>
          </rPr>
          <t>Valor medio del rango</t>
        </r>
      </text>
    </comment>
    <comment ref="E92" authorId="0">
      <text>
        <r>
          <rPr>
            <sz val="9"/>
            <rFont val="Tahoma"/>
            <family val="2"/>
          </rPr>
          <t>Valor medio del rango</t>
        </r>
      </text>
    </comment>
    <comment ref="D93" authorId="0">
      <text>
        <r>
          <rPr>
            <sz val="9"/>
            <rFont val="Tahoma"/>
            <family val="2"/>
          </rPr>
          <t>Valor medio del rango</t>
        </r>
      </text>
    </comment>
    <comment ref="E93" authorId="0">
      <text>
        <r>
          <rPr>
            <sz val="9"/>
            <rFont val="Tahoma"/>
            <family val="2"/>
          </rPr>
          <t>Valor medio del rango</t>
        </r>
      </text>
    </comment>
    <comment ref="D94" authorId="0">
      <text>
        <r>
          <rPr>
            <sz val="9"/>
            <rFont val="Tahoma"/>
            <family val="2"/>
          </rPr>
          <t>Valor medio del rango</t>
        </r>
      </text>
    </comment>
    <comment ref="E94" authorId="0">
      <text>
        <r>
          <rPr>
            <sz val="9"/>
            <rFont val="Tahoma"/>
            <family val="2"/>
          </rPr>
          <t>Valor medio del rango</t>
        </r>
      </text>
    </comment>
    <comment ref="D95" authorId="0">
      <text>
        <r>
          <rPr>
            <sz val="9"/>
            <rFont val="Tahoma"/>
            <family val="2"/>
          </rPr>
          <t>Valor medio del rango</t>
        </r>
      </text>
    </comment>
    <comment ref="E95" authorId="0">
      <text>
        <r>
          <rPr>
            <sz val="9"/>
            <rFont val="Tahoma"/>
            <family val="2"/>
          </rPr>
          <t>Valor medio del rango</t>
        </r>
      </text>
    </comment>
    <comment ref="D96" authorId="0">
      <text>
        <r>
          <rPr>
            <sz val="9"/>
            <rFont val="Tahoma"/>
            <family val="2"/>
          </rPr>
          <t>Valor medio del rango</t>
        </r>
      </text>
    </comment>
    <comment ref="E96" authorId="0">
      <text>
        <r>
          <rPr>
            <sz val="9"/>
            <rFont val="Tahoma"/>
            <family val="2"/>
          </rPr>
          <t>Valor medio del rango</t>
        </r>
      </text>
    </comment>
    <comment ref="D97" authorId="0">
      <text>
        <r>
          <rPr>
            <sz val="9"/>
            <rFont val="Tahoma"/>
            <family val="2"/>
          </rPr>
          <t>Valor medio del rango</t>
        </r>
      </text>
    </comment>
    <comment ref="E97" authorId="0">
      <text>
        <r>
          <rPr>
            <sz val="9"/>
            <rFont val="Tahoma"/>
            <family val="2"/>
          </rPr>
          <t>Valor medio del rango</t>
        </r>
      </text>
    </comment>
    <comment ref="D98" authorId="0">
      <text>
        <r>
          <rPr>
            <sz val="9"/>
            <rFont val="Tahoma"/>
            <family val="2"/>
          </rPr>
          <t>Valor medio del rango</t>
        </r>
      </text>
    </comment>
    <comment ref="E98" authorId="0">
      <text>
        <r>
          <rPr>
            <sz val="9"/>
            <rFont val="Tahoma"/>
            <family val="2"/>
          </rPr>
          <t>Valor medio del rango</t>
        </r>
      </text>
    </comment>
    <comment ref="D99" authorId="0">
      <text>
        <r>
          <rPr>
            <sz val="9"/>
            <rFont val="Tahoma"/>
            <family val="2"/>
          </rPr>
          <t>Valor medio del rango</t>
        </r>
      </text>
    </comment>
    <comment ref="E99" authorId="0">
      <text>
        <r>
          <rPr>
            <sz val="9"/>
            <rFont val="Tahoma"/>
            <family val="2"/>
          </rPr>
          <t>Valor medio del rango</t>
        </r>
      </text>
    </comment>
    <comment ref="D100" authorId="0">
      <text>
        <r>
          <rPr>
            <sz val="9"/>
            <rFont val="Tahoma"/>
            <family val="2"/>
          </rPr>
          <t>Valor medio del rango</t>
        </r>
      </text>
    </comment>
    <comment ref="E100" authorId="0">
      <text>
        <r>
          <rPr>
            <sz val="9"/>
            <rFont val="Tahoma"/>
            <family val="2"/>
          </rPr>
          <t>Valor medio del rango</t>
        </r>
      </text>
    </comment>
    <comment ref="D101" authorId="0">
      <text>
        <r>
          <rPr>
            <sz val="9"/>
            <rFont val="Tahoma"/>
            <family val="2"/>
          </rPr>
          <t>Valor medio del rango</t>
        </r>
      </text>
    </comment>
    <comment ref="E101" authorId="0">
      <text>
        <r>
          <rPr>
            <sz val="9"/>
            <rFont val="Tahoma"/>
            <family val="2"/>
          </rPr>
          <t>Valor medio del rango</t>
        </r>
      </text>
    </comment>
    <comment ref="D102" authorId="0">
      <text>
        <r>
          <rPr>
            <sz val="9"/>
            <rFont val="Tahoma"/>
            <family val="2"/>
          </rPr>
          <t>Valor medio del rango</t>
        </r>
      </text>
    </comment>
    <comment ref="E102" authorId="0">
      <text>
        <r>
          <rPr>
            <sz val="9"/>
            <rFont val="Tahoma"/>
            <family val="2"/>
          </rPr>
          <t>Valor medio del rango</t>
        </r>
      </text>
    </comment>
    <comment ref="D103" authorId="0">
      <text>
        <r>
          <rPr>
            <sz val="9"/>
            <rFont val="Tahoma"/>
            <family val="2"/>
          </rPr>
          <t>Valor medio del rango</t>
        </r>
      </text>
    </comment>
    <comment ref="E103" authorId="0">
      <text>
        <r>
          <rPr>
            <sz val="9"/>
            <rFont val="Tahoma"/>
            <family val="2"/>
          </rPr>
          <t>Valor medio del rango</t>
        </r>
      </text>
    </comment>
    <comment ref="D115" authorId="0">
      <text>
        <r>
          <rPr>
            <sz val="9"/>
            <rFont val="Tahoma"/>
            <family val="2"/>
          </rPr>
          <t>Valor medio del rango</t>
        </r>
      </text>
    </comment>
    <comment ref="D116" authorId="0">
      <text>
        <r>
          <rPr>
            <sz val="9"/>
            <rFont val="Tahoma"/>
            <family val="2"/>
          </rPr>
          <t>Valor medio del rango</t>
        </r>
      </text>
    </comment>
    <comment ref="D117" authorId="0">
      <text>
        <r>
          <rPr>
            <sz val="9"/>
            <rFont val="Tahoma"/>
            <family val="2"/>
          </rPr>
          <t>Valor medio del rango</t>
        </r>
      </text>
    </comment>
    <comment ref="D118" authorId="0">
      <text>
        <r>
          <rPr>
            <sz val="9"/>
            <rFont val="Tahoma"/>
            <family val="2"/>
          </rPr>
          <t>Valor medio del rango</t>
        </r>
      </text>
    </comment>
    <comment ref="D119" authorId="0">
      <text>
        <r>
          <rPr>
            <sz val="9"/>
            <rFont val="Tahoma"/>
            <family val="2"/>
          </rPr>
          <t>Valor medio del rango</t>
        </r>
      </text>
    </comment>
    <comment ref="D125" authorId="0">
      <text>
        <r>
          <rPr>
            <b/>
            <sz val="9"/>
            <rFont val="Tahoma"/>
            <family val="2"/>
          </rPr>
          <t>América Latina y el Caribe</t>
        </r>
      </text>
    </comment>
    <comment ref="D126" authorId="0">
      <text>
        <r>
          <rPr>
            <b/>
            <sz val="9"/>
            <rFont val="Tahoma"/>
            <family val="2"/>
          </rPr>
          <t>América Latina y el Caribe</t>
        </r>
      </text>
    </comment>
  </commentList>
</comments>
</file>

<file path=xl/comments7.xml><?xml version="1.0" encoding="utf-8"?>
<comments xmlns="http://schemas.openxmlformats.org/spreadsheetml/2006/main">
  <authors>
    <author>Paloma Oviedo</author>
  </authors>
  <commentList>
    <comment ref="B121" authorId="0">
      <text>
        <r>
          <rPr>
            <b/>
            <sz val="9"/>
            <rFont val="Tahoma"/>
            <family val="2"/>
          </rPr>
          <t>Fabricación de...</t>
        </r>
      </text>
    </comment>
  </commentList>
</comments>
</file>

<file path=xl/sharedStrings.xml><?xml version="1.0" encoding="utf-8"?>
<sst xmlns="http://schemas.openxmlformats.org/spreadsheetml/2006/main" count="2575" uniqueCount="799">
  <si>
    <t xml:space="preserve">INSTRUCCIONES </t>
  </si>
  <si>
    <t>ALCANCE</t>
  </si>
  <si>
    <t>METODOLOGÍA DE CALCULO</t>
  </si>
  <si>
    <t>Para el cálculo de Emisiones GEI:</t>
  </si>
  <si>
    <t xml:space="preserve">ESTRUCTURA DE LA HOJA DE CALCULO </t>
  </si>
  <si>
    <t>Las hojas de cálculo, en este libro, están agrupadas por los siguientes colores:</t>
  </si>
  <si>
    <t>Color de hoja</t>
  </si>
  <si>
    <t>Descripción</t>
  </si>
  <si>
    <t>Caracterización de datos</t>
  </si>
  <si>
    <t>Información base de nivel de actividad</t>
  </si>
  <si>
    <t>Información procesada de nivel de actividad</t>
  </si>
  <si>
    <t>Los grupos de hojas se relacionan como se muestra en el diagrama:</t>
  </si>
  <si>
    <t xml:space="preserve">ABREVIATURAS </t>
  </si>
  <si>
    <t>GEI</t>
  </si>
  <si>
    <t>: Gases de Efecto Invernadero</t>
  </si>
  <si>
    <t>FE</t>
  </si>
  <si>
    <t>: Factor de Emisión</t>
  </si>
  <si>
    <t>INGEI</t>
  </si>
  <si>
    <t xml:space="preserve">: Inventario Nacional de Gases de Efecto Invernadero </t>
  </si>
  <si>
    <t>: Metano</t>
  </si>
  <si>
    <t>: Oxido Nitroso</t>
  </si>
  <si>
    <t>: Dióxido de carbono equivalente</t>
  </si>
  <si>
    <t>Código</t>
  </si>
  <si>
    <t>Fuente de emisión / captura</t>
  </si>
  <si>
    <t>Definición</t>
  </si>
  <si>
    <t>Unidad</t>
  </si>
  <si>
    <t>Fuente de información</t>
  </si>
  <si>
    <t>Uso de la información</t>
  </si>
  <si>
    <t>Comentarios</t>
  </si>
  <si>
    <t>Hojas relacionada</t>
  </si>
  <si>
    <t>A</t>
  </si>
  <si>
    <t>B</t>
  </si>
  <si>
    <t>C</t>
  </si>
  <si>
    <t>D</t>
  </si>
  <si>
    <t>E</t>
  </si>
  <si>
    <t>F</t>
  </si>
  <si>
    <t>DATOS DE LA INFORMACIÓN BASE</t>
  </si>
  <si>
    <t>Total</t>
  </si>
  <si>
    <t>Masa</t>
  </si>
  <si>
    <t>1 tonelada</t>
  </si>
  <si>
    <t>kg</t>
  </si>
  <si>
    <t>1 kilogramo</t>
  </si>
  <si>
    <t>g</t>
  </si>
  <si>
    <t>Fuente: Sistema Internacional - Guide for the Use of the International System of Units (SI)
http://physics.nist.gov/cuu/pdf/sp811.pdf</t>
  </si>
  <si>
    <t>Conversión de unidades</t>
  </si>
  <si>
    <t>G</t>
  </si>
  <si>
    <t>Prefijo</t>
  </si>
  <si>
    <t>Simbolo</t>
  </si>
  <si>
    <t xml:space="preserve">Factor </t>
  </si>
  <si>
    <t>deca</t>
  </si>
  <si>
    <t>da</t>
  </si>
  <si>
    <t>hecto</t>
  </si>
  <si>
    <t>h</t>
  </si>
  <si>
    <t>kilo</t>
  </si>
  <si>
    <t>k</t>
  </si>
  <si>
    <t>mega</t>
  </si>
  <si>
    <t>M</t>
  </si>
  <si>
    <t>giga</t>
  </si>
  <si>
    <t>tera</t>
  </si>
  <si>
    <t>T</t>
  </si>
  <si>
    <t>6A</t>
  </si>
  <si>
    <t>Aguas residuales industriales</t>
  </si>
  <si>
    <t>Tratamiento de aguas residuales</t>
  </si>
  <si>
    <t>DESCRIPCIÓN</t>
  </si>
  <si>
    <t xml:space="preserve">UNIDAD </t>
  </si>
  <si>
    <t>Carne de Ave Beneficiada</t>
  </si>
  <si>
    <t>Carne de Vacuno Beneficiada</t>
  </si>
  <si>
    <t>Esparragos Congelados</t>
  </si>
  <si>
    <t>Margarina</t>
  </si>
  <si>
    <t>Leche Evaporada</t>
  </si>
  <si>
    <t>Yogurt</t>
  </si>
  <si>
    <t>ELABORACION DE BEBIDAS</t>
  </si>
  <si>
    <t>FABRICACION DE PAPEL Y DE PRODUCTOS DE PAPEL</t>
  </si>
  <si>
    <t>FABRICACION DE OTROS PRODUCTOS QUIMICOS</t>
  </si>
  <si>
    <t>Jabón para Lavar Ropa</t>
  </si>
  <si>
    <t>Jabón de Tocador</t>
  </si>
  <si>
    <t>FABRICACION DE PRODUCTOS DE PLASTICO</t>
  </si>
  <si>
    <t>Polietileno (Consumo de)</t>
  </si>
  <si>
    <t>Poliestireno (Consumo de)</t>
  </si>
  <si>
    <t>Polipropileno (Consumo de)</t>
  </si>
  <si>
    <t>P V C (Consumo de)</t>
  </si>
  <si>
    <t>Plastificantes D O P (Consumo de)</t>
  </si>
  <si>
    <t>Masterbatch (Consumo de)</t>
  </si>
  <si>
    <t>Resina Pet para Envases (Consumo de)</t>
  </si>
  <si>
    <t>6B1</t>
  </si>
  <si>
    <t>Información Procesada: Producción anual en toneladas</t>
  </si>
  <si>
    <t>Densidad del vino</t>
  </si>
  <si>
    <t>g/l</t>
  </si>
  <si>
    <t>Fracción de los efluentes tratados</t>
  </si>
  <si>
    <t>E = [A x B x C x(1-D)]</t>
  </si>
  <si>
    <t>F = (A x B x C x D)</t>
  </si>
  <si>
    <t>Producto</t>
  </si>
  <si>
    <t>D = (B x C)</t>
  </si>
  <si>
    <t>F = (D x E)</t>
  </si>
  <si>
    <t>No especificado</t>
  </si>
  <si>
    <t>Lodos</t>
  </si>
  <si>
    <t>Factores de emisión para el tratamiento de aguas industriales</t>
  </si>
  <si>
    <t>6B</t>
  </si>
  <si>
    <t>Relación de esta hoja, con otras:</t>
  </si>
  <si>
    <t>Sector</t>
  </si>
  <si>
    <t>Desechos</t>
  </si>
  <si>
    <t>Categoría</t>
  </si>
  <si>
    <t>Código de categoría</t>
  </si>
  <si>
    <t>Volumen</t>
  </si>
  <si>
    <t>1 centimetro cúbico</t>
  </si>
  <si>
    <t>l</t>
  </si>
  <si>
    <t>Efluentes industriales</t>
  </si>
  <si>
    <t>Orientación del IPCC sobre las buenas prácticas y la gestión de la incertidumbre en los inventarios nacionales de Gases de Efecto Invernadero (OBP 2000)</t>
  </si>
  <si>
    <t>6A1</t>
  </si>
  <si>
    <t>6B2</t>
  </si>
  <si>
    <t>Fuente</t>
  </si>
  <si>
    <t>DBO</t>
  </si>
  <si>
    <t>DQO</t>
  </si>
  <si>
    <t>: Demanda bioquímica de oxígeno</t>
  </si>
  <si>
    <t>: Demanda química de oxígeno</t>
  </si>
  <si>
    <t xml:space="preserve">REPORTE ANUAL DE GASES DE EFECTO INVERNADERO </t>
  </si>
  <si>
    <t>Directrices del IPCC para los inventarios nacionales de gases de efecto invernadero - versión revisada en 1996 (GL 1996)</t>
  </si>
  <si>
    <t xml:space="preserve">Guía N° 6: Elaboración del Reporte Anual de Gases de Efecto Invernadero. Sector Desechos: Categoría Efluentes Industriales </t>
  </si>
  <si>
    <r>
      <rPr>
        <b/>
        <sz val="10"/>
        <color rgb="FF7030A0"/>
        <rFont val="Calibri"/>
        <family val="2"/>
        <scheme val="minor"/>
      </rPr>
      <t>Efluentes industriales</t>
    </r>
    <r>
      <rPr>
        <sz val="10"/>
        <rFont val="Calibri"/>
        <family val="2"/>
        <scheme val="minor"/>
      </rPr>
      <t xml:space="preserve">, involucra a todas las emisiones de gases de efecto invernadero que se generan por la descomposición de las aguas residuales industriales en condiciones anaeróbicas. </t>
    </r>
  </si>
  <si>
    <r>
      <t>CH</t>
    </r>
    <r>
      <rPr>
        <vertAlign val="subscript"/>
        <sz val="10"/>
        <color theme="1"/>
        <rFont val="Calibri"/>
        <family val="2"/>
        <scheme val="minor"/>
      </rPr>
      <t>4</t>
    </r>
  </si>
  <si>
    <r>
      <t>N</t>
    </r>
    <r>
      <rPr>
        <vertAlign val="subscript"/>
        <sz val="10"/>
        <color theme="1"/>
        <rFont val="Calibri"/>
        <family val="2"/>
        <scheme val="minor"/>
      </rPr>
      <t>2</t>
    </r>
    <r>
      <rPr>
        <sz val="10"/>
        <color theme="1"/>
        <rFont val="Calibri"/>
        <family val="2"/>
        <scheme val="minor"/>
      </rPr>
      <t>O</t>
    </r>
  </si>
  <si>
    <t>Factores de emisión y de conversión</t>
  </si>
  <si>
    <t>Hojas de estimaciones de emisiones GEI</t>
  </si>
  <si>
    <t>RAGEI</t>
  </si>
  <si>
    <t>INFOBASE</t>
  </si>
  <si>
    <t xml:space="preserve">: Información de Base </t>
  </si>
  <si>
    <t>IPCC</t>
  </si>
  <si>
    <t>: Panel Intergubernamental sobre cambio climático</t>
  </si>
  <si>
    <t xml:space="preserve">: Reporte Anual de Gases de Efecto Invernadero </t>
  </si>
  <si>
    <t>: Directrices del IPCC para los Inventarios Nacionales de Gases de Efecto Invernadero – Versión Revisada en 1996</t>
  </si>
  <si>
    <t>: Orientación del IPCC sobre las buenas prácticas y la gestión de la incertidumbre en los inventarios nacionales de gases de efecto invernadero</t>
  </si>
  <si>
    <r>
      <t>CO</t>
    </r>
    <r>
      <rPr>
        <vertAlign val="subscript"/>
        <sz val="10"/>
        <color theme="1"/>
        <rFont val="Calibri"/>
        <family val="2"/>
        <scheme val="minor"/>
      </rPr>
      <t>2</t>
    </r>
  </si>
  <si>
    <t xml:space="preserve">: Dióxido de carbono </t>
  </si>
  <si>
    <t>ton</t>
  </si>
  <si>
    <t>: litros</t>
  </si>
  <si>
    <t>NE</t>
  </si>
  <si>
    <t>IE</t>
  </si>
  <si>
    <t>NA</t>
  </si>
  <si>
    <t>NO</t>
  </si>
  <si>
    <r>
      <t>g/cm</t>
    </r>
    <r>
      <rPr>
        <vertAlign val="superscript"/>
        <sz val="10"/>
        <color theme="1"/>
        <rFont val="Calibri"/>
        <family val="2"/>
        <scheme val="minor"/>
      </rPr>
      <t>3</t>
    </r>
  </si>
  <si>
    <t>Carnes ahumadas</t>
  </si>
  <si>
    <t>Carne de caprino beneficiada</t>
  </si>
  <si>
    <t>Carne de porcino beneficiada</t>
  </si>
  <si>
    <t>Carne de llama beneficiada</t>
  </si>
  <si>
    <t>Carne de ovino beneficiada</t>
  </si>
  <si>
    <t>Carne de alpaca beneficiada</t>
  </si>
  <si>
    <t>Alcachofa</t>
  </si>
  <si>
    <t>Pimiento (conserva, deshidratado)</t>
  </si>
  <si>
    <t>Mango (congelado, conserva)</t>
  </si>
  <si>
    <t>Leche fresca (pasteurizada)</t>
  </si>
  <si>
    <t>Helados</t>
  </si>
  <si>
    <t>Mantequilla</t>
  </si>
  <si>
    <t>Crema de leche</t>
  </si>
  <si>
    <t>Alimento balanceado para ave</t>
  </si>
  <si>
    <t>Alimento balanceado para peces - crustáceos</t>
  </si>
  <si>
    <t>Alimento balanceado para mascota</t>
  </si>
  <si>
    <t>Hilo e hilado de algodón</t>
  </si>
  <si>
    <t xml:space="preserve">Papel higiénico                                 </t>
  </si>
  <si>
    <t xml:space="preserve">Servilleta                                     </t>
  </si>
  <si>
    <t xml:space="preserve">Papel toalla                       </t>
  </si>
  <si>
    <t xml:space="preserve">Papeles diversos                  </t>
  </si>
  <si>
    <t>Cartulina</t>
  </si>
  <si>
    <t>Petroleo (diesel)</t>
  </si>
  <si>
    <t>Petroleo industrial</t>
  </si>
  <si>
    <t xml:space="preserve">Acetileno                                                              </t>
  </si>
  <si>
    <t>HILATURA, TEJEDURA Y ACABADOS DE PRODUCTOS TEXTILES</t>
  </si>
  <si>
    <t>FABRICACIÓN DE SUSTANCIAS QUÍMICAS BÁSICAS</t>
  </si>
  <si>
    <t>PRODUCTOS DE LA REFINACIÓN DEL PETRÓLEO</t>
  </si>
  <si>
    <t>KG</t>
  </si>
  <si>
    <t>LT</t>
  </si>
  <si>
    <t>MT</t>
  </si>
  <si>
    <t>CTO</t>
  </si>
  <si>
    <t>BL</t>
  </si>
  <si>
    <t>GL</t>
  </si>
  <si>
    <t>Chorizos</t>
  </si>
  <si>
    <t>Hot dog - salchichas</t>
  </si>
  <si>
    <t>Jamón</t>
  </si>
  <si>
    <t>Jamonada</t>
  </si>
  <si>
    <t>Paté</t>
  </si>
  <si>
    <t>Manteca diversas</t>
  </si>
  <si>
    <t>Cartones diversos</t>
  </si>
  <si>
    <t>Papel corrugado</t>
  </si>
  <si>
    <t>Densidad del petróleo industrial</t>
  </si>
  <si>
    <t>1 barril (bl o bbl)</t>
  </si>
  <si>
    <t>1 galón (gl o gal)</t>
  </si>
  <si>
    <r>
      <t>m</t>
    </r>
    <r>
      <rPr>
        <vertAlign val="superscript"/>
        <sz val="9"/>
        <rFont val="Calibri"/>
        <family val="2"/>
        <scheme val="minor"/>
      </rPr>
      <t>3</t>
    </r>
  </si>
  <si>
    <t>Fuente: http://www.inchem.org/documents/sids/sids/64175.pdf (página 150)</t>
  </si>
  <si>
    <t>1 metro cúbico</t>
  </si>
  <si>
    <r>
      <t xml:space="preserve">DQO
</t>
    </r>
    <r>
      <rPr>
        <sz val="10"/>
        <color theme="0"/>
        <rFont val="Calibri"/>
        <family val="2"/>
        <scheme val="minor"/>
      </rPr>
      <t>(g/l)</t>
    </r>
  </si>
  <si>
    <t>ND</t>
  </si>
  <si>
    <r>
      <t>Generación de efluenes</t>
    </r>
    <r>
      <rPr>
        <sz val="10"/>
        <color theme="0"/>
        <rFont val="Calibri"/>
        <family val="2"/>
        <scheme val="minor"/>
      </rPr>
      <t xml:space="preserve"> 
(m</t>
    </r>
    <r>
      <rPr>
        <vertAlign val="superscript"/>
        <sz val="10"/>
        <color theme="0"/>
        <rFont val="Calibri"/>
        <family val="2"/>
        <scheme val="minor"/>
      </rPr>
      <t>3</t>
    </r>
    <r>
      <rPr>
        <sz val="10"/>
        <color theme="0"/>
        <rFont val="Calibri"/>
        <family val="2"/>
        <scheme val="minor"/>
      </rPr>
      <t>/t)</t>
    </r>
  </si>
  <si>
    <t>Piscos</t>
  </si>
  <si>
    <r>
      <t xml:space="preserve">Total producción industrial 
</t>
    </r>
    <r>
      <rPr>
        <sz val="10"/>
        <color theme="0"/>
        <rFont val="Calibri"/>
        <family val="2"/>
        <scheme val="minor"/>
      </rPr>
      <t>(t/año)</t>
    </r>
  </si>
  <si>
    <t>Densidad del petróleo (diesel)</t>
  </si>
  <si>
    <t>Densidad del etanol</t>
  </si>
  <si>
    <t>Quesos maduros</t>
  </si>
  <si>
    <t>Quesos frescos</t>
  </si>
  <si>
    <t>Refrescos (líquido)</t>
  </si>
  <si>
    <t>Bebidas hidratantes</t>
  </si>
  <si>
    <t>Lavavajillas</t>
  </si>
  <si>
    <t>Desengrasante</t>
  </si>
  <si>
    <t>Limpiador</t>
  </si>
  <si>
    <t>Detergente</t>
  </si>
  <si>
    <t>Dato nacional</t>
  </si>
  <si>
    <t>Vínculo</t>
  </si>
  <si>
    <t xml:space="preserve">Comentario </t>
  </si>
  <si>
    <t>Clasificación</t>
  </si>
  <si>
    <t>Definición IPCC</t>
  </si>
  <si>
    <t>Nivel de actividad IPCC</t>
  </si>
  <si>
    <t>Dato Nacional (disponible o solicitado)</t>
  </si>
  <si>
    <t>TIER / Nivel</t>
  </si>
  <si>
    <t>GEI generados por el nivel de actividad</t>
  </si>
  <si>
    <t>Factores de emisión y principales hipótesis utilizados</t>
  </si>
  <si>
    <t>calculado (C)/
por defecto (D)</t>
  </si>
  <si>
    <t>Dato Nacional</t>
  </si>
  <si>
    <t>PROCESOS INDUSTRIALES Y USO DE PRODUCTOS</t>
  </si>
  <si>
    <r>
      <t>CH</t>
    </r>
    <r>
      <rPr>
        <vertAlign val="subscript"/>
        <sz val="9"/>
        <rFont val="Calibri"/>
        <family val="2"/>
        <scheme val="minor"/>
      </rPr>
      <t>4</t>
    </r>
  </si>
  <si>
    <t>DESECHOS</t>
  </si>
  <si>
    <t>CARACTERÍSTICAS DE DATOS</t>
  </si>
  <si>
    <t>Sector Desechos - Categoría Tratamiento de Aguas Residuales - Suncategoría Efluentes Industriales  - RAGEI 2014</t>
  </si>
  <si>
    <t>DESECHOS - TRATAMIENTO DE AGUAS RESIDUALES - EFLUENTES INDUSTRIALES</t>
  </si>
  <si>
    <t>TRATAMIENTO DE AGUAS RESIDUALES / EFLUENTES INDUSTRIALES (6B1)</t>
  </si>
  <si>
    <t>Producción industrial según tipo de industria en el subsector de MYPE e Industria</t>
  </si>
  <si>
    <t>RESULTADOS DE LAS ESTIMACIONES DE GEI</t>
  </si>
  <si>
    <t>CUADROS DE RESULTADOS</t>
  </si>
  <si>
    <t>CUADRO RESUMEN</t>
  </si>
  <si>
    <t>Categorías de fuentes</t>
  </si>
  <si>
    <t>CO</t>
  </si>
  <si>
    <t>COVDM</t>
  </si>
  <si>
    <t>Claves de notación</t>
  </si>
  <si>
    <t>Cuadro 8.1</t>
  </si>
  <si>
    <t>Clave de notación</t>
  </si>
  <si>
    <t>Explicación</t>
  </si>
  <si>
    <t>No estimada</t>
  </si>
  <si>
    <t>Emisiones y/o absorciones que ocurren, pero que no fueron estimadas o declaradas</t>
  </si>
  <si>
    <t>Incluida en otro lugar</t>
  </si>
  <si>
    <t>Las emisiones y/o absorciones de esta actividad o categoría se han estimado e incluido en el inventario, pero no se presentan aparte en esta categoría. Debe indicarse la categoría en que se han incluido estas emisiones y absorciones (por ejemplo, en el recuadro de documentación del cuadro correspondiente).</t>
  </si>
  <si>
    <t>Información confidencial</t>
  </si>
  <si>
    <t>Las emisiones y/o absorciones se agregan e incluyen en otro lugar del inventario, pues declarar a un nivel desagregado puede conducir a la revelación de información confidencial.</t>
  </si>
  <si>
    <t>No aplicable</t>
  </si>
  <si>
    <t>La actividad o la categoría existen, pero se considera que las emisiones y absorciones pertinentes no ocurren jamás. Estas celdas suelen estar sombreadas en los cuadros para generación de informes.</t>
  </si>
  <si>
    <t>No ocurre</t>
  </si>
  <si>
    <t>Una actividad o proceso que no existen dentro de un país.</t>
  </si>
  <si>
    <t>Fuente: GL2006. Vol. 1, p. 8.7, Cuadro 8.1</t>
  </si>
  <si>
    <t>REPORTE ANUAL DE GASES DE EFECTO INVERNADERO DEL SECTOR DESECHOS - CATEGORÍA TRATAMIENTO DE AGUAS RESIDUALES - SUBCATEGORÍA EFLUENTES INDUSTRIALES</t>
  </si>
  <si>
    <t>Código de sector y categorías de fuentes (GL1996)</t>
  </si>
  <si>
    <t>Producción industrial según tipo de industria en el subsector de Pesca y Acuicultura</t>
  </si>
  <si>
    <t>http://www.produce.gob.pe/documentos/estadisticas/anuarios/anuario-estadistico-pesca-2014.pdf</t>
  </si>
  <si>
    <t>Producción industrial según tipo de industria  (MYPE e Industria)</t>
  </si>
  <si>
    <t>http://www.produce.gob.pe/documentos/estadisticas/anuarios/anuario-estadistico-mype-2015.pdf</t>
  </si>
  <si>
    <t>PRODUCCIÓN DE RECURSOS HIDROBIOLÓGICOS SEGÚN GIRO INDUSTRIAL</t>
  </si>
  <si>
    <t>Producción de recursos hidrobiológicos según giro industrial</t>
  </si>
  <si>
    <t>TM</t>
  </si>
  <si>
    <t>PRODUCCIÓN, PROCESAMIENTO Y CONSERVACIÓN DE PRODUCTOS ALIMENTICIOS</t>
  </si>
  <si>
    <t>Gg/gal</t>
  </si>
  <si>
    <t>Densidad de cerveza (gravedad específica)</t>
  </si>
  <si>
    <t>Miles de TMB</t>
  </si>
  <si>
    <t>mermeladas de frutas diversas</t>
  </si>
  <si>
    <t>tomate catchup / ketchup</t>
  </si>
  <si>
    <t>pasta de tomate</t>
  </si>
  <si>
    <t>quesos</t>
  </si>
  <si>
    <t>Cerveza blanca</t>
  </si>
  <si>
    <t>ron</t>
  </si>
  <si>
    <t>cerveza negra</t>
  </si>
  <si>
    <t>Telas de algodón (en unidades de masa)</t>
  </si>
  <si>
    <t>hilos e hilados de pelos de alpaca</t>
  </si>
  <si>
    <t>tops de pelo de alpaca</t>
  </si>
  <si>
    <t>hilos e hilados de lana de oveja</t>
  </si>
  <si>
    <t>papel kraft y similares</t>
  </si>
  <si>
    <t>cartón liner</t>
  </si>
  <si>
    <t>cartón dúplex</t>
  </si>
  <si>
    <t>cartón corrugado</t>
  </si>
  <si>
    <t>sacos multipliegos</t>
  </si>
  <si>
    <t>cajas de cartón corrugado</t>
  </si>
  <si>
    <t>toallas higiénicas</t>
  </si>
  <si>
    <t>pañales tipo calzón</t>
  </si>
  <si>
    <t>petrodiésel 2</t>
  </si>
  <si>
    <t>carmín de cochinilla</t>
  </si>
  <si>
    <t>dinamita</t>
  </si>
  <si>
    <t>productos de limpieza del hogar en litro</t>
  </si>
  <si>
    <t>productos de limpieza del hogar en kilogramo</t>
  </si>
  <si>
    <t>pintura látex</t>
  </si>
  <si>
    <t>pinturas industriales</t>
  </si>
  <si>
    <t>pinturas automotrices</t>
  </si>
  <si>
    <t>pinturas acuosas</t>
  </si>
  <si>
    <t>esmaltes convencionales</t>
  </si>
  <si>
    <t>barnices convencionales</t>
  </si>
  <si>
    <t>sulfato tribásico de plomo (Consumo de)</t>
  </si>
  <si>
    <r>
      <t>Esparragos en conserva</t>
    </r>
    <r>
      <rPr>
        <sz val="9"/>
        <color rgb="FF0070C0"/>
        <rFont val="Calibri"/>
        <family val="2"/>
        <scheme val="minor"/>
      </rPr>
      <t xml:space="preserve"> </t>
    </r>
    <r>
      <rPr>
        <sz val="9"/>
        <color theme="0" tint="-0.3499799966812134"/>
        <rFont val="Calibri"/>
        <family val="2"/>
        <scheme val="minor"/>
      </rPr>
      <t>(también como conservas de espárragos)</t>
    </r>
  </si>
  <si>
    <r>
      <t>Jugos y néctares</t>
    </r>
    <r>
      <rPr>
        <sz val="9"/>
        <color theme="0" tint="-0.3499799966812134"/>
        <rFont val="Calibri"/>
        <family val="2"/>
        <scheme val="minor"/>
      </rPr>
      <t xml:space="preserve"> (también como jugos y refrescos diversos)</t>
    </r>
  </si>
  <si>
    <r>
      <t>Aceite vegetal</t>
    </r>
    <r>
      <rPr>
        <sz val="9"/>
        <color rgb="FF0070C0"/>
        <rFont val="Calibri"/>
        <family val="2"/>
        <scheme val="minor"/>
      </rPr>
      <t xml:space="preserve"> </t>
    </r>
    <r>
      <rPr>
        <sz val="9"/>
        <color theme="0" tint="-0.3499799966812134"/>
        <rFont val="Calibri"/>
        <family val="2"/>
        <scheme val="minor"/>
      </rPr>
      <t>(también como aceites vegetal y compuesto)</t>
    </r>
  </si>
  <si>
    <r>
      <t>Azúcar</t>
    </r>
    <r>
      <rPr>
        <sz val="9"/>
        <color rgb="FF0070C0"/>
        <rFont val="Calibri"/>
        <family val="2"/>
        <scheme val="minor"/>
      </rPr>
      <t xml:space="preserve"> </t>
    </r>
    <r>
      <rPr>
        <sz val="9"/>
        <color theme="0" tint="-0.3499799966812134"/>
        <rFont val="Calibri"/>
        <family val="2"/>
        <scheme val="minor"/>
      </rPr>
      <t>(también como azucar refinada)</t>
    </r>
  </si>
  <si>
    <r>
      <t>Café (tostado y molido)</t>
    </r>
    <r>
      <rPr>
        <sz val="9"/>
        <color rgb="FF0070C0"/>
        <rFont val="Calibri"/>
        <family val="2"/>
        <scheme val="minor"/>
      </rPr>
      <t xml:space="preserve"> </t>
    </r>
    <r>
      <rPr>
        <sz val="9"/>
        <color theme="0" tint="-0.3499799966812134"/>
        <rFont val="Calibri"/>
        <family val="2"/>
        <scheme val="minor"/>
      </rPr>
      <t>(también como Café soluble)</t>
    </r>
  </si>
  <si>
    <r>
      <t>Vinos</t>
    </r>
    <r>
      <rPr>
        <sz val="9"/>
        <color rgb="FF0070C0"/>
        <rFont val="Calibri"/>
        <family val="2"/>
        <scheme val="minor"/>
      </rPr>
      <t xml:space="preserve"> </t>
    </r>
    <r>
      <rPr>
        <sz val="9"/>
        <color theme="0" tint="-0.3499799966812134"/>
        <rFont val="Calibri"/>
        <family val="2"/>
        <scheme val="minor"/>
      </rPr>
      <t>(también como vinos y espumantes)</t>
    </r>
  </si>
  <si>
    <r>
      <t>Telas de algodón</t>
    </r>
    <r>
      <rPr>
        <sz val="9"/>
        <color rgb="FF0070C0"/>
        <rFont val="Calibri"/>
        <family val="2"/>
        <scheme val="minor"/>
      </rPr>
      <t xml:space="preserve">  </t>
    </r>
    <r>
      <rPr>
        <sz val="9"/>
        <color theme="0" tint="-0.3499799966812134"/>
        <rFont val="Calibri"/>
        <family val="2"/>
        <scheme val="minor"/>
      </rPr>
      <t>(también como tejidos de algodón)</t>
    </r>
  </si>
  <si>
    <r>
      <t>Papel Bond</t>
    </r>
    <r>
      <rPr>
        <sz val="9"/>
        <color rgb="FF0070C0"/>
        <rFont val="Calibri"/>
        <family val="2"/>
        <scheme val="minor"/>
      </rPr>
      <t xml:space="preserve"> </t>
    </r>
    <r>
      <rPr>
        <sz val="9"/>
        <color theme="0" tint="-0.3499799966812134"/>
        <rFont val="Calibri"/>
        <family val="2"/>
        <scheme val="minor"/>
      </rPr>
      <t>(también como papel bond y similares)</t>
    </r>
  </si>
  <si>
    <r>
      <t xml:space="preserve">Alcohol etílico </t>
    </r>
    <r>
      <rPr>
        <sz val="9"/>
        <color theme="0" tint="-0.3499799966812134"/>
        <rFont val="Calibri"/>
        <family val="2"/>
        <scheme val="minor"/>
      </rPr>
      <t xml:space="preserve">(también como alcohol etílico rectificado)                                  </t>
    </r>
  </si>
  <si>
    <r>
      <t>Shampoo</t>
    </r>
    <r>
      <rPr>
        <sz val="9"/>
        <color theme="0" tint="-0.3499799966812134"/>
        <rFont val="Calibri"/>
        <family val="2"/>
        <scheme val="minor"/>
      </rPr>
      <t xml:space="preserve"> (también como champú)</t>
    </r>
  </si>
  <si>
    <t>Demanda Química de Oxígeno (DQO) (Kg DQO/m3 agua residual)</t>
  </si>
  <si>
    <t>PRODUCCIÓN INDUSTRIAL SEGÚN TIPO DE INDUSTRIA - SUBSECTOR MYPE E INDUSTRIA</t>
  </si>
  <si>
    <t>PRODUCCIÓN INDUSTRIAL SEGÚN TIPO DE INDUSTRIA - SUBSECTOR PESCA Y ACUICULTURA</t>
  </si>
  <si>
    <t xml:space="preserve">The Intergovernmental Panel on Climate Change. (2000). Orientación del IPCC sobre las buenas prácticas y la gestión de la incertidumbre en los inventarios nacionales de gases de efecto invernadero. Obtenido de The Intergovernmental Panel on Climate Change: http://www.ipcc-nggip.iges.or.jp/public/gp/spanish/gpgaum_es.html
</t>
  </si>
  <si>
    <t>The Intergovernmental Panel on Climate Change. (2000). Orientación del IPCC sobre las buenas prácticas y la gestión de la incertidumbre en los inventarios nacionales de gases de efecto invernadero. Obtenido de The Intergovernmental Panel on Climate Change: http://www.ipcc-nggip.iges.or.jp/public/gp/spanish/gpgaum_es.html</t>
  </si>
  <si>
    <t>Todas</t>
  </si>
  <si>
    <t>Tonelada métrica</t>
  </si>
  <si>
    <t>Miles de litros</t>
  </si>
  <si>
    <t>Kilogramo</t>
  </si>
  <si>
    <t>Miles de barriles</t>
  </si>
  <si>
    <t>Miles de unidades</t>
  </si>
  <si>
    <t>Metro</t>
  </si>
  <si>
    <t>Litro</t>
  </si>
  <si>
    <t>Galones</t>
  </si>
  <si>
    <t>Explosivos</t>
  </si>
  <si>
    <t>-</t>
  </si>
  <si>
    <t>(no reporta)</t>
  </si>
  <si>
    <t>VALOR</t>
  </si>
  <si>
    <t>Bebidas gaseosas (o también dividida en bebidas gaseosas sin dulce y con dulce)</t>
  </si>
  <si>
    <r>
      <t>Esparragos en conserva</t>
    </r>
    <r>
      <rPr>
        <sz val="10"/>
        <color rgb="FF0070C0"/>
        <rFont val="Calibri"/>
        <family val="2"/>
        <scheme val="minor"/>
      </rPr>
      <t xml:space="preserve"> </t>
    </r>
    <r>
      <rPr>
        <sz val="10"/>
        <color theme="0" tint="-0.3499799966812134"/>
        <rFont val="Calibri"/>
        <family val="2"/>
        <scheme val="minor"/>
      </rPr>
      <t>(también como conservas de espárragos)</t>
    </r>
  </si>
  <si>
    <r>
      <t>Jugos y néctares</t>
    </r>
    <r>
      <rPr>
        <sz val="10"/>
        <color theme="0" tint="-0.3499799966812134"/>
        <rFont val="Calibri"/>
        <family val="2"/>
        <scheme val="minor"/>
      </rPr>
      <t xml:space="preserve"> (también como jugos y refrescos diversos)</t>
    </r>
  </si>
  <si>
    <r>
      <t>Aceite vegetal</t>
    </r>
    <r>
      <rPr>
        <sz val="10"/>
        <color rgb="FF0070C0"/>
        <rFont val="Calibri"/>
        <family val="2"/>
        <scheme val="minor"/>
      </rPr>
      <t xml:space="preserve"> </t>
    </r>
    <r>
      <rPr>
        <sz val="10"/>
        <color theme="0" tint="-0.3499799966812134"/>
        <rFont val="Calibri"/>
        <family val="2"/>
        <scheme val="minor"/>
      </rPr>
      <t>(también como aceites vegetal y compuesto)</t>
    </r>
  </si>
  <si>
    <r>
      <t>Azúcar</t>
    </r>
    <r>
      <rPr>
        <sz val="10"/>
        <color rgb="FF0070C0"/>
        <rFont val="Calibri"/>
        <family val="2"/>
        <scheme val="minor"/>
      </rPr>
      <t xml:space="preserve"> </t>
    </r>
    <r>
      <rPr>
        <sz val="10"/>
        <color theme="0" tint="-0.3499799966812134"/>
        <rFont val="Calibri"/>
        <family val="2"/>
        <scheme val="minor"/>
      </rPr>
      <t>(también como azucar refinada)</t>
    </r>
  </si>
  <si>
    <r>
      <t>Café (tostado y molido)</t>
    </r>
    <r>
      <rPr>
        <sz val="10"/>
        <color rgb="FF0070C0"/>
        <rFont val="Calibri"/>
        <family val="2"/>
        <scheme val="minor"/>
      </rPr>
      <t xml:space="preserve"> </t>
    </r>
    <r>
      <rPr>
        <sz val="10"/>
        <color theme="0" tint="-0.3499799966812134"/>
        <rFont val="Calibri"/>
        <family val="2"/>
        <scheme val="minor"/>
      </rPr>
      <t>(también como Café soluble)</t>
    </r>
  </si>
  <si>
    <r>
      <t>Vinos</t>
    </r>
    <r>
      <rPr>
        <sz val="10"/>
        <color rgb="FF0070C0"/>
        <rFont val="Calibri"/>
        <family val="2"/>
        <scheme val="minor"/>
      </rPr>
      <t xml:space="preserve"> </t>
    </r>
    <r>
      <rPr>
        <sz val="10"/>
        <color theme="0" tint="-0.3499799966812134"/>
        <rFont val="Calibri"/>
        <family val="2"/>
        <scheme val="minor"/>
      </rPr>
      <t>(también como vinos y espumantes)</t>
    </r>
  </si>
  <si>
    <r>
      <t>Telas de algodón</t>
    </r>
    <r>
      <rPr>
        <sz val="10"/>
        <color rgb="FF0070C0"/>
        <rFont val="Calibri"/>
        <family val="2"/>
        <scheme val="minor"/>
      </rPr>
      <t xml:space="preserve">  </t>
    </r>
    <r>
      <rPr>
        <sz val="10"/>
        <color theme="0" tint="-0.3499799966812134"/>
        <rFont val="Calibri"/>
        <family val="2"/>
        <scheme val="minor"/>
      </rPr>
      <t>(también como tejidos de algodón)</t>
    </r>
  </si>
  <si>
    <r>
      <t>Papel Bond</t>
    </r>
    <r>
      <rPr>
        <sz val="10"/>
        <color rgb="FF0070C0"/>
        <rFont val="Calibri"/>
        <family val="2"/>
        <scheme val="minor"/>
      </rPr>
      <t xml:space="preserve"> </t>
    </r>
    <r>
      <rPr>
        <sz val="10"/>
        <color theme="0" tint="-0.3499799966812134"/>
        <rFont val="Calibri"/>
        <family val="2"/>
        <scheme val="minor"/>
      </rPr>
      <t>(también como papel bond y similares)</t>
    </r>
  </si>
  <si>
    <r>
      <t xml:space="preserve">Alcohol etílico </t>
    </r>
    <r>
      <rPr>
        <sz val="10"/>
        <color theme="0" tint="-0.3499799966812134"/>
        <rFont val="Calibri"/>
        <family val="2"/>
        <scheme val="minor"/>
      </rPr>
      <t xml:space="preserve">(también como alcohol etílico rectificado)                                  </t>
    </r>
  </si>
  <si>
    <r>
      <t>Shampoo</t>
    </r>
    <r>
      <rPr>
        <sz val="10"/>
        <color theme="0" tint="-0.3499799966812134"/>
        <rFont val="Calibri"/>
        <family val="2"/>
        <scheme val="minor"/>
      </rPr>
      <t xml:space="preserve"> (también como champú)</t>
    </r>
  </si>
  <si>
    <t>AÑO 2014</t>
  </si>
  <si>
    <t>VALOR EN TONELADAS (t)</t>
  </si>
  <si>
    <t>NOTA 1</t>
  </si>
  <si>
    <t>NOTA 2</t>
  </si>
  <si>
    <t>CLASIFICACIÓN DE LA FUENTE DE INFORMACIÓN</t>
  </si>
  <si>
    <r>
      <t xml:space="preserve">Producción de Enlatado </t>
    </r>
    <r>
      <rPr>
        <sz val="9"/>
        <color theme="0" tint="-0.3499799966812134"/>
        <rFont val="Calibri"/>
        <family val="2"/>
        <scheme val="minor"/>
      </rPr>
      <t>(también como transformación de la pesca marítima para enlatado)</t>
    </r>
  </si>
  <si>
    <r>
      <t xml:space="preserve">Producción de Harina </t>
    </r>
    <r>
      <rPr>
        <sz val="9"/>
        <color theme="0" tint="-0.3499799966812134"/>
        <rFont val="Calibri"/>
        <family val="2"/>
        <scheme val="minor"/>
      </rPr>
      <t>(también como transformación de la pesca marítima para harina de pescado)</t>
    </r>
  </si>
  <si>
    <r>
      <t xml:space="preserve">Producción de Aceite crudo </t>
    </r>
    <r>
      <rPr>
        <sz val="9"/>
        <color theme="0" tint="-0.3499799966812134"/>
        <rFont val="Calibri"/>
        <family val="2"/>
        <scheme val="minor"/>
      </rPr>
      <t>(también como transformación de la pesca marítima para aceite crudo de pescado)</t>
    </r>
  </si>
  <si>
    <t>NIVEL DE ACTIVIDAD: 
- Producción industrial según tipo de industria (SUBSECTOR MYPE E INDUSTRIA)</t>
  </si>
  <si>
    <t>NIVEL DE ACTIVIDAD: 
- Producción industrial según tipo de industria  (SUBSECTOR PESCA Y ACUICULTURA)</t>
  </si>
  <si>
    <t>Clasificación (grupo de OBP)</t>
  </si>
  <si>
    <t>Alimento balanceado para ganado (también como alimento balanceado para vacuno)</t>
  </si>
  <si>
    <r>
      <t xml:space="preserve">Alimento balanceado para cerdo </t>
    </r>
    <r>
      <rPr>
        <sz val="10"/>
        <color theme="0" tint="-0.3499799966812134"/>
        <rFont val="Calibri"/>
        <family val="2"/>
        <scheme val="minor"/>
      </rPr>
      <t>(también como alimento balanceado para cerdo)</t>
    </r>
  </si>
  <si>
    <r>
      <t xml:space="preserve">Alimento balanceado para ganado </t>
    </r>
    <r>
      <rPr>
        <sz val="10"/>
        <color theme="0" tint="-0.3499799966812134"/>
        <rFont val="Calibri"/>
        <family val="2"/>
        <scheme val="minor"/>
      </rPr>
      <t>(también como alimento balanceado para vacuno)</t>
    </r>
  </si>
  <si>
    <t>PASO 2</t>
  </si>
  <si>
    <t>PASO 4</t>
  </si>
  <si>
    <t>PASO 1</t>
  </si>
  <si>
    <r>
      <t xml:space="preserve">Bebidas gaseosas </t>
    </r>
    <r>
      <rPr>
        <sz val="10"/>
        <color theme="0" tint="-0.3499799966812134"/>
        <rFont val="Calibri"/>
        <family val="2"/>
        <scheme val="minor"/>
      </rPr>
      <t>(o también dividida en bebidas gaseosas sin dulce y con dulce)</t>
    </r>
  </si>
  <si>
    <r>
      <t>Esparragos en conserva</t>
    </r>
    <r>
      <rPr>
        <sz val="8"/>
        <color rgb="FF0070C0"/>
        <rFont val="Calibri"/>
        <family val="2"/>
        <scheme val="minor"/>
      </rPr>
      <t xml:space="preserve"> </t>
    </r>
    <r>
      <rPr>
        <sz val="8"/>
        <color theme="0" tint="-0.3499799966812134"/>
        <rFont val="Calibri"/>
        <family val="2"/>
        <scheme val="minor"/>
      </rPr>
      <t>(también como conservas de espárragos)</t>
    </r>
  </si>
  <si>
    <r>
      <t>Jugos y néctares</t>
    </r>
    <r>
      <rPr>
        <sz val="8"/>
        <color theme="0" tint="-0.3499799966812134"/>
        <rFont val="Calibri"/>
        <family val="2"/>
        <scheme val="minor"/>
      </rPr>
      <t xml:space="preserve"> (también como jugos y refrescos diversos)</t>
    </r>
  </si>
  <si>
    <r>
      <t>Aceite vegetal</t>
    </r>
    <r>
      <rPr>
        <sz val="8"/>
        <color rgb="FF0070C0"/>
        <rFont val="Calibri"/>
        <family val="2"/>
        <scheme val="minor"/>
      </rPr>
      <t xml:space="preserve"> </t>
    </r>
    <r>
      <rPr>
        <sz val="8"/>
        <color theme="0" tint="-0.3499799966812134"/>
        <rFont val="Calibri"/>
        <family val="2"/>
        <scheme val="minor"/>
      </rPr>
      <t>(también como aceites vegetal y compuesto)</t>
    </r>
  </si>
  <si>
    <r>
      <t>Azúcar</t>
    </r>
    <r>
      <rPr>
        <sz val="8"/>
        <color rgb="FF0070C0"/>
        <rFont val="Calibri"/>
        <family val="2"/>
        <scheme val="minor"/>
      </rPr>
      <t xml:space="preserve"> </t>
    </r>
    <r>
      <rPr>
        <sz val="8"/>
        <color theme="0" tint="-0.3499799966812134"/>
        <rFont val="Calibri"/>
        <family val="2"/>
        <scheme val="minor"/>
      </rPr>
      <t>(también como azucar refinada)</t>
    </r>
  </si>
  <si>
    <r>
      <t>Café (tostado y molido)</t>
    </r>
    <r>
      <rPr>
        <sz val="8"/>
        <color rgb="FF0070C0"/>
        <rFont val="Calibri"/>
        <family val="2"/>
        <scheme val="minor"/>
      </rPr>
      <t xml:space="preserve"> </t>
    </r>
    <r>
      <rPr>
        <sz val="8"/>
        <color theme="0" tint="-0.3499799966812134"/>
        <rFont val="Calibri"/>
        <family val="2"/>
        <scheme val="minor"/>
      </rPr>
      <t>(también como Café soluble)</t>
    </r>
  </si>
  <si>
    <r>
      <t>Alimento balanceado para ganado</t>
    </r>
    <r>
      <rPr>
        <sz val="8"/>
        <color theme="0" tint="-0.3499799966812134"/>
        <rFont val="Calibri"/>
        <family val="2"/>
        <scheme val="minor"/>
      </rPr>
      <t xml:space="preserve"> (también como alimento balanceado para vacuno)</t>
    </r>
  </si>
  <si>
    <r>
      <t>Alimento balanceado para cerdo</t>
    </r>
    <r>
      <rPr>
        <sz val="8"/>
        <color theme="0" tint="-0.3499799966812134"/>
        <rFont val="Calibri"/>
        <family val="2"/>
        <scheme val="minor"/>
      </rPr>
      <t xml:space="preserve"> (también como alimento balanceado para cerdo)</t>
    </r>
  </si>
  <si>
    <r>
      <t>Vinos</t>
    </r>
    <r>
      <rPr>
        <sz val="8"/>
        <color rgb="FF0070C0"/>
        <rFont val="Calibri"/>
        <family val="2"/>
        <scheme val="minor"/>
      </rPr>
      <t xml:space="preserve"> </t>
    </r>
    <r>
      <rPr>
        <sz val="8"/>
        <color theme="0" tint="-0.3499799966812134"/>
        <rFont val="Calibri"/>
        <family val="2"/>
        <scheme val="minor"/>
      </rPr>
      <t>(también como vinos y espumantes)</t>
    </r>
  </si>
  <si>
    <r>
      <rPr>
        <sz val="8"/>
        <rFont val="Calibri"/>
        <family val="2"/>
        <scheme val="minor"/>
      </rPr>
      <t>Bebidas gaseosas</t>
    </r>
    <r>
      <rPr>
        <sz val="8"/>
        <color theme="0" tint="-0.3499799966812134"/>
        <rFont val="Calibri"/>
        <family val="2"/>
        <scheme val="minor"/>
      </rPr>
      <t xml:space="preserve"> (o también dividida en bebidas gaseosas sin dulce y con dulce)</t>
    </r>
  </si>
  <si>
    <r>
      <t>Telas de algodón</t>
    </r>
    <r>
      <rPr>
        <sz val="8"/>
        <color rgb="FF0070C0"/>
        <rFont val="Calibri"/>
        <family val="2"/>
        <scheme val="minor"/>
      </rPr>
      <t xml:space="preserve">  </t>
    </r>
    <r>
      <rPr>
        <sz val="8"/>
        <color theme="0" tint="-0.3499799966812134"/>
        <rFont val="Calibri"/>
        <family val="2"/>
        <scheme val="minor"/>
      </rPr>
      <t>(también como tejidos de algodón)</t>
    </r>
  </si>
  <si>
    <r>
      <t>Papel Bond</t>
    </r>
    <r>
      <rPr>
        <sz val="8"/>
        <color rgb="FF0070C0"/>
        <rFont val="Calibri"/>
        <family val="2"/>
        <scheme val="minor"/>
      </rPr>
      <t xml:space="preserve"> </t>
    </r>
    <r>
      <rPr>
        <sz val="8"/>
        <color theme="0" tint="-0.3499799966812134"/>
        <rFont val="Calibri"/>
        <family val="2"/>
        <scheme val="minor"/>
      </rPr>
      <t>(también como papel bond y similares)</t>
    </r>
  </si>
  <si>
    <r>
      <t xml:space="preserve">Alcohol etílico </t>
    </r>
    <r>
      <rPr>
        <sz val="8"/>
        <color theme="0" tint="-0.3499799966812134"/>
        <rFont val="Calibri"/>
        <family val="2"/>
        <scheme val="minor"/>
      </rPr>
      <t xml:space="preserve">(también como alcohol etílico rectificado)                                  </t>
    </r>
  </si>
  <si>
    <r>
      <t>Shampoo</t>
    </r>
    <r>
      <rPr>
        <sz val="8"/>
        <color theme="0" tint="-0.3499799966812134"/>
        <rFont val="Calibri"/>
        <family val="2"/>
        <scheme val="minor"/>
      </rPr>
      <t xml:space="preserve"> (también como champú)</t>
    </r>
  </si>
  <si>
    <r>
      <t xml:space="preserve">Producción de Enlatado </t>
    </r>
    <r>
      <rPr>
        <sz val="8"/>
        <color theme="0" tint="-0.3499799966812134"/>
        <rFont val="Calibri"/>
        <family val="2"/>
        <scheme val="minor"/>
      </rPr>
      <t>(también como: transformación de la pesca marítima para enlatado)</t>
    </r>
  </si>
  <si>
    <r>
      <t xml:space="preserve">Producción de Curado </t>
    </r>
    <r>
      <rPr>
        <sz val="8"/>
        <color theme="0" tint="-0.3499799966812134"/>
        <rFont val="Calibri"/>
        <family val="2"/>
        <scheme val="minor"/>
      </rPr>
      <t>(también como: transformación de la pesca marítima para curado)</t>
    </r>
  </si>
  <si>
    <r>
      <t xml:space="preserve">Producción de Congelado </t>
    </r>
    <r>
      <rPr>
        <sz val="8"/>
        <color theme="0" tint="-0.3499799966812134"/>
        <rFont val="Calibri"/>
        <family val="2"/>
        <scheme val="minor"/>
      </rPr>
      <t>(también como: transformación de la pesca marítima para congelado)</t>
    </r>
  </si>
  <si>
    <r>
      <t xml:space="preserve">Producción de Harina </t>
    </r>
    <r>
      <rPr>
        <sz val="8"/>
        <color theme="0" tint="-0.3499799966812134"/>
        <rFont val="Calibri"/>
        <family val="2"/>
        <scheme val="minor"/>
      </rPr>
      <t>(también como: transformación de la pesca marítima para harina de pescado)</t>
    </r>
  </si>
  <si>
    <r>
      <t xml:space="preserve">Producción de Aceite crudo </t>
    </r>
    <r>
      <rPr>
        <sz val="8"/>
        <color theme="0" tint="-0.3499799966812134"/>
        <rFont val="Calibri"/>
        <family val="2"/>
        <scheme val="minor"/>
      </rPr>
      <t>(también como: transformación de la pesca marítima para aceite crudo de pescado)</t>
    </r>
  </si>
  <si>
    <t>Efluentes</t>
  </si>
  <si>
    <r>
      <t xml:space="preserve">Total del producto  orgánico 
</t>
    </r>
    <r>
      <rPr>
        <sz val="10"/>
        <color theme="0"/>
        <rFont val="Calibri"/>
        <family val="2"/>
        <scheme val="minor"/>
      </rPr>
      <t>(Kg DQO/año)</t>
    </r>
  </si>
  <si>
    <r>
      <t xml:space="preserve">Factor de emisión  medio 
</t>
    </r>
    <r>
      <rPr>
        <sz val="10"/>
        <color theme="0"/>
        <rFont val="Calibri"/>
        <family val="2"/>
        <scheme val="minor"/>
      </rPr>
      <t>(Kg CH</t>
    </r>
    <r>
      <rPr>
        <vertAlign val="subscript"/>
        <sz val="10"/>
        <color theme="0"/>
        <rFont val="Calibri"/>
        <family val="2"/>
        <scheme val="minor"/>
      </rPr>
      <t>4</t>
    </r>
    <r>
      <rPr>
        <sz val="10"/>
        <color theme="0"/>
        <rFont val="Calibri"/>
        <family val="2"/>
        <scheme val="minor"/>
      </rPr>
      <t>/Kg DQO)</t>
    </r>
  </si>
  <si>
    <r>
      <t xml:space="preserve">Metano recuperado y/o quemado en antorcha
</t>
    </r>
    <r>
      <rPr>
        <sz val="10"/>
        <color theme="0"/>
        <rFont val="Calibri"/>
        <family val="2"/>
        <scheme val="minor"/>
      </rPr>
      <t>(Kg CH4)</t>
    </r>
  </si>
  <si>
    <r>
      <t xml:space="preserve">Emisiones netas de metano </t>
    </r>
    <r>
      <rPr>
        <sz val="10"/>
        <color theme="0"/>
        <rFont val="Calibri"/>
        <family val="2"/>
        <scheme val="minor"/>
      </rPr>
      <t>(Gg CH</t>
    </r>
    <r>
      <rPr>
        <vertAlign val="subscript"/>
        <sz val="10"/>
        <color theme="0"/>
        <rFont val="Calibri"/>
        <family val="2"/>
        <scheme val="minor"/>
      </rPr>
      <t>4</t>
    </r>
    <r>
      <rPr>
        <sz val="10"/>
        <color theme="0"/>
        <rFont val="Calibri"/>
        <family val="2"/>
        <scheme val="minor"/>
      </rPr>
      <t>)</t>
    </r>
  </si>
  <si>
    <r>
      <t>E = (C - D) / 10</t>
    </r>
    <r>
      <rPr>
        <vertAlign val="superscript"/>
        <sz val="10"/>
        <rFont val="Calibri"/>
        <family val="2"/>
        <scheme val="minor"/>
      </rPr>
      <t>6</t>
    </r>
  </si>
  <si>
    <t>Hoja de trabajo 6-3. Hoja 1</t>
  </si>
  <si>
    <t>Hoja de trabajo 6-3. Hoja 2 y 3</t>
  </si>
  <si>
    <t>C = (A x B)</t>
  </si>
  <si>
    <r>
      <t xml:space="preserve">Emisión de metano sin recuperación/quemado en antrocha
</t>
    </r>
    <r>
      <rPr>
        <sz val="10"/>
        <color theme="0"/>
        <rFont val="Calibri"/>
        <family val="2"/>
        <scheme val="minor"/>
      </rPr>
      <t>(Kg CH</t>
    </r>
    <r>
      <rPr>
        <vertAlign val="subscript"/>
        <sz val="10"/>
        <color theme="0"/>
        <rFont val="Calibri"/>
        <family val="2"/>
        <scheme val="minor"/>
      </rPr>
      <t>4</t>
    </r>
    <r>
      <rPr>
        <sz val="10"/>
        <color theme="0"/>
        <rFont val="Calibri"/>
        <family val="2"/>
        <scheme val="minor"/>
      </rPr>
      <t>)</t>
    </r>
  </si>
  <si>
    <t>kg/l</t>
  </si>
  <si>
    <t>NOTA 3</t>
  </si>
  <si>
    <t>NOTA 4</t>
  </si>
  <si>
    <t>NOTA 4: Se desconoce la densidad y se decide utilizar la densidad del agua para realizar la conversión a masa.</t>
  </si>
  <si>
    <r>
      <t>B</t>
    </r>
    <r>
      <rPr>
        <vertAlign val="subscript"/>
        <sz val="9"/>
        <color theme="1"/>
        <rFont val="Calibri"/>
        <family val="2"/>
        <scheme val="minor"/>
      </rPr>
      <t>o</t>
    </r>
    <r>
      <rPr>
        <sz val="9"/>
        <color theme="1"/>
        <rFont val="Calibri"/>
        <family val="2"/>
        <scheme val="minor"/>
      </rPr>
      <t xml:space="preserve"> se expresa en unidades de kg CH4 / kg DC, donde DC es el indicador del componente degradable de los residuos (ya sea DQO o DBO). Por definición, DBO es menor o igual a COD; la máxima DBO posible, es de hecho, la DQO. Por lo tanto, al estimar el máximo potencial de producción de CH4 de DBO o DQO, el CH4 potencial máxima producida por unidad de BOD es equivalente a la máxima potencial CH4 producida por unidad de DQO. Este valor es 0,25. kg CH4 / kg de DQO. Capacidad máxima de producción de metano - Bo</t>
    </r>
  </si>
  <si>
    <t>EMISIONES DE METANO PROCEDENTES DEL TRATAMIENTO DE EFLUENTES INDUSTRIALES</t>
  </si>
  <si>
    <t>Sistemas de tratamiento de los lodos</t>
  </si>
  <si>
    <t>Fracción de los lodos tratados por el sistema de tratamiento</t>
  </si>
  <si>
    <t>PASO 3</t>
  </si>
  <si>
    <r>
      <t xml:space="preserve">Factor de emisión para la fuente de lodos industriales 
</t>
    </r>
    <r>
      <rPr>
        <sz val="10"/>
        <color theme="0"/>
        <rFont val="Calibri"/>
        <family val="2"/>
        <scheme val="minor"/>
      </rPr>
      <t>(kg CH4/kg DQO)</t>
    </r>
  </si>
  <si>
    <r>
      <t>Capacidad máxima de producción de metano</t>
    </r>
    <r>
      <rPr>
        <sz val="10"/>
        <color theme="0"/>
        <rFont val="Calibri"/>
        <family val="2"/>
        <scheme val="minor"/>
      </rPr>
      <t xml:space="preserve">
(kg CH4/kg DQO)</t>
    </r>
  </si>
  <si>
    <r>
      <t xml:space="preserve">Factor de conversión en metano 
</t>
    </r>
    <r>
      <rPr>
        <sz val="10"/>
        <color theme="0"/>
        <rFont val="Calibri"/>
        <family val="2"/>
        <scheme val="minor"/>
      </rPr>
      <t>(FCM)</t>
    </r>
  </si>
  <si>
    <t>FCM global</t>
  </si>
  <si>
    <r>
      <t>Capacidad máxima de producción de metano</t>
    </r>
    <r>
      <rPr>
        <sz val="10"/>
        <color theme="0"/>
        <rFont val="Calibri"/>
        <family val="2"/>
        <scheme val="minor"/>
      </rPr>
      <t xml:space="preserve">
(kg CH4/kg CD)</t>
    </r>
  </si>
  <si>
    <r>
      <t xml:space="preserve">Factor de emisión medio para fuente de efluentes industriales
</t>
    </r>
    <r>
      <rPr>
        <sz val="10"/>
        <color theme="0"/>
        <rFont val="Calibri"/>
        <family val="2"/>
        <scheme val="minor"/>
      </rPr>
      <t>(kg CH4/kg DQO)</t>
    </r>
  </si>
  <si>
    <t xml:space="preserve">Fracción de efluentes tratados por el sistema de tratamiento </t>
  </si>
  <si>
    <t xml:space="preserve">Sistemas de tratamiento de efluentes </t>
  </si>
  <si>
    <r>
      <t xml:space="preserve">Componente orgánico degradable 
</t>
    </r>
    <r>
      <rPr>
        <sz val="10"/>
        <color theme="0"/>
        <rFont val="Calibri"/>
        <family val="2"/>
        <scheme val="minor"/>
      </rPr>
      <t>(Kg DQO/m</t>
    </r>
    <r>
      <rPr>
        <vertAlign val="superscript"/>
        <sz val="10"/>
        <color theme="0"/>
        <rFont val="Calibri"/>
        <family val="2"/>
        <scheme val="minor"/>
      </rPr>
      <t>3</t>
    </r>
    <r>
      <rPr>
        <sz val="10"/>
        <color theme="0"/>
        <rFont val="Calibri"/>
        <family val="2"/>
        <scheme val="minor"/>
      </rPr>
      <t xml:space="preserve"> aguas residuales)</t>
    </r>
  </si>
  <si>
    <r>
      <t xml:space="preserve">Efluentes producidos
</t>
    </r>
    <r>
      <rPr>
        <sz val="10"/>
        <color theme="0"/>
        <rFont val="Calibri"/>
        <family val="2"/>
        <scheme val="minor"/>
      </rPr>
      <t>(m</t>
    </r>
    <r>
      <rPr>
        <vertAlign val="superscript"/>
        <sz val="10"/>
        <color theme="0"/>
        <rFont val="Calibri"/>
        <family val="2"/>
        <scheme val="minor"/>
      </rPr>
      <t>3</t>
    </r>
    <r>
      <rPr>
        <sz val="10"/>
        <color theme="0"/>
        <rFont val="Calibri"/>
        <family val="2"/>
        <scheme val="minor"/>
      </rPr>
      <t>/t de producto)</t>
    </r>
  </si>
  <si>
    <t>Fracción del componente orgánico degradable retirado como lodo</t>
  </si>
  <si>
    <r>
      <t xml:space="preserve">Total de efluentes orgánicos de fuentes industriales                       
</t>
    </r>
    <r>
      <rPr>
        <sz val="10"/>
        <color theme="0"/>
        <rFont val="Calibri"/>
        <family val="2"/>
        <scheme val="minor"/>
      </rPr>
      <t>(kg DQO/año)</t>
    </r>
  </si>
  <si>
    <r>
      <t xml:space="preserve">Total  de lodos orgánicos de fuentes industriales
</t>
    </r>
    <r>
      <rPr>
        <sz val="10"/>
        <color theme="0"/>
        <rFont val="Calibri"/>
        <family val="2"/>
        <scheme val="minor"/>
      </rPr>
      <t>(kg DQO/año)</t>
    </r>
  </si>
  <si>
    <t>Tipo de industria</t>
  </si>
  <si>
    <t>Demanda Química de Oxígeno (DQO) y Generación de Efluentes</t>
  </si>
  <si>
    <t>fracción</t>
  </si>
  <si>
    <r>
      <t>Estimación de las emisiones de CH</t>
    </r>
    <r>
      <rPr>
        <b/>
        <vertAlign val="subscript"/>
        <sz val="9"/>
        <rFont val="Calibri"/>
        <family val="2"/>
        <scheme val="minor"/>
      </rPr>
      <t>4</t>
    </r>
    <r>
      <rPr>
        <b/>
        <sz val="9"/>
        <rFont val="Calibri"/>
        <family val="2"/>
        <scheme val="minor"/>
      </rPr>
      <t xml:space="preserve"> de "6B1 - Efluentes Industriales"</t>
    </r>
  </si>
  <si>
    <r>
      <t>Las Directrices del IPCC proponen calcular las aguas residuales en forma separada de los lodos que se extraen de ellas. Sin embargo, esta distinción es inaplicable en la mayoría de los países, ya que los lodos rara vez se erecogen en forma separada. Si los lodos se separaran en la práctica, y si se contara con las estadísticas apropiadas, entcones estas subcategorías de fuentes deberían calcularse por separado. Esta separación no influirá en la estimación general, a menos que el país cuente con mediciones de la B</t>
    </r>
    <r>
      <rPr>
        <vertAlign val="subscript"/>
        <sz val="9"/>
        <color theme="1"/>
        <rFont val="Calibri"/>
        <family val="2"/>
        <scheme val="minor"/>
      </rPr>
      <t xml:space="preserve">o </t>
    </r>
    <r>
      <rPr>
        <sz val="9"/>
        <color theme="1"/>
        <rFont val="Calibri"/>
        <family val="2"/>
        <scheme val="minor"/>
      </rPr>
      <t xml:space="preserve"> de los lodos y aguas residuales. Lo habitual es que los valores teóricos por defecto de la B</t>
    </r>
    <r>
      <rPr>
        <vertAlign val="subscript"/>
        <sz val="9"/>
        <color theme="1"/>
        <rFont val="Calibri"/>
        <family val="2"/>
        <scheme val="minor"/>
      </rPr>
      <t>o</t>
    </r>
    <r>
      <rPr>
        <sz val="9"/>
        <color theme="1"/>
        <rFont val="Calibri"/>
        <family val="2"/>
        <scheme val="minor"/>
      </rPr>
      <t xml:space="preserve"> de los lodos y aguas residuales sean los mismos..</t>
    </r>
  </si>
  <si>
    <t>FUENTE: OBP 2000, Capítulo 5, página 5.24, Cuadro 5.4</t>
  </si>
  <si>
    <t>REFERENCIA BILIOGRÁFICA: The Intergovernmental Panel on Climate Change. (2000). Orientación del IPCC sobre las buenas prácticas y la gestión de la incertidumbre en los inventarios nacionales de gases de efecto invernadero. Obtenido de The Intergovernmental Panel on Climate Change: http://www.ipcc-nggip.iges.or.jp/public/gp/spanish/gpgaum_es.html</t>
  </si>
  <si>
    <t>FUENTE: GL 1996, Volumen 2, Módulo 6, página 6.35, Hoja 1 de 4</t>
  </si>
  <si>
    <t>FUENTE: GL 1996, Volumen 2, Módulo 6, página 6.36, Hoja 2 de 4</t>
  </si>
  <si>
    <t>FUENTE: GL 1996, Volumen 2, Módulo 6, página 6.37, Hoja 3 de 4</t>
  </si>
  <si>
    <t>FUENTE: GL 1996, Volumen 2, Módulo 6, página 6.38, Hoja 4 de 4</t>
  </si>
  <si>
    <t>FUENTE: GL 1996, Volumen 2, Módulo 6, página 6.35</t>
  </si>
  <si>
    <t>Fracción del componente orgánico degradable retirado como lodos</t>
  </si>
  <si>
    <t>Fracción del componente orgánico degradable retirado como lodos (por defecto)</t>
  </si>
  <si>
    <t>FUENTE: GL 1996, Volumen 2, Módulo 6, página 6.21, Tabla 6.8</t>
  </si>
  <si>
    <t>FUENTE: GL 1996, Volumen 2, Módulo 6, página 6.23</t>
  </si>
  <si>
    <r>
      <t>Capacidad máxima de producción de metano para los efluentes (B</t>
    </r>
    <r>
      <rPr>
        <b/>
        <vertAlign val="subscript"/>
        <sz val="12"/>
        <color theme="1"/>
        <rFont val="Calibri"/>
        <family val="2"/>
        <scheme val="minor"/>
      </rPr>
      <t>o</t>
    </r>
    <r>
      <rPr>
        <b/>
        <sz val="12"/>
        <color theme="1"/>
        <rFont val="Calibri"/>
        <family val="2"/>
        <scheme val="minor"/>
      </rPr>
      <t>)</t>
    </r>
  </si>
  <si>
    <t>Correspondencia a valores por defecto de la metodología (OBP 2000)</t>
  </si>
  <si>
    <r>
      <t>Capacidad máxima de producción de metano para los efluentes - B</t>
    </r>
    <r>
      <rPr>
        <b/>
        <vertAlign val="subscript"/>
        <sz val="10"/>
        <color theme="0"/>
        <rFont val="Calibri"/>
        <family val="2"/>
        <scheme val="minor"/>
      </rPr>
      <t xml:space="preserve">o </t>
    </r>
    <r>
      <rPr>
        <b/>
        <sz val="10"/>
        <color theme="0"/>
        <rFont val="Calibri"/>
        <family val="2"/>
        <scheme val="minor"/>
      </rPr>
      <t>(por defecto, teórico)</t>
    </r>
  </si>
  <si>
    <t>NOTA: Ver tabla de homologación del año correspondiente</t>
  </si>
  <si>
    <t>FUENTE: OBP 2000, Capítulo 5, página 5.19</t>
  </si>
  <si>
    <t>NOTACIONES</t>
  </si>
  <si>
    <r>
      <rPr>
        <b/>
        <sz val="10"/>
        <color rgb="FF7030A0"/>
        <rFont val="Calibri"/>
        <family val="2"/>
        <scheme val="minor"/>
      </rPr>
      <t>Efluentes industriales</t>
    </r>
    <r>
      <rPr>
        <sz val="10"/>
        <rFont val="Calibri"/>
        <family val="2"/>
        <scheme val="minor"/>
      </rPr>
      <t xml:space="preserve">, comprende solo una fuente:
- Descomposición de la materia orgánica Efluentes industriales
</t>
    </r>
  </si>
  <si>
    <r>
      <t xml:space="preserve">Emisiones de metano </t>
    </r>
    <r>
      <rPr>
        <sz val="10"/>
        <color theme="0"/>
        <rFont val="Calibri"/>
        <family val="2"/>
        <scheme val="minor"/>
      </rPr>
      <t>(Gg CO</t>
    </r>
    <r>
      <rPr>
        <vertAlign val="subscript"/>
        <sz val="10"/>
        <color theme="0"/>
        <rFont val="Calibri"/>
        <family val="2"/>
        <scheme val="minor"/>
      </rPr>
      <t>2</t>
    </r>
    <r>
      <rPr>
        <sz val="10"/>
        <color theme="0"/>
        <rFont val="Calibri"/>
        <family val="2"/>
        <scheme val="minor"/>
      </rPr>
      <t xml:space="preserve"> e)</t>
    </r>
  </si>
  <si>
    <t>Fuente: The Intergovernmental Panel on Climate Change. (1996). Climate Change 1995, The Science of Climate Change - Contribution of WGI to the Second Assessment Report. Cambrigde: The Press Syndicate of the University of Cambridge. Obtenido de http://www.ipcc.ch/ipccreports/sar/wg_I/ipcc_sar_wg_I_full_report.pdf</t>
  </si>
  <si>
    <t>IPCC (1996), Página 22, Tabla 4</t>
  </si>
  <si>
    <t>Potencial de calentamiento global  (GWP)</t>
  </si>
  <si>
    <t>Potencial de calentamiento global - GWP  (horizonte 100 años)</t>
  </si>
  <si>
    <t>adimensional</t>
  </si>
  <si>
    <t>Densidades</t>
  </si>
  <si>
    <t>Fuente: http://www.inti.gob.ar/interlaboratorios/informes/2010/alimentos/2010_informe_final_vinos.pdf (página 7)</t>
  </si>
  <si>
    <t>Fuente: https://www.morebeer.com/brewingtechniques/library/backissues/issue1.3/manning.html</t>
  </si>
  <si>
    <t>Fuente: http://gasnatural.osinerg.gob.pe/contenidos/uploads/GFGN/boletin_feb_2013.pdf (página 38)</t>
  </si>
  <si>
    <t>Densidad del agua (utilizada cuando se desconoce la densidad del líquido)</t>
  </si>
  <si>
    <t xml:space="preserve">FACTORES DE CONVERSIÓN </t>
  </si>
  <si>
    <t>FACTORES DE EMISIÓN Y ESTIMACIONES DE EMISIONES DE GEI</t>
  </si>
  <si>
    <t xml:space="preserve">NIVEL DE ACTIVIDAD:
- Producción industrial según tipo de industria </t>
  </si>
  <si>
    <r>
      <t xml:space="preserve">Alimento balanceado para ganado </t>
    </r>
    <r>
      <rPr>
        <sz val="9"/>
        <color theme="0" tint="-0.3499799966812134"/>
        <rFont val="Calibri"/>
        <family val="2"/>
        <scheme val="minor"/>
      </rPr>
      <t>(también como alimento balanceado para vacuno)</t>
    </r>
  </si>
  <si>
    <r>
      <t xml:space="preserve">Alimento balanceado para cerdo </t>
    </r>
    <r>
      <rPr>
        <sz val="9"/>
        <color theme="0" tint="-0.3499799966812134"/>
        <rFont val="Calibri"/>
        <family val="2"/>
        <scheme val="minor"/>
      </rPr>
      <t>(también como alimento balanceado para cerdo)</t>
    </r>
  </si>
  <si>
    <r>
      <t xml:space="preserve">Bebidas gaseosas </t>
    </r>
    <r>
      <rPr>
        <sz val="9"/>
        <color theme="0" tint="-0.3499799966812134"/>
        <rFont val="Calibri"/>
        <family val="2"/>
        <scheme val="minor"/>
      </rPr>
      <t>(o también dividida en bebidas gaseosas sin dulce y con dulce)</t>
    </r>
  </si>
  <si>
    <t>GWP</t>
  </si>
  <si>
    <t>MYPE</t>
  </si>
  <si>
    <t>: Directrices del IPCC 2006 para los Inventarios Nacionales de Gases de Efecto Invernadero</t>
  </si>
  <si>
    <t>: Capacidad máxima de producción de metano para los efluentes</t>
  </si>
  <si>
    <t>PCA</t>
  </si>
  <si>
    <t>: Potencial de Calentamiento Atmosférico (GWP, por sus siglas en inglés)</t>
  </si>
  <si>
    <t>: Global Warming Potential (PCA, por sus siglas en español)</t>
  </si>
  <si>
    <t xml:space="preserve">: Ministerio de la Producción
</t>
  </si>
  <si>
    <t>PRODUCE</t>
  </si>
  <si>
    <t>: Mediana y Pequeña Empresa</t>
  </si>
  <si>
    <t>DGSP</t>
  </si>
  <si>
    <t>DIGGAM</t>
  </si>
  <si>
    <t>: Dirección de Sostenibilidad Pesquera</t>
  </si>
  <si>
    <t xml:space="preserve">: Dirección General de Asuntos Ambientales </t>
  </si>
  <si>
    <r>
      <t>B</t>
    </r>
    <r>
      <rPr>
        <vertAlign val="subscript"/>
        <sz val="10"/>
        <color theme="1"/>
        <rFont val="Calibri"/>
        <family val="2"/>
        <scheme val="minor"/>
      </rPr>
      <t>o</t>
    </r>
  </si>
  <si>
    <t>Gg</t>
  </si>
  <si>
    <t>: Gigagramos</t>
  </si>
  <si>
    <t>Página  67 / PERÚ: PRODUCCIÓN DE RECURSOS HIDROBIOLÓGICOS SEGÚN GIRO INDUSTRIAL, 2005 - 14 (ver en archivo "PRODUCE_anuario estadístico 2014 (pesca)_2005_2010-2012-2014_")</t>
  </si>
  <si>
    <t>Páginas 105-110 / Perú : Relación de principales productos de empresas que participan en la muestra del índice de volumen físico de la producción manufacturera, 2012 -15 (ver en archivo "PRODUCE_anuarios estadísticos 2012 y 2015 (industria)_2005_2010-2012-2014_")</t>
  </si>
  <si>
    <r>
      <t xml:space="preserve">Producción de Curado </t>
    </r>
    <r>
      <rPr>
        <sz val="9"/>
        <color theme="0" tint="-0.3499799966812134"/>
        <rFont val="Calibri"/>
        <family val="2"/>
        <scheme val="minor"/>
      </rPr>
      <t>(transformación de la pesca marítima para curado)</t>
    </r>
  </si>
  <si>
    <r>
      <t xml:space="preserve">Producción de Congelado </t>
    </r>
    <r>
      <rPr>
        <sz val="9"/>
        <color theme="0" tint="-0.3499799966812134"/>
        <rFont val="Calibri"/>
        <family val="2"/>
        <scheme val="minor"/>
      </rPr>
      <t>(también como transformación de la pesca marítima para congelado)</t>
    </r>
  </si>
  <si>
    <t>Bebidas Energizantes</t>
  </si>
  <si>
    <t>ML.LT</t>
  </si>
  <si>
    <t>ML.BL</t>
  </si>
  <si>
    <t>Bebidas energizantes</t>
  </si>
  <si>
    <t>Esparragos en conserva (también como conservas de espárragos)</t>
  </si>
  <si>
    <t>Jugos y néctares (también como jugos y refrescos diversos)</t>
  </si>
  <si>
    <t>Aceite vegetal (también como aceites vegetal y compuesto)</t>
  </si>
  <si>
    <t>Azúcar (también como azucar refinada)</t>
  </si>
  <si>
    <t>Café (tostado y molido) (también como Café soluble)</t>
  </si>
  <si>
    <t>Alimento balanceado para cerdo (también como alimento balanceado para cerdo)</t>
  </si>
  <si>
    <t>Vinos (también como vinos y espumantes)</t>
  </si>
  <si>
    <t>Telas de algodón  (también como tejidos de algodón)</t>
  </si>
  <si>
    <t>Papel Bond (también como papel bond y similares)</t>
  </si>
  <si>
    <t xml:space="preserve">Alcohol etílico (también como alcohol etílico rectificado)                                  </t>
  </si>
  <si>
    <t>Shampoo (también como champú)</t>
  </si>
  <si>
    <t>Producción de Enlatado (también como transformación de la pesca marítima para enlatado)</t>
  </si>
  <si>
    <t>Producción de Congelado (también como transformación de la pesca marítima para congelado)</t>
  </si>
  <si>
    <t>Producción de Curado (transformación de la pesca marítima para curado)</t>
  </si>
  <si>
    <t>Producción de Harina (también como transformación de la pesca marítima para harina de pescado)</t>
  </si>
  <si>
    <t>Producción de Aceite crudo (también como transformación de la pesca marítima para aceite crudo de pescado)</t>
  </si>
  <si>
    <t xml:space="preserve">Código </t>
  </si>
  <si>
    <t>Categorías y subcategorías</t>
  </si>
  <si>
    <t>Actualización</t>
  </si>
  <si>
    <t>Original</t>
  </si>
  <si>
    <t xml:space="preserve">Agua residual generada (m3/tonelada de producto) </t>
  </si>
  <si>
    <r>
      <t xml:space="preserve">Ministerio de la Producción. (2015). </t>
    </r>
    <r>
      <rPr>
        <i/>
        <sz val="9"/>
        <color theme="1"/>
        <rFont val="Calibri"/>
        <family val="2"/>
        <scheme val="minor"/>
      </rPr>
      <t>Anuario Estadístico Pesquero y Acuícola 2014</t>
    </r>
    <r>
      <rPr>
        <sz val="9"/>
        <color theme="1"/>
        <rFont val="Calibri"/>
        <family val="2"/>
        <scheme val="minor"/>
      </rPr>
      <t>. Ministerio de la Producción. Lima: Dirección General de Políticas y Desarrollo Pesquero del Viceministerio de Pesca y Acuicultura. Recuperado el 31 de julio de 2016, de Ministerio de la Producción: http://www.produce.gob.pe/documentos/estadisticas/anuarios/anuario-estadistico-pesca-2014.pdf</t>
    </r>
  </si>
  <si>
    <r>
      <t xml:space="preserve">Ministerio de la Producción. (2016). </t>
    </r>
    <r>
      <rPr>
        <i/>
        <sz val="9"/>
        <color theme="1"/>
        <rFont val="Calibri"/>
        <family val="2"/>
        <scheme val="minor"/>
      </rPr>
      <t>Anuario Estadístico Industrial, MYPE y Comercio Interno 2015</t>
    </r>
    <r>
      <rPr>
        <sz val="9"/>
        <color theme="1"/>
        <rFont val="Calibri"/>
        <family val="2"/>
        <scheme val="minor"/>
      </rPr>
      <t>. Lima: Dirección General de Estudios Económicos, Evualuación y Competitividad Territorial del Viceministerio de Mype e Industria. Obtenido de Ministerio de la Producción: http://www.produce.gob.pe/documentos/estadisticas/anuarios/anuario-estadistico-mype-2015.pdf</t>
    </r>
  </si>
  <si>
    <t>Masa (Toneladas, Kilogramos), Volumen (Litros, Galones, Barriles)</t>
  </si>
  <si>
    <t>Masa (Toneladas)</t>
  </si>
  <si>
    <t>NOTA 1: Para completar la serie de tiempo se han utilizado dos fuentes de información: a)  Anuario Estadístico Industrial, MYPE y Comercio Interno 2015, b) Anuario Estadístico Industrial, MYPE y Comercio Interno 2012 y c) Series Nacionales del INEI.  Como en la fuente de Series Nacionales de INEI usada para el año 2000  algunos de los nombres se redactan diferente a las otras dos fuentes, se ha decidido utilizar en las planillas de todos los años de la serie los nombres de los indicadores de producción que se usan en los anuarios estadísticos (fuente de información de datos nacionales para los años 2014, 2012, 2010 y 2005) e  indicar los nombres de las Series Nacionales de INEI en letras grises. Asimismo, se integran el total de indicadores considerados de todas las fuentes.  Se puede observar que en algunos casos el indicador no se reporta.  Para ver la coherencia de la serie de datos ir a la hoja "serie de datos" y para revisar la selección de indicadores ir a la tabla de homologación del respectivo año.</t>
  </si>
  <si>
    <t>NOTA 2: El valor del dato sobre producción de  harina no incluye la harina residual. Aunque esta diferenciación se encuentra disponible para el año 2014, no se describe para los otros años.. Por lo tanto, para mantener la coherencia del dato en la serie de tiempo no se ha incluido la harina residual, aunque idealmente la harina residual también debería incluir.</t>
  </si>
  <si>
    <t>DBO (g/l)</t>
  </si>
  <si>
    <t>Rango de DBO (g/l)</t>
  </si>
  <si>
    <t>Rango de DQO (g/l)</t>
  </si>
  <si>
    <t>Datos sobre efluentes industriales</t>
  </si>
  <si>
    <t>Alimentos para animales</t>
  </si>
  <si>
    <t>Refinación de alcoholes</t>
  </si>
  <si>
    <t>Cerveza y malta</t>
  </si>
  <si>
    <t>Café</t>
  </si>
  <si>
    <t>Coque</t>
  </si>
  <si>
    <t>Productos lácteos</t>
  </si>
  <si>
    <t>Fármacos y medicamentos</t>
  </si>
  <si>
    <t>Elaboración de pescado</t>
  </si>
  <si>
    <t>Sustancias químicas orgánicas</t>
  </si>
  <si>
    <t>Pinturas</t>
  </si>
  <si>
    <t>Refinarías de petróleo</t>
  </si>
  <si>
    <t>Plásticos y resinas</t>
  </si>
  <si>
    <t>Pulpa y papel (combinados)</t>
  </si>
  <si>
    <t>Jabón y detergentes</t>
  </si>
  <si>
    <t>Refrescos</t>
  </si>
  <si>
    <t>Producción de almidón</t>
  </si>
  <si>
    <t>Refinación de azúcar</t>
  </si>
  <si>
    <t>Textiles (naturales)</t>
  </si>
  <si>
    <t>Aceites vegetales</t>
  </si>
  <si>
    <t>Hortalizas, frutas y jugos</t>
  </si>
  <si>
    <t>Vinos y vinagres</t>
  </si>
  <si>
    <t xml:space="preserve">Notas: ND = no se dispone de datos </t>
  </si>
  <si>
    <t>Fuente: Doorn y otros (1997)</t>
  </si>
  <si>
    <t>11</t>
  </si>
  <si>
    <t>5-22</t>
  </si>
  <si>
    <t>6.3</t>
  </si>
  <si>
    <t>5.0 - 9.0</t>
  </si>
  <si>
    <t>16 - 32</t>
  </si>
  <si>
    <t>1.5</t>
  </si>
  <si>
    <t>7</t>
  </si>
  <si>
    <t>13</t>
  </si>
  <si>
    <t>67</t>
  </si>
  <si>
    <t>0.6</t>
  </si>
  <si>
    <t>162</t>
  </si>
  <si>
    <t>9</t>
  </si>
  <si>
    <t>172</t>
  </si>
  <si>
    <t>3.1</t>
  </si>
  <si>
    <t>20</t>
  </si>
  <si>
    <t>23</t>
  </si>
  <si>
    <t>1.3 - 1.7</t>
  </si>
  <si>
    <t>3 - 10</t>
  </si>
  <si>
    <t>8 - 18</t>
  </si>
  <si>
    <t>0 - 400</t>
  </si>
  <si>
    <t>0.3 - 1.2</t>
  </si>
  <si>
    <t>85 -  240</t>
  </si>
  <si>
    <t>1.0 - 5.0</t>
  </si>
  <si>
    <t>2.0</t>
  </si>
  <si>
    <t>4 - 18</t>
  </si>
  <si>
    <t>100 - 185</t>
  </si>
  <si>
    <t>11 - 46</t>
  </si>
  <si>
    <t>5.4</t>
  </si>
  <si>
    <t>2.4</t>
  </si>
  <si>
    <t>0.9</t>
  </si>
  <si>
    <t>2.5</t>
  </si>
  <si>
    <t>1.1</t>
  </si>
  <si>
    <t>0.4</t>
  </si>
  <si>
    <t>1.4</t>
  </si>
  <si>
    <t>0.5</t>
  </si>
  <si>
    <t>1.0</t>
  </si>
  <si>
    <t>0.7</t>
  </si>
  <si>
    <t>3 - 11</t>
  </si>
  <si>
    <t>1 - 4</t>
  </si>
  <si>
    <t>2 - 9</t>
  </si>
  <si>
    <t xml:space="preserve">0.1 </t>
  </si>
  <si>
    <t>2 - 3</t>
  </si>
  <si>
    <t>1 - 2</t>
  </si>
  <si>
    <t>1 - 8</t>
  </si>
  <si>
    <t>2 - 8</t>
  </si>
  <si>
    <t>0.3 - 8</t>
  </si>
  <si>
    <t>0.3 - 0.8</t>
  </si>
  <si>
    <t>1 - 25</t>
  </si>
  <si>
    <t>0.5 - 2</t>
  </si>
  <si>
    <t>0.2 - 1.4</t>
  </si>
  <si>
    <t>2.9</t>
  </si>
  <si>
    <t>0.1</t>
  </si>
  <si>
    <t>2.7</t>
  </si>
  <si>
    <t>5.1</t>
  </si>
  <si>
    <t>4.1</t>
  </si>
  <si>
    <t>3</t>
  </si>
  <si>
    <t>3.7</t>
  </si>
  <si>
    <t>10</t>
  </si>
  <si>
    <t>3.2</t>
  </si>
  <si>
    <t>5.0</t>
  </si>
  <si>
    <t>2 - 7</t>
  </si>
  <si>
    <t>3 - 15</t>
  </si>
  <si>
    <t>1.5 - 5.2</t>
  </si>
  <si>
    <t>1 - 10</t>
  </si>
  <si>
    <t>2 -7</t>
  </si>
  <si>
    <t>0.8 - 5</t>
  </si>
  <si>
    <t>0.4 - 1.6</t>
  </si>
  <si>
    <t>0.8 -5</t>
  </si>
  <si>
    <t>1 - 15</t>
  </si>
  <si>
    <t>0.5 -1.2</t>
  </si>
  <si>
    <t>1.5 - 42</t>
  </si>
  <si>
    <t>1 - 6</t>
  </si>
  <si>
    <t>0.8 - 1.6</t>
  </si>
  <si>
    <t>0.5 - 1.2</t>
  </si>
  <si>
    <t>2 - 10</t>
  </si>
  <si>
    <t>0.7 - 3.0</t>
  </si>
  <si>
    <t>Carnes y aves</t>
  </si>
  <si>
    <r>
      <t>Generación de efluentes (m</t>
    </r>
    <r>
      <rPr>
        <vertAlign val="superscript"/>
        <sz val="9"/>
        <color theme="1"/>
        <rFont val="Calibri"/>
        <family val="2"/>
        <scheme val="minor"/>
      </rPr>
      <t>3</t>
    </r>
    <r>
      <rPr>
        <sz val="9"/>
        <color theme="1"/>
        <rFont val="Calibri"/>
        <family val="2"/>
        <scheme val="minor"/>
      </rPr>
      <t xml:space="preserve"> / Mg)</t>
    </r>
  </si>
  <si>
    <r>
      <t>Rango de generación de efluentes (m</t>
    </r>
    <r>
      <rPr>
        <vertAlign val="superscript"/>
        <sz val="9"/>
        <color theme="1"/>
        <rFont val="Calibri"/>
        <family val="2"/>
        <scheme val="minor"/>
      </rPr>
      <t>3</t>
    </r>
    <r>
      <rPr>
        <sz val="9"/>
        <color theme="1"/>
        <rFont val="Calibri"/>
        <family val="2"/>
        <scheme val="minor"/>
      </rPr>
      <t xml:space="preserve"> / Mg)</t>
    </r>
  </si>
  <si>
    <t>7 - 35</t>
  </si>
  <si>
    <t xml:space="preserve">                Cuando se dispone de pocos datos, se supone que el rango varía entre -50 % y + 100 %</t>
  </si>
  <si>
    <t>Factor de conversión para el metano - FCM</t>
  </si>
  <si>
    <t>Características</t>
  </si>
  <si>
    <t>América Latina y el Caribe</t>
  </si>
  <si>
    <t>Tipo de industrias (todas) - Tipo de tratamiendo (no especificado)</t>
  </si>
  <si>
    <t xml:space="preserve">kg CH4/kg DQO </t>
  </si>
  <si>
    <t>Fuente: Estimado en base a los reportes de REPSOL y PETROPERÚ para el RAGEI del Ministerio de Energía y Minas</t>
  </si>
  <si>
    <t>: No estimada</t>
  </si>
  <si>
    <t>: Incluida en otro lugar</t>
  </si>
  <si>
    <t>: Información confidencial</t>
  </si>
  <si>
    <t>: No aplicable</t>
  </si>
  <si>
    <t>: No ocurre</t>
  </si>
  <si>
    <t>Sector Desechos / Categoría Tratamiento de Aguas Residuales</t>
  </si>
  <si>
    <t>Subcategoría: Efluentes Industriales</t>
  </si>
  <si>
    <t xml:space="preserve">NOTA 3: Se convierte a masa utilizando un valor de densidad específico para el indicador </t>
  </si>
  <si>
    <t>Leyenda de fondo de celda para los valores en toneladas  en esta columna</t>
  </si>
  <si>
    <t>Se convirtieron las unidades a toneladas y se considera</t>
  </si>
  <si>
    <t>No se considera I(ver notas)</t>
  </si>
  <si>
    <t>El valor de la fuente no requiere conversión y se considera</t>
  </si>
  <si>
    <t xml:space="preserve">NOTA 1: Se cuenta con información de producción pero no está en unidades de masa, en cambio están en unidades de longitud, por lo que no se ha podido realizar la conversión ya que para convertir longitud a masa se requiere conocer más dimensiones del producto. Además,  asumir que todos los productos tienen las mismas dimensiones sin justificación conlleva a un error. </t>
  </si>
  <si>
    <t>NOTA 2: No se cuenta con información de producción. Se incluye en la lista porque esta tabla integra la información priorizada de todas las fuentes usada en la serie (anuarios estadísticos y de las Series Nacionales del INEI). Si no se reporta en esta planilla, no significa que no se reporta en las planillas de otros años.  Se mantiene para que sea visible comparativamente.</t>
  </si>
  <si>
    <r>
      <t xml:space="preserve">NOTA 0: Es preciso recordar que la lista, tanto de infobase como de infoproceso, derivan de una lista larga (ver la fuente de información referida) que incluye más productos, pero sobre los cuales se hizo un trabajo de priorización según las directrices del IPCC (ver tablas de homologación en </t>
    </r>
    <r>
      <rPr>
        <sz val="10"/>
        <color theme="3"/>
        <rFont val="Calibri"/>
        <family val="2"/>
        <scheme val="minor"/>
      </rPr>
      <t xml:space="preserve"> "Información integrada y homologación (MYPE e Industria)" e "Información integrada y homologación (Pesca y Acuicultura)"</t>
    </r>
  </si>
  <si>
    <t>NOTA: Para completar la serie de tiempo se han utilizado tres fuentes de información: a)  Anuario Estadístico Industrial, MYPE y Comercio Interno 2015, b) Anuario Estadístico Industrial, MYPE y Comercio Interno 2012 y c) Series Nacionales del INEI.  Como en la fuente de Series Nacionales de INEI usada para el año 2000  algunos de los nombres de los indicadores se redactan diferente a las otras dos fuentes, se ha decidido utilizar en las planillas de todos los años de la serie los nombres que se usan en los anuarios estadísticos (fuente de información de datos nacionales para los años 2014, 2012, 2010 y 2005) e  indicar los nombres de las Series Nacionales de INEI en letras grises. Asimismo, se integran el total de indicadores priorizados (ver tablas de homologación) de todas las fuentes aunque no se reporten en algunas de ellas. Para ver la coherencia de la serie de datos ir a la hoja "serie de datos" y para revisar la selección de indicadores ir a la tabla de homologación del respectivo año.</t>
  </si>
  <si>
    <t>Paso 2: Estimación del factor de emisión para los sistemas de tratamiendo de los efluentes industriales</t>
  </si>
  <si>
    <t>Paso 3: Estimación del factor de emisión para los sistemas de tratamiento de lodos</t>
  </si>
  <si>
    <t>Paso 4: Estimación de las emisiones de metano procedentes de los efluentes y lodos industriales</t>
  </si>
  <si>
    <t>Paso 1: Emisiones de metano procedentes del tratamiento de efluentes y lodos industriales (FORMATO DE REPORTE)</t>
  </si>
  <si>
    <t xml:space="preserve">Hierro y Acero </t>
  </si>
  <si>
    <t>Metales no ferrosos</t>
  </si>
  <si>
    <t>Fertilizantes</t>
  </si>
  <si>
    <t>Alimentos y bebidas</t>
  </si>
  <si>
    <t>Carnes</t>
  </si>
  <si>
    <t>Cerveza</t>
  </si>
  <si>
    <t>Vino</t>
  </si>
  <si>
    <t>Empaquetamiento de carne</t>
  </si>
  <si>
    <t>Azúcar</t>
  </si>
  <si>
    <t>Procesamiento de pescado</t>
  </si>
  <si>
    <t>Aceite y grasa</t>
  </si>
  <si>
    <t xml:space="preserve">Café </t>
  </si>
  <si>
    <t>Otros</t>
  </si>
  <si>
    <t>Papel</t>
  </si>
  <si>
    <t>Pulpa</t>
  </si>
  <si>
    <t>Blanqueamiento</t>
  </si>
  <si>
    <t>Tinturado</t>
  </si>
  <si>
    <t>Papel y pulpa</t>
  </si>
  <si>
    <t>Caucho</t>
  </si>
  <si>
    <t xml:space="preserve">Total </t>
  </si>
  <si>
    <t>Refinamiento de petróleo / petroquímicos</t>
  </si>
  <si>
    <t>Producción de llantas (autos, camionetas)</t>
  </si>
  <si>
    <t>Producción de llantas (tractor y fuera de carretera)</t>
  </si>
  <si>
    <t>Producción de llantas (camión)</t>
  </si>
  <si>
    <t>FABRICACION DE PRODUCTOS DE PLÁSTICO</t>
  </si>
  <si>
    <t>TMB</t>
  </si>
  <si>
    <t xml:space="preserve">El tratamiento de aguas residuales con elevado contenido de material orgánico, puede dar origen a cantidades considerables de metano. Se ha estimado qe las emisiones de mtano procedentes de los efluentes industriales oscilan entre 26 y 40 Tg. El factor principal que determina el potencial de generación de metano en los efluentes industriales  es la Demanda Química de Oxígeno (DQO)., que indica la cantidad total de carbono tanto biodegradable como degradable, que puede oxidarse. También se considera las emisiones procedentes de los lodos que son subproductos de ciertos sistemas de tratamiento de aguas residuales y pueden dar origen a emisiones de metano en condiciones anerobias. Los efluentes pueden ser tratados in situ o lieberados en las redes de alcantarillado de las aguas resiuales domésticas. Si los efluetnes industriales se libera en esas redes, sus emisiones deberán analizarse junto con las de las aguas residuales domésticas. Por lo tanto, esta sección se referirá a la estimación de las emisiones de CH4 procedentes del tratamiento in situ de los efluentes industriales. </t>
  </si>
  <si>
    <t>El tratamiento de aguas residuales con elevado contenido de material orgánico, incluidas las augas residuales domésticas y comerciales y algunos efluentes industriales pude dar origen a cantidades considerables de metano. Se ha estimado que las emisiones de mtano procedentes de  efluentes industriales oscilan entre 26 y 40 Tg mientras que las de las aguas residuales domésticas y comerciales se elevan 2 Tg/ año. Tomadas en su conjunto, representan entre el 8 % y el 11 % de las emisiones de metano en todo el mundo (IPCC, 1995)</t>
  </si>
  <si>
    <r>
      <t xml:space="preserve">Factor de emisión calculado a partir de valores por defecto </t>
    </r>
    <r>
      <rPr>
        <sz val="9"/>
        <rFont val="Calibri"/>
        <family val="2"/>
        <scheme val="minor"/>
      </rPr>
      <t>(kg CH</t>
    </r>
    <r>
      <rPr>
        <vertAlign val="subscript"/>
        <sz val="9"/>
        <rFont val="Calibri"/>
        <family val="2"/>
        <scheme val="minor"/>
      </rPr>
      <t>4</t>
    </r>
    <r>
      <rPr>
        <sz val="9"/>
        <rFont val="Calibri"/>
        <family val="2"/>
        <scheme val="minor"/>
      </rPr>
      <t>/kg DQO)</t>
    </r>
  </si>
  <si>
    <t>Fracción de componentes orgánico retirado para lodos (porcentaje, %)</t>
  </si>
  <si>
    <t>Factor de conversión en metano  - FCM (porcentaje, %)</t>
  </si>
  <si>
    <t>Fracción de agua residual tratada por el sistema de manejo (porcentaje, %)</t>
  </si>
  <si>
    <t>Capacidad máxima de producción de metano - Bo
(kg CH4/kg CD)</t>
  </si>
  <si>
    <t>CD</t>
  </si>
  <si>
    <t>Tg</t>
  </si>
  <si>
    <t>Variación en relación al 2000</t>
  </si>
  <si>
    <t>Variación en relación al 2012</t>
  </si>
  <si>
    <r>
      <t>Emisiones GEI
[GgCH</t>
    </r>
    <r>
      <rPr>
        <b/>
        <vertAlign val="subscript"/>
        <sz val="10"/>
        <color theme="0"/>
        <rFont val="Calibri"/>
        <family val="2"/>
        <scheme val="minor"/>
      </rPr>
      <t>4</t>
    </r>
    <r>
      <rPr>
        <b/>
        <sz val="10"/>
        <color theme="0"/>
        <rFont val="Calibri"/>
        <family val="2"/>
        <scheme val="minor"/>
      </rPr>
      <t>]</t>
    </r>
  </si>
  <si>
    <t>Otros indicadores</t>
  </si>
  <si>
    <t>ESTIMACIÓN DE EFLUENTES Y LODOS</t>
  </si>
  <si>
    <t>ESTIMACIÓN DE EMISIONES DE METANO</t>
  </si>
  <si>
    <r>
      <t xml:space="preserve">Emisiones netas de metano de los efluentes industriales </t>
    </r>
    <r>
      <rPr>
        <sz val="10"/>
        <color theme="0"/>
        <rFont val="Calibri"/>
        <family val="2"/>
        <scheme val="minor"/>
      </rPr>
      <t>(Gg CH</t>
    </r>
    <r>
      <rPr>
        <vertAlign val="subscript"/>
        <sz val="10"/>
        <color theme="0"/>
        <rFont val="Calibri"/>
        <family val="2"/>
        <scheme val="minor"/>
      </rPr>
      <t>4</t>
    </r>
    <r>
      <rPr>
        <sz val="10"/>
        <color theme="0"/>
        <rFont val="Calibri"/>
        <family val="2"/>
        <scheme val="minor"/>
      </rPr>
      <t>)</t>
    </r>
  </si>
  <si>
    <r>
      <t xml:space="preserve">Emisiones netas de metano de lodos  </t>
    </r>
    <r>
      <rPr>
        <sz val="10"/>
        <color theme="0"/>
        <rFont val="Calibri"/>
        <family val="2"/>
        <scheme val="minor"/>
      </rPr>
      <t>(Gg CH</t>
    </r>
    <r>
      <rPr>
        <vertAlign val="subscript"/>
        <sz val="10"/>
        <color theme="0"/>
        <rFont val="Calibri"/>
        <family val="2"/>
        <scheme val="minor"/>
      </rPr>
      <t>4</t>
    </r>
    <r>
      <rPr>
        <sz val="10"/>
        <color theme="0"/>
        <rFont val="Calibri"/>
        <family val="2"/>
        <scheme val="minor"/>
      </rPr>
      <t>)</t>
    </r>
  </si>
  <si>
    <r>
      <t xml:space="preserve">Emisiones de metano de los efluentes industriales </t>
    </r>
    <r>
      <rPr>
        <sz val="10"/>
        <color theme="0"/>
        <rFont val="Calibri"/>
        <family val="2"/>
        <scheme val="minor"/>
      </rPr>
      <t>(Gg CO</t>
    </r>
    <r>
      <rPr>
        <vertAlign val="subscript"/>
        <sz val="10"/>
        <color theme="0"/>
        <rFont val="Calibri"/>
        <family val="2"/>
        <scheme val="minor"/>
      </rPr>
      <t>2</t>
    </r>
    <r>
      <rPr>
        <sz val="10"/>
        <color theme="0"/>
        <rFont val="Calibri"/>
        <family val="2"/>
        <scheme val="minor"/>
      </rPr>
      <t xml:space="preserve"> e)</t>
    </r>
  </si>
  <si>
    <t>NOTA: las celdas con fondo gris oscuro, significan que no se están considerando en la estimación lo cual puede ser por tres motivos: porque no se reportó, porque no se obtuvo valor sobre el nivel de actividad en unidades de masa o porque no existen valores por defecto en la metodología del IPCC para estimar el total del componente orgánico. Las letra grises claras se refieren a los nombres que son citados en la fuente de Series Nacionales del INEI (usada para el año 2000 de la serie del INGEI) pero que en la fuente del año 2014 (Anuario Estadístico, 2016) no se reportan o difieren en redacción.</t>
  </si>
  <si>
    <t>NOTA: Columna adicional como control de calidad. Se considera una recuperación nula de metano</t>
  </si>
  <si>
    <t>NOTA:  Se egregó como otros: "Hortalizas, frutas y jugos" en alimimentos y bebidas y "jabón y detergentes", "Refinación de alcoholes", "Sustancias químicas orgánicas", "Pinturas" al final de la tabla</t>
  </si>
  <si>
    <t xml:space="preserve">TABLA DESAGREGADA EN FUNCIÓN A DATOS DE INFORMACIÓN BASE (control de calidad) </t>
  </si>
  <si>
    <t>EI</t>
  </si>
  <si>
    <t>: Efluentes Industriales</t>
  </si>
  <si>
    <t>: Componente degradable (DC, por sus siglas en inglés)</t>
  </si>
  <si>
    <t>: Teragramo</t>
  </si>
  <si>
    <t>: Toneladas</t>
  </si>
  <si>
    <t>L</t>
  </si>
  <si>
    <t>: Litro</t>
  </si>
  <si>
    <t>: Toneladas Métricas Brutas</t>
  </si>
  <si>
    <t>Lt</t>
  </si>
  <si>
    <t>Lts</t>
  </si>
  <si>
    <t>Bl</t>
  </si>
  <si>
    <t>Gl</t>
  </si>
  <si>
    <t xml:space="preserve">: Galón </t>
  </si>
  <si>
    <t>: Barril</t>
  </si>
  <si>
    <t>Gal</t>
  </si>
  <si>
    <t>: Toneladas Métricas</t>
  </si>
  <si>
    <t>: Metro</t>
  </si>
  <si>
    <t>: Ciento</t>
  </si>
  <si>
    <t>: Kilogramo</t>
  </si>
  <si>
    <t>Kg</t>
  </si>
  <si>
    <t>ML</t>
  </si>
  <si>
    <t>t</t>
  </si>
  <si>
    <t>: Miles</t>
  </si>
  <si>
    <t>FCM</t>
  </si>
  <si>
    <t xml:space="preserve">: Factor de conversión en metano </t>
  </si>
  <si>
    <t>GL1996</t>
  </si>
  <si>
    <t>GL2006</t>
  </si>
  <si>
    <t>OBP2000</t>
  </si>
  <si>
    <t>: Compuesto orgánico volátil distinto al metano</t>
  </si>
  <si>
    <t>Mg</t>
  </si>
  <si>
    <t>: Miligramo</t>
  </si>
  <si>
    <t>NOTA 5: No se ha considerado porque la descripción de indicador en la fuente agrega el texto "(Consumo de)" y por lo tanto se ha asumido que el dato corresponde a consumo y no a producción. Aunque puede ser evidente, es recomendable la verficación de este supuesto.</t>
  </si>
  <si>
    <t>NOTAS 2, 5</t>
  </si>
  <si>
    <t>FUENTE: OBP 2000, Capítulo 5, página 5.22</t>
  </si>
  <si>
    <r>
      <t xml:space="preserve">Ministerio de la Producción. (2016). </t>
    </r>
    <r>
      <rPr>
        <i/>
        <sz val="9"/>
        <rFont val="Calibri"/>
        <family val="2"/>
        <scheme val="minor"/>
      </rPr>
      <t>Anuario Estadístico Industrial, MYPE y Comercio Interno 2015</t>
    </r>
    <r>
      <rPr>
        <sz val="9"/>
        <rFont val="Calibri"/>
        <family val="2"/>
        <scheme val="minor"/>
      </rPr>
      <t>. Lima: Dirección General de Estudios Económicos, Evualuación y Competitividad Territorial del Viceministerio de Mype e Industria. Obtenido de Ministerio de la Producción: http://www.produce.gob.pe/documentos/estadisticas/anuarios/anuario-estadistico-mype-2015.pdf</t>
    </r>
  </si>
  <si>
    <r>
      <t xml:space="preserve">Ministerio de la Producción. (2015). </t>
    </r>
    <r>
      <rPr>
        <i/>
        <sz val="9"/>
        <rFont val="Calibri"/>
        <family val="2"/>
        <scheme val="minor"/>
      </rPr>
      <t>Anuario Estadístico Pesquero y Acuícola 2014</t>
    </r>
    <r>
      <rPr>
        <sz val="9"/>
        <rFont val="Calibri"/>
        <family val="2"/>
        <scheme val="minor"/>
      </rPr>
      <t>. Ministerio de la Producción. Lima: Dirección General de Políticas y Desarrollo Pesquero del Viceministerio de Pesca y Acuicultura. Recuperado el 31 de julio de 2016, de Ministerio de la Producción: http://www.produce.gob.pe/documentos/estadisticas/anuarios/anuario-estadistico-pesca-2014.pdf</t>
    </r>
  </si>
  <si>
    <t>Cuadro 5.5</t>
  </si>
  <si>
    <t>Rangos de incertidumbre por defecto correspondientes a los efluentes industriales</t>
  </si>
  <si>
    <t>Parámetro</t>
  </si>
  <si>
    <t>Intervalo de incertidumbre</t>
  </si>
  <si>
    <t>Producción industrial</t>
  </si>
  <si>
    <r>
      <t xml:space="preserve"> </t>
    </r>
    <r>
      <rPr>
        <b/>
        <sz val="9"/>
        <color rgb="FF00B0F0"/>
        <rFont val="Calibri"/>
        <family val="2"/>
        <scheme val="minor"/>
      </rPr>
      <t>-25 %, +25 %</t>
    </r>
    <r>
      <rPr>
        <sz val="9"/>
        <color theme="1"/>
        <rFont val="Calibri"/>
        <family val="2"/>
        <scheme val="minor"/>
      </rPr>
      <t>. Recurra al dictamen de expertos sobre la calidad de los datos, para poder asignar un rango de incertidumbre más exacto.</t>
    </r>
  </si>
  <si>
    <t>Efluentes/unidad de producción</t>
  </si>
  <si>
    <r>
      <t xml:space="preserve">Estos datos pueden ser muy inciertos, ya que el mismo sector puede usar distintos procedimientos de tratamiento de los desechos en diferentes países. El producto de los parámetros debería mostrar una incertidumbre a cada kg de DQO/ tonelada métrica de producto. Se sugiere un rango de </t>
    </r>
    <r>
      <rPr>
        <b/>
        <sz val="9"/>
        <color rgb="FF00B0F0"/>
        <rFont val="Calibri"/>
        <family val="2"/>
        <scheme val="minor"/>
      </rPr>
      <t xml:space="preserve">-50% + 100% </t>
    </r>
    <r>
      <rPr>
        <sz val="9"/>
        <color theme="1"/>
        <rFont val="Calibri"/>
        <family val="2"/>
        <scheme val="minor"/>
      </rPr>
      <t>(es decir, un factor de 2)</t>
    </r>
  </si>
  <si>
    <t>DQO/unidad de efluentes</t>
  </si>
  <si>
    <r>
      <t>Capacidad máxima de producción de CH</t>
    </r>
    <r>
      <rPr>
        <vertAlign val="subscript"/>
        <sz val="9"/>
        <color theme="1"/>
        <rFont val="Calibri"/>
        <family val="2"/>
        <scheme val="minor"/>
      </rPr>
      <t>4</t>
    </r>
    <r>
      <rPr>
        <sz val="9"/>
        <color theme="1"/>
        <rFont val="Calibri"/>
        <family val="2"/>
        <scheme val="minor"/>
      </rPr>
      <t xml:space="preserve"> (B</t>
    </r>
    <r>
      <rPr>
        <vertAlign val="subscript"/>
        <sz val="9"/>
        <color theme="1"/>
        <rFont val="Calibri"/>
        <family val="2"/>
        <scheme val="minor"/>
      </rPr>
      <t>0</t>
    </r>
    <r>
      <rPr>
        <sz val="9"/>
        <color theme="1"/>
        <rFont val="Calibri"/>
        <family val="2"/>
        <scheme val="minor"/>
      </rPr>
      <t>)</t>
    </r>
  </si>
  <si>
    <r>
      <t xml:space="preserve"> </t>
    </r>
    <r>
      <rPr>
        <b/>
        <sz val="9"/>
        <color rgb="FF00B0F0"/>
        <rFont val="Calibri"/>
        <family val="2"/>
        <scheme val="minor"/>
      </rPr>
      <t>-30%, +30%</t>
    </r>
  </si>
  <si>
    <t>Fracción sometida a tratamiento anaeróbico</t>
  </si>
  <si>
    <t>El rango de incertidumbre debe determinarse mediante el dictamen de expertos, teniendo en cuenta que se trata de una fracción, y que las incertidumbres no deben hacer que se salga del rango de 0 a 1.</t>
  </si>
  <si>
    <r>
      <t>Fuente: Dictamen de Grupo de expertos (véase “Copresidentes, Editores y Expertos; Emisiones de CH</t>
    </r>
    <r>
      <rPr>
        <vertAlign val="subscript"/>
        <sz val="9"/>
        <color theme="1"/>
        <rFont val="Calibri"/>
        <family val="2"/>
        <scheme val="minor"/>
      </rPr>
      <t>4</t>
    </r>
    <r>
      <rPr>
        <sz val="9"/>
        <color theme="1"/>
        <rFont val="Calibri"/>
        <family val="2"/>
        <scheme val="minor"/>
      </rPr>
      <t xml:space="preserve"> y N</t>
    </r>
    <r>
      <rPr>
        <vertAlign val="subscript"/>
        <sz val="9"/>
        <color theme="1"/>
        <rFont val="Calibri"/>
        <family val="2"/>
        <scheme val="minor"/>
      </rPr>
      <t>2</t>
    </r>
    <r>
      <rPr>
        <sz val="9"/>
        <color theme="1"/>
        <rFont val="Calibri"/>
        <family val="2"/>
        <scheme val="minor"/>
      </rPr>
      <t>O procedentes del tratamiento de efluentes”)</t>
    </r>
  </si>
  <si>
    <t>Fuente: OBP2000, Cuadro 5.5, p 5.25</t>
  </si>
  <si>
    <t>Procesado de la tabla</t>
  </si>
  <si>
    <t>Procesado de la tabla (± %)</t>
  </si>
  <si>
    <t>Mínimo</t>
  </si>
  <si>
    <t>Máximo</t>
  </si>
  <si>
    <t>Incertidumbre de la producción industrial</t>
  </si>
  <si>
    <t>Incertidumbre del DQO/unidad de producción (asimétrica -50 % a +100), rango sugerido</t>
  </si>
  <si>
    <t>ASIMÉTRICO
RANGO SUGERIDO</t>
  </si>
  <si>
    <r>
      <t>Incertidumbre de la Capacidad máxima de producción de CH</t>
    </r>
    <r>
      <rPr>
        <vertAlign val="subscript"/>
        <sz val="9"/>
        <rFont val="Calibri"/>
        <family val="2"/>
        <scheme val="minor"/>
      </rPr>
      <t>4</t>
    </r>
    <r>
      <rPr>
        <sz val="9"/>
        <rFont val="Calibri"/>
        <family val="2"/>
        <scheme val="minor"/>
      </rPr>
      <t xml:space="preserve"> (B</t>
    </r>
    <r>
      <rPr>
        <vertAlign val="subscript"/>
        <sz val="9"/>
        <rFont val="Calibri"/>
        <family val="2"/>
        <scheme val="minor"/>
      </rPr>
      <t>o</t>
    </r>
    <r>
      <rPr>
        <sz val="9"/>
        <rFont val="Calibri"/>
        <family val="2"/>
        <scheme val="minor"/>
      </rPr>
      <t>)</t>
    </r>
  </si>
  <si>
    <t>Incertidumbre de la fracción sometida a tratamiento anaeróbico (valor por defecto 20 %), rango posible</t>
  </si>
  <si>
    <t>ASIMÉTRICO
RANGO POSIBLE</t>
  </si>
  <si>
    <t>Conclusión</t>
  </si>
  <si>
    <r>
      <t>Gas: CH</t>
    </r>
    <r>
      <rPr>
        <b/>
        <vertAlign val="subscript"/>
        <sz val="9"/>
        <rFont val="Calibri"/>
        <family val="2"/>
        <scheme val="minor"/>
      </rPr>
      <t>4</t>
    </r>
  </si>
  <si>
    <t>Valor de incertidumbre (± %)</t>
  </si>
  <si>
    <t>Factor de emisión</t>
  </si>
  <si>
    <t>Dato de actividad</t>
  </si>
  <si>
    <r>
      <t>Para determinar la incertidumbre de esta subcategoría se han utilizado los valores por defecto recomendados por OBP2000. La incertidumbre de los datos sobre el nivel de actividad está asociada a las incertidumbres de la producción industrial y de la relación de DQO por unidad de producción. Se realizó la combinación de incertidumbre tomando el valor de ± 25 % para la producción industrial y de ± 50 % para la relación de DQO/unidad de producción, para este último dato, el rango sugerido fue asimétrico de - 50 % a + 100 %, pero para evitar sobrestimar la incertidumbre en el extremo negativo del rango se decidió utilizar ± 50 %. Sin embargo, para establecer incertidumbres más precisas se requiere un mayor análisis por tipo de productos. 
Por otro lado, la incertidumbre del factor de emisión se obtuvo de la combinación de las incertidumbres de la capacidad máxima de producción de metano (B</t>
    </r>
    <r>
      <rPr>
        <vertAlign val="subscript"/>
        <sz val="9"/>
        <color theme="1"/>
        <rFont val="Calibri"/>
        <family val="2"/>
        <scheme val="minor"/>
      </rPr>
      <t>o</t>
    </r>
    <r>
      <rPr>
        <sz val="9"/>
        <color theme="1"/>
        <rFont val="Calibri"/>
        <family val="2"/>
        <scheme val="minor"/>
      </rPr>
      <t>) y de la fracción sometida a tratamiento anaeróbico. La OBP2000  da valor por defecto de incertidumbre a la B</t>
    </r>
    <r>
      <rPr>
        <vertAlign val="subscript"/>
        <sz val="9"/>
        <color theme="1"/>
        <rFont val="Calibri"/>
        <family val="2"/>
        <scheme val="minor"/>
      </rPr>
      <t xml:space="preserve">o </t>
    </r>
    <r>
      <rPr>
        <sz val="9"/>
        <color theme="1"/>
        <rFont val="Calibri"/>
        <family val="2"/>
        <scheme val="minor"/>
      </rPr>
      <t xml:space="preserve">de ± 30 % pero no se específica incertidumbre para la fracción sometida a tratamiento anaeróbico.  Se ha decidido no considerar su incertidumbre por contarse con suficiente información para establecer una decisión. Si bien es importante considerar que el rango posible del valor  de esta fracción es de 0 % y 100 %  y que por lo tanto el valor utilizado por defecto de 20 % podría varíar de -100 % hasta + 400%. 
En la medida de lo posible, se debe acudir al dictamen de expertos para mejorar la determinación de los valores de incertidumbre a utilizar, tomando en consideración la realidad nacional.  </t>
    </r>
  </si>
  <si>
    <t xml:space="preserve">INCERTIDUMBRE POR FUENTE </t>
  </si>
  <si>
    <t>H</t>
  </si>
  <si>
    <t>I</t>
  </si>
  <si>
    <t>J</t>
  </si>
  <si>
    <t>K</t>
  </si>
  <si>
    <t>Código de sector y categorías de fuentes (GL 1996)</t>
  </si>
  <si>
    <t>Categoría del IPCC</t>
  </si>
  <si>
    <t>Gas</t>
  </si>
  <si>
    <r>
      <t xml:space="preserve">Emisiones año </t>
    </r>
    <r>
      <rPr>
        <sz val="9"/>
        <color theme="1"/>
        <rFont val="Calibri"/>
        <family val="2"/>
        <scheme val="minor"/>
      </rPr>
      <t>base (INGEI 2010)</t>
    </r>
  </si>
  <si>
    <r>
      <t xml:space="preserve">Emisiones año </t>
    </r>
    <r>
      <rPr>
        <sz val="9"/>
        <color theme="1"/>
        <rFont val="Calibri"/>
        <family val="2"/>
        <scheme val="minor"/>
      </rPr>
      <t>t (RAGEI 2014)</t>
    </r>
  </si>
  <si>
    <t>Incertidumbre en los datos de nivel de actividad</t>
  </si>
  <si>
    <t>Incertidumbre en el factor de emisión</t>
  </si>
  <si>
    <t>Incertidumbre combinada</t>
  </si>
  <si>
    <t>Incertidumbre combinada como % del total de emisiones nacionales en el año t</t>
  </si>
  <si>
    <t>Sensibilidad tipo A</t>
  </si>
  <si>
    <t>Sensibilidad tipo B</t>
  </si>
  <si>
    <t>Incertidumbre en la
tendencia en las
emisiones
nacionales
introducida por la
incertidumbre en el
factor de emisión</t>
  </si>
  <si>
    <t>Incertidumbre en
la tendencia en las
emisiones nacionales
introducida
por la incertidumbre
en los datos de
actividad</t>
  </si>
  <si>
    <t>Incertidumbre
introducida en la
tendencia en las
emisiones nacionales
totales</t>
  </si>
  <si>
    <t>Datos de entrada</t>
  </si>
  <si>
    <r>
      <t>√ (E</t>
    </r>
    <r>
      <rPr>
        <vertAlign val="superscript"/>
        <sz val="9"/>
        <color theme="1"/>
        <rFont val="Calibri"/>
        <family val="2"/>
        <scheme val="minor"/>
      </rPr>
      <t>2</t>
    </r>
    <r>
      <rPr>
        <sz val="9"/>
        <color theme="1"/>
        <rFont val="Calibri"/>
        <family val="2"/>
        <scheme val="minor"/>
      </rPr>
      <t xml:space="preserve"> + F</t>
    </r>
    <r>
      <rPr>
        <vertAlign val="superscript"/>
        <sz val="9"/>
        <color theme="1"/>
        <rFont val="Calibri"/>
        <family val="2"/>
        <scheme val="minor"/>
      </rPr>
      <t>2</t>
    </r>
    <r>
      <rPr>
        <sz val="9"/>
        <color theme="1"/>
        <rFont val="Calibri"/>
        <family val="2"/>
        <scheme val="minor"/>
      </rPr>
      <t>)</t>
    </r>
  </si>
  <si>
    <r>
      <t xml:space="preserve">(G </t>
    </r>
    <r>
      <rPr>
        <b/>
        <sz val="9"/>
        <color theme="1"/>
        <rFont val="Calibri"/>
        <family val="2"/>
        <scheme val="minor"/>
      </rPr>
      <t>·</t>
    </r>
    <r>
      <rPr>
        <sz val="9"/>
        <color theme="1"/>
        <rFont val="Calibri"/>
        <family val="2"/>
        <scheme val="minor"/>
      </rPr>
      <t xml:space="preserve"> D) / Σ D </t>
    </r>
  </si>
  <si>
    <t xml:space="preserve">D / Σ C </t>
  </si>
  <si>
    <r>
      <t xml:space="preserve">I </t>
    </r>
    <r>
      <rPr>
        <b/>
        <sz val="9"/>
        <color theme="1"/>
        <rFont val="Calibri"/>
        <family val="2"/>
        <scheme val="minor"/>
      </rPr>
      <t>·</t>
    </r>
    <r>
      <rPr>
        <sz val="9"/>
        <color theme="1"/>
        <rFont val="Calibri"/>
        <family val="2"/>
        <scheme val="minor"/>
      </rPr>
      <t xml:space="preserve"> F</t>
    </r>
  </si>
  <si>
    <r>
      <t xml:space="preserve">J </t>
    </r>
    <r>
      <rPr>
        <b/>
        <sz val="9"/>
        <color theme="1"/>
        <rFont val="Calibri"/>
        <family val="2"/>
        <scheme val="minor"/>
      </rPr>
      <t>·</t>
    </r>
    <r>
      <rPr>
        <sz val="9"/>
        <color theme="1"/>
        <rFont val="Calibri"/>
        <family val="2"/>
        <scheme val="minor"/>
      </rPr>
      <t xml:space="preserve"> E </t>
    </r>
    <r>
      <rPr>
        <b/>
        <sz val="9"/>
        <color theme="1"/>
        <rFont val="Calibri"/>
        <family val="2"/>
        <scheme val="minor"/>
      </rPr>
      <t>·</t>
    </r>
    <r>
      <rPr>
        <sz val="9"/>
        <color theme="1"/>
        <rFont val="Calibri"/>
        <family val="2"/>
        <scheme val="minor"/>
      </rPr>
      <t xml:space="preserve"> √2 </t>
    </r>
  </si>
  <si>
    <r>
      <t>√ (K</t>
    </r>
    <r>
      <rPr>
        <vertAlign val="superscript"/>
        <sz val="9"/>
        <rFont val="Calibri"/>
        <family val="2"/>
        <scheme val="minor"/>
      </rPr>
      <t>2</t>
    </r>
    <r>
      <rPr>
        <sz val="9"/>
        <rFont val="Calibri"/>
        <family val="2"/>
        <scheme val="minor"/>
      </rPr>
      <t xml:space="preserve"> + L</t>
    </r>
    <r>
      <rPr>
        <vertAlign val="superscript"/>
        <sz val="9"/>
        <rFont val="Calibri"/>
        <family val="2"/>
        <scheme val="minor"/>
      </rPr>
      <t>2</t>
    </r>
    <r>
      <rPr>
        <sz val="9"/>
        <rFont val="Calibri"/>
        <family val="2"/>
        <scheme val="minor"/>
      </rPr>
      <t>)</t>
    </r>
  </si>
  <si>
    <t>%</t>
  </si>
  <si>
    <t>Tratamiento de Aguas Residuales</t>
  </si>
  <si>
    <t>Efluentes Industriales</t>
  </si>
  <si>
    <t>+/ -</t>
  </si>
  <si>
    <t>Resultados GEI de efluentes industriales</t>
  </si>
  <si>
    <r>
      <t>Gg CO</t>
    </r>
    <r>
      <rPr>
        <vertAlign val="subscript"/>
        <sz val="10"/>
        <color rgb="FF7030A0"/>
        <rFont val="Calibri"/>
        <family val="2"/>
        <scheme val="minor"/>
      </rPr>
      <t>2</t>
    </r>
    <r>
      <rPr>
        <sz val="10"/>
        <color rgb="FF7030A0"/>
        <rFont val="Calibri"/>
        <family val="2"/>
        <scheme val="minor"/>
      </rPr>
      <t>eq</t>
    </r>
  </si>
  <si>
    <r>
      <t>Emisiones GEI
[GgCO</t>
    </r>
    <r>
      <rPr>
        <b/>
        <vertAlign val="subscript"/>
        <sz val="10"/>
        <color theme="0"/>
        <rFont val="Calibri"/>
        <family val="2"/>
        <scheme val="minor"/>
      </rPr>
      <t>2</t>
    </r>
    <r>
      <rPr>
        <b/>
        <sz val="10"/>
        <color theme="0"/>
        <rFont val="Calibri"/>
        <family val="2"/>
        <scheme val="minor"/>
      </rPr>
      <t>eq]</t>
    </r>
  </si>
  <si>
    <r>
      <t>Emisiones GEI 2000
[GgCO</t>
    </r>
    <r>
      <rPr>
        <b/>
        <vertAlign val="subscript"/>
        <sz val="9"/>
        <color theme="0"/>
        <rFont val="Calibri"/>
        <family val="2"/>
        <scheme val="minor"/>
      </rPr>
      <t>2</t>
    </r>
    <r>
      <rPr>
        <b/>
        <sz val="9"/>
        <color theme="0"/>
        <rFont val="Calibri"/>
        <family val="2"/>
        <scheme val="minor"/>
      </rPr>
      <t>eq]</t>
    </r>
  </si>
  <si>
    <r>
      <t>Emisiones GEI 2005
[GgCO</t>
    </r>
    <r>
      <rPr>
        <b/>
        <vertAlign val="subscript"/>
        <sz val="9"/>
        <color theme="0"/>
        <rFont val="Calibri"/>
        <family val="2"/>
        <scheme val="minor"/>
      </rPr>
      <t>2</t>
    </r>
    <r>
      <rPr>
        <b/>
        <sz val="9"/>
        <color theme="0"/>
        <rFont val="Calibri"/>
        <family val="2"/>
        <scheme val="minor"/>
      </rPr>
      <t>eq]</t>
    </r>
  </si>
  <si>
    <r>
      <t>Emisiones GEI 2010
[GgCO</t>
    </r>
    <r>
      <rPr>
        <b/>
        <vertAlign val="subscript"/>
        <sz val="9"/>
        <color theme="0"/>
        <rFont val="Calibri"/>
        <family val="2"/>
        <scheme val="minor"/>
      </rPr>
      <t>2</t>
    </r>
    <r>
      <rPr>
        <b/>
        <sz val="9"/>
        <color theme="0"/>
        <rFont val="Calibri"/>
        <family val="2"/>
        <scheme val="minor"/>
      </rPr>
      <t>eq]</t>
    </r>
  </si>
  <si>
    <r>
      <t>Emisiones GEI 2012
[GgCO</t>
    </r>
    <r>
      <rPr>
        <b/>
        <vertAlign val="subscript"/>
        <sz val="9"/>
        <color theme="0"/>
        <rFont val="Calibri"/>
        <family val="2"/>
        <scheme val="minor"/>
      </rPr>
      <t>2</t>
    </r>
    <r>
      <rPr>
        <b/>
        <sz val="9"/>
        <color theme="0"/>
        <rFont val="Calibri"/>
        <family val="2"/>
        <scheme val="minor"/>
      </rPr>
      <t>eq]</t>
    </r>
  </si>
  <si>
    <r>
      <t>Emisiones GEI 2014
[GgCO</t>
    </r>
    <r>
      <rPr>
        <b/>
        <vertAlign val="subscript"/>
        <sz val="9"/>
        <color theme="0"/>
        <rFont val="Calibri"/>
        <family val="2"/>
        <scheme val="minor"/>
      </rPr>
      <t>2</t>
    </r>
    <r>
      <rPr>
        <b/>
        <sz val="9"/>
        <color theme="0"/>
        <rFont val="Calibri"/>
        <family val="2"/>
        <scheme val="minor"/>
      </rPr>
      <t>eq]</t>
    </r>
  </si>
  <si>
    <r>
      <t>CO</t>
    </r>
    <r>
      <rPr>
        <vertAlign val="subscript"/>
        <sz val="10"/>
        <color theme="1"/>
        <rFont val="Calibri"/>
        <family val="2"/>
        <scheme val="minor"/>
      </rPr>
      <t>2</t>
    </r>
    <r>
      <rPr>
        <sz val="10"/>
        <color theme="1"/>
        <rFont val="Calibri"/>
        <family val="2"/>
        <scheme val="minor"/>
      </rPr>
      <t xml:space="preserve"> eq / CO</t>
    </r>
    <r>
      <rPr>
        <vertAlign val="subscript"/>
        <sz val="10"/>
        <color theme="1"/>
        <rFont val="Calibri"/>
        <family val="2"/>
        <scheme val="minor"/>
      </rPr>
      <t xml:space="preserve">2 </t>
    </r>
    <r>
      <rPr>
        <sz val="10"/>
        <color theme="1"/>
        <rFont val="Calibri"/>
        <family val="2"/>
        <scheme val="minor"/>
      </rPr>
      <t>e</t>
    </r>
  </si>
  <si>
    <t>Producción industrial para cada industria</t>
  </si>
  <si>
    <t>TABLA 6 REPORTE SECTORIAL PARA DESECHOS</t>
  </si>
  <si>
    <t>Categorías de fuentes y sumideros de Gases de Efecto Invernadero</t>
  </si>
  <si>
    <t>Desechos totales</t>
  </si>
  <si>
    <t>Sitios de disposición de residuos sólidos sin manejo</t>
  </si>
  <si>
    <t>Aguas residuales domésticas y comerciales</t>
  </si>
  <si>
    <t>Fuente:  GL 1996. Vol. 1, Tables.23,  Tabla 6</t>
  </si>
  <si>
    <t>REPORTE SECTORIAL PARA INVENTARIOS NACIONALES DE GASES DE EFECTO INVERNADERO</t>
  </si>
  <si>
    <r>
      <t>CO</t>
    </r>
    <r>
      <rPr>
        <b/>
        <vertAlign val="subscript"/>
        <sz val="11"/>
        <color theme="0"/>
        <rFont val="Calibri"/>
        <family val="2"/>
        <scheme val="minor"/>
      </rPr>
      <t>2</t>
    </r>
    <r>
      <rPr>
        <b/>
        <sz val="11"/>
        <color theme="0"/>
        <rFont val="Calibri"/>
        <family val="2"/>
        <scheme val="minor"/>
      </rPr>
      <t xml:space="preserve"> </t>
    </r>
    <r>
      <rPr>
        <b/>
        <vertAlign val="superscript"/>
        <sz val="11"/>
        <color theme="0"/>
        <rFont val="Calibri"/>
        <family val="2"/>
        <scheme val="minor"/>
      </rPr>
      <t>1</t>
    </r>
  </si>
  <si>
    <r>
      <t>CH</t>
    </r>
    <r>
      <rPr>
        <b/>
        <vertAlign val="subscript"/>
        <sz val="11"/>
        <color theme="0"/>
        <rFont val="Calibri"/>
        <family val="2"/>
        <scheme val="minor"/>
      </rPr>
      <t>4</t>
    </r>
  </si>
  <si>
    <r>
      <t>N</t>
    </r>
    <r>
      <rPr>
        <b/>
        <vertAlign val="subscript"/>
        <sz val="11"/>
        <color theme="0"/>
        <rFont val="Calibri"/>
        <family val="2"/>
        <scheme val="minor"/>
      </rPr>
      <t>2</t>
    </r>
    <r>
      <rPr>
        <b/>
        <sz val="11"/>
        <color theme="0"/>
        <rFont val="Calibri"/>
        <family val="2"/>
        <scheme val="minor"/>
      </rPr>
      <t xml:space="preserve">O </t>
    </r>
  </si>
  <si>
    <r>
      <t>NO</t>
    </r>
    <r>
      <rPr>
        <b/>
        <vertAlign val="subscript"/>
        <sz val="11"/>
        <color theme="0"/>
        <rFont val="Calibri"/>
        <family val="2"/>
        <scheme val="minor"/>
      </rPr>
      <t>X</t>
    </r>
  </si>
  <si>
    <t>C    Incineración</t>
  </si>
  <si>
    <t>D   Otros</t>
  </si>
  <si>
    <t>A    Disposición de residuos sólidos en tierra</t>
  </si>
  <si>
    <r>
      <rPr>
        <vertAlign val="superscript"/>
        <sz val="10"/>
        <color theme="1"/>
        <rFont val="Calibri"/>
        <family val="2"/>
        <scheme val="minor"/>
      </rPr>
      <t>1</t>
    </r>
    <r>
      <rPr>
        <sz val="10"/>
        <color theme="1"/>
        <rFont val="Calibri"/>
        <family val="2"/>
        <scheme val="minor"/>
      </rPr>
      <t xml:space="preserve"> Notar que el CO</t>
    </r>
    <r>
      <rPr>
        <vertAlign val="subscript"/>
        <sz val="10"/>
        <color theme="1"/>
        <rFont val="Calibri"/>
        <family val="2"/>
        <scheme val="minor"/>
      </rPr>
      <t>2</t>
    </r>
    <r>
      <rPr>
        <sz val="10"/>
        <color theme="1"/>
        <rFont val="Calibri"/>
        <family val="2"/>
        <scheme val="minor"/>
      </rPr>
      <t xml:space="preserve"> de la disposición e incineración de desechos debe ser solo incluida si proviene de fuentes de desechos no biológicos o inorgánicos </t>
    </r>
  </si>
  <si>
    <t>Manejo de residuos sólidos en tierra</t>
  </si>
  <si>
    <t>B    Tratamiento de aguas residuales</t>
  </si>
  <si>
    <t>Disposición de residuos sólidos en tierra</t>
  </si>
  <si>
    <t>6A2</t>
  </si>
  <si>
    <t>6A3</t>
  </si>
  <si>
    <t>6C</t>
  </si>
  <si>
    <t>6D</t>
  </si>
  <si>
    <t xml:space="preserve">Incineración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</si>
</sst>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8">
    <numFmt numFmtId="43" formatCode="_-* #,##0.00\ _€_-;\-* #,##0.00\ _€_-;_-* &quot;-&quot;??\ _€_-;_-@_-"/>
    <numFmt numFmtId="164" formatCode="_ * #,##0.00_ ;_ * \-#,##0.00_ ;_ * &quot;-&quot;??_ ;_ @_ "/>
    <numFmt numFmtId="165" formatCode="_ * #,##0_ ;_ * \-#,##0_ ;_ * &quot;-&quot;??_ ;_ @_ "/>
    <numFmt numFmtId="166" formatCode="_ * #,##0.000_ ;_ * \-#,##0.000_ ;_ * &quot;-&quot;??_ ;_ @_ "/>
    <numFmt numFmtId="167" formatCode="0.0%"/>
    <numFmt numFmtId="168" formatCode="_-* #,##0.00_-;\-* #,##0.00_-;_-* &quot;-&quot;??_-;_-@_-"/>
    <numFmt numFmtId="169" formatCode="[$-409]mmmm\ d\,\ yyyy;@"/>
    <numFmt numFmtId="170" formatCode="&quot;$&quot;#,##0.0000_);\(&quot;$&quot;#,##0.0000\)"/>
    <numFmt numFmtId="171" formatCode="_(&quot;S./&quot;* #,##0.00_);_(&quot;S./&quot;* \(#,##0.00\);_(&quot;S./&quot;* &quot;-&quot;??_);_(@_)"/>
    <numFmt numFmtId="172" formatCode="_(* #,##0.0_);_(* \(#,##0.0\);_(* &quot;-&quot;??_);_(@_)"/>
    <numFmt numFmtId="173" formatCode="#,##0_)"/>
    <numFmt numFmtId="174" formatCode="###0.00_)"/>
    <numFmt numFmtId="175" formatCode="0.0_W"/>
    <numFmt numFmtId="176" formatCode="_-* #,##0.00\ [$€]_-;\-* #,##0.00\ [$€]_-;_-* &quot;-&quot;??\ [$€]_-;_-@_-"/>
    <numFmt numFmtId="177" formatCode="_([$€-2]\ * #,##0.00_);_([$€-2]\ * \(#,##0.00\);_([$€-2]\ * &quot;-&quot;??_)"/>
    <numFmt numFmtId="178" formatCode="_([$€-2]* #,##0.00_);_([$€-2]* \(#,##0.00\);_([$€-2]* &quot;-&quot;??_)"/>
    <numFmt numFmtId="179" formatCode="#,#00"/>
    <numFmt numFmtId="180" formatCode="#,##0.0_);\(#,##0.0\)"/>
    <numFmt numFmtId="181" formatCode="_(* #,##0.00_);_(* \(#,##0.00\);_(* &quot;-&quot;??_);_(@_)"/>
    <numFmt numFmtId="182" formatCode="_ &quot;\&quot;* #,##0.00_ ;_ &quot;\&quot;* \-#,##0.00_ ;_ &quot;\&quot;* &quot;-&quot;??_ ;_ @_ "/>
    <numFmt numFmtId="183" formatCode="_(* #,##0.00_);_(* \(#,##0.00\);_(* \-??_);_(@_)"/>
    <numFmt numFmtId="184" formatCode="_-* #,##0.00\ _P_t_s_-;\-* #,##0.00\ _P_t_s_-;_-* &quot;-&quot;??\ _P_t_s_-;_-@_-"/>
    <numFmt numFmtId="185" formatCode="&quot;Verdadero&quot;;&quot;Verdadero&quot;;&quot;Falso&quot;"/>
    <numFmt numFmtId="186" formatCode="_ #,##0.0__\ ;_ \-#,##0.0__\ ;_ \ &quot;-.-&quot;__\ ;_ @__"/>
    <numFmt numFmtId="187" formatCode="_ #,##0.0__\ ;_ \-#,##0.0__\ ;_ \ &quot;-.-&quot;__\ ;_ @\ __"/>
    <numFmt numFmtId="188" formatCode="_-* #,##0\ _F_-;\-* #,##0\ _F_-;_-* &quot;-&quot;\ _F_-;_-@_-"/>
    <numFmt numFmtId="189" formatCode="_-* #,##0.00\ _F_-;\-* #,##0.00\ _F_-;_-* &quot;-&quot;??\ _F_-;_-@_-"/>
    <numFmt numFmtId="190" formatCode="_(&quot;S/.&quot;\ * #,##0.00_);_(&quot;S/.&quot;\ * \(#,##0.00\);_(&quot;S/.&quot;\ * &quot;-&quot;??_);_(@_)"/>
    <numFmt numFmtId="191" formatCode="_(&quot;$&quot;\ * #,##0.00_);_(&quot;$&quot;\ * \(#,##0.00\);_(&quot;$&quot;\ * &quot;-&quot;??_);_(@_)"/>
    <numFmt numFmtId="192" formatCode="_(&quot;$&quot;* #,##0.00_);_(&quot;$&quot;* \(#,##0.00\);_(&quot;$&quot;* &quot;-&quot;??_);_(@_)"/>
    <numFmt numFmtId="193" formatCode="_-* #,##0\ &quot;F&quot;_-;\-* #,##0\ &quot;F&quot;_-;_-* &quot;-&quot;\ &quot;F&quot;_-;_-@_-"/>
    <numFmt numFmtId="194" formatCode="_-* #,##0.00\ &quot;F&quot;_-;\-* #,##0.00\ &quot;F&quot;_-;_-* &quot;-&quot;??\ &quot;F&quot;_-;_-@_-"/>
    <numFmt numFmtId="195" formatCode="0.0000"/>
    <numFmt numFmtId="196" formatCode="0.00_)"/>
    <numFmt numFmtId="197" formatCode="_ * #,##0_ ;_ * \-#,##0_ ;_ * &quot;-&quot;_ ;_ @_ \l"/>
    <numFmt numFmtId="198" formatCode="#,##0.0000"/>
    <numFmt numFmtId="199" formatCode="%#,#00"/>
    <numFmt numFmtId="200" formatCode="#.##000"/>
    <numFmt numFmtId="201" formatCode="&quot;$&quot;#,##0_);\(&quot;$&quot;#,##0\)"/>
    <numFmt numFmtId="202" formatCode="mm/dd/yy"/>
    <numFmt numFmtId="203" formatCode="&quot;S/.&quot;#,##0.00_);\(&quot;S/.&quot;#,##0.00\)"/>
    <numFmt numFmtId="204" formatCode="#,"/>
    <numFmt numFmtId="205" formatCode="&quot;\&quot;#,##0.00;[Red]&quot;\&quot;\-#,##0.00"/>
    <numFmt numFmtId="206" formatCode="&quot;\&quot;#,##0.00;&quot;\&quot;\-#,##0.00"/>
    <numFmt numFmtId="207" formatCode="_ &quot;\&quot;* #,##0_ ;_ &quot;\&quot;* \-#,##0_ ;_ &quot;\&quot;* &quot;-&quot;_ ;_ @_ "/>
    <numFmt numFmtId="208" formatCode="&quot;@ &quot;#,###&quot; rpm&quot;"/>
    <numFmt numFmtId="209" formatCode="##&quot;°&quot;"/>
    <numFmt numFmtId="210" formatCode="#,###&quot; cc&quot;"/>
    <numFmt numFmtId="211" formatCode="__@"/>
    <numFmt numFmtId="212" formatCode="_(@_)"/>
    <numFmt numFmtId="213" formatCode="0#"/>
    <numFmt numFmtId="214" formatCode="#,###&quot; Kg.&quot;"/>
    <numFmt numFmtId="215" formatCode="#,###&quot; Kg./m³&quot;"/>
    <numFmt numFmtId="216" formatCode="#,###&quot; Kg-m&quot;"/>
    <numFmt numFmtId="217" formatCode="#.00&quot; Km/gal&quot;"/>
    <numFmt numFmtId="218" formatCode="#.00&quot; Km/hr&quot;"/>
    <numFmt numFmtId="219" formatCode="#.00&quot; l/hr&quot;"/>
    <numFmt numFmtId="220" formatCode="#&quot; litros&quot;"/>
    <numFmt numFmtId="221" formatCode="#.00&quot; m&quot;"/>
    <numFmt numFmtId="222" formatCode="#.0&quot; m/m&quot;"/>
    <numFmt numFmtId="223" formatCode="#.00&quot; m²&quot;"/>
    <numFmt numFmtId="224" formatCode="#.0&quot; m³&quot;"/>
    <numFmt numFmtId="225" formatCode="###,###\ &quot;mm&quot;"/>
    <numFmt numFmtId="226" formatCode="###,###.00"/>
    <numFmt numFmtId="227" formatCode="_(&quot;US$ &quot;#,##0.00_);_(&quot;US$ &quot;\ \(#,##0.00\);_(* &quot;-&quot;_);_(@_)"/>
    <numFmt numFmtId="228" formatCode="####&quot;.&quot;##&quot;.&quot;##&quot;.&quot;##"/>
    <numFmt numFmtId="229" formatCode="##.0&quot; PS&quot;"/>
    <numFmt numFmtId="230" formatCode="##.0\ &quot;: 1&quot;"/>
    <numFmt numFmtId="231" formatCode="#,###&quot; rpm&quot;"/>
    <numFmt numFmtId="232" formatCode="_(&quot;S/. &quot;#,##0.00_);_(&quot;S/. &quot;\(#,##0.00\);_(&quot;S/. &quot;\ &quot;-&quot;??_);_(@_)"/>
    <numFmt numFmtId="233" formatCode="###\-\ ####"/>
    <numFmt numFmtId="234" formatCode="#,###&quot; Ton.&quot;"/>
    <numFmt numFmtId="235" formatCode="#,##0.0"/>
    <numFmt numFmtId="236" formatCode="#,##0.000"/>
    <numFmt numFmtId="237" formatCode="0.00000"/>
    <numFmt numFmtId="238" formatCode="0.0000%"/>
    <numFmt numFmtId="239" formatCode="0.00000%"/>
    <numFmt numFmtId="240" formatCode="0.000%"/>
  </numFmts>
  <fonts count="212">
    <font>
      <sz val="11"/>
      <color theme="1"/>
      <name val="Calibri"/>
      <family val="2"/>
      <scheme val="minor"/>
    </font>
    <font>
      <sz val="10"/>
      <name val="Arial"/>
      <family val="2"/>
    </font>
    <font>
      <sz val="9"/>
      <color theme="1"/>
      <name val="Arial"/>
      <family val="2"/>
    </font>
    <font>
      <u val="single"/>
      <sz val="9"/>
      <color indexed="12"/>
      <name val="Times New Roman"/>
      <family val="1"/>
    </font>
    <font>
      <b/>
      <sz val="9"/>
      <name val="Tahoma"/>
      <family val="2"/>
    </font>
    <font>
      <sz val="9"/>
      <name val="Tahoma"/>
      <family val="2"/>
    </font>
    <font>
      <sz val="8"/>
      <name val="Helvetica"/>
      <family val="2"/>
    </font>
    <font>
      <sz val="10"/>
      <color theme="1"/>
      <name val="Arial Narrow"/>
      <family val="2"/>
    </font>
    <font>
      <sz val="11"/>
      <color theme="1"/>
      <name val="Arial Narrow"/>
      <family val="2"/>
    </font>
    <font>
      <u val="single"/>
      <sz val="11"/>
      <color theme="10"/>
      <name val="Calibri"/>
      <family val="2"/>
      <scheme val="minor"/>
    </font>
    <font>
      <sz val="11"/>
      <color rgb="FF000000"/>
      <name val="Calibri"/>
      <family val="2"/>
    </font>
    <font>
      <sz val="11"/>
      <color theme="0"/>
      <name val="Calibri"/>
      <family val="2"/>
      <scheme val="minor"/>
    </font>
    <font>
      <sz val="9"/>
      <color theme="1"/>
      <name val="Calibri"/>
      <family val="2"/>
      <scheme val="minor"/>
    </font>
    <font>
      <u val="single"/>
      <sz val="10"/>
      <color theme="10"/>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sz val="12"/>
      <color theme="1"/>
      <name val="Calibri"/>
      <family val="2"/>
      <scheme val="minor"/>
    </font>
    <font>
      <b/>
      <sz val="10"/>
      <color theme="1"/>
      <name val="Calibri"/>
      <family val="2"/>
      <scheme val="minor"/>
    </font>
    <font>
      <b/>
      <sz val="10"/>
      <color rgb="FFFF0000"/>
      <name val="Calibri"/>
      <family val="2"/>
      <scheme val="minor"/>
    </font>
    <font>
      <sz val="10"/>
      <name val="Calibri"/>
      <family val="2"/>
      <scheme val="minor"/>
    </font>
    <font>
      <b/>
      <sz val="10"/>
      <color rgb="FF7030A0"/>
      <name val="Calibri"/>
      <family val="2"/>
      <scheme val="minor"/>
    </font>
    <font>
      <b/>
      <u val="single"/>
      <sz val="10"/>
      <color theme="4"/>
      <name val="Calibri"/>
      <family val="2"/>
      <scheme val="minor"/>
    </font>
    <font>
      <b/>
      <u val="single"/>
      <sz val="10"/>
      <color theme="1"/>
      <name val="Calibri"/>
      <family val="2"/>
      <scheme val="minor"/>
    </font>
    <font>
      <vertAlign val="subscript"/>
      <sz val="10"/>
      <color theme="1"/>
      <name val="Calibri"/>
      <family val="2"/>
      <scheme val="minor"/>
    </font>
    <font>
      <b/>
      <sz val="10"/>
      <color theme="0"/>
      <name val="Calibri"/>
      <family val="2"/>
      <scheme val="minor"/>
    </font>
    <font>
      <vertAlign val="superscript"/>
      <sz val="10"/>
      <color theme="1"/>
      <name val="Calibri"/>
      <family val="2"/>
      <scheme val="minor"/>
    </font>
    <font>
      <b/>
      <sz val="12"/>
      <color theme="1"/>
      <name val="Calibri"/>
      <family val="2"/>
      <scheme val="minor"/>
    </font>
    <font>
      <i/>
      <sz val="9"/>
      <name val="Calibri"/>
      <family val="2"/>
      <scheme val="minor"/>
    </font>
    <font>
      <sz val="9"/>
      <name val="Calibri"/>
      <family val="2"/>
      <scheme val="minor"/>
    </font>
    <font>
      <sz val="8"/>
      <color theme="1"/>
      <name val="Calibri"/>
      <family val="2"/>
      <scheme val="minor"/>
    </font>
    <font>
      <b/>
      <sz val="9"/>
      <name val="Calibri"/>
      <family val="2"/>
      <scheme val="minor"/>
    </font>
    <font>
      <u val="single"/>
      <sz val="9"/>
      <color indexed="12"/>
      <name val="Calibri"/>
      <family val="2"/>
      <scheme val="minor"/>
    </font>
    <font>
      <b/>
      <sz val="9"/>
      <color theme="1"/>
      <name val="Calibri"/>
      <family val="2"/>
      <scheme val="minor"/>
    </font>
    <font>
      <b/>
      <sz val="9"/>
      <color theme="0"/>
      <name val="Calibri"/>
      <family val="2"/>
      <scheme val="minor"/>
    </font>
    <font>
      <sz val="9"/>
      <color theme="8" tint="-0.4999699890613556"/>
      <name val="Calibri"/>
      <family val="2"/>
      <scheme val="minor"/>
    </font>
    <font>
      <b/>
      <sz val="11"/>
      <name val="Arial Narrow"/>
      <family val="2"/>
    </font>
    <font>
      <sz val="10"/>
      <name val="Arial Narrow"/>
      <family val="2"/>
    </font>
    <font>
      <vertAlign val="superscript"/>
      <sz val="9"/>
      <name val="Calibri"/>
      <family val="2"/>
      <scheme val="minor"/>
    </font>
    <font>
      <sz val="10"/>
      <color theme="0"/>
      <name val="Calibri"/>
      <family val="2"/>
      <scheme val="minor"/>
    </font>
    <font>
      <vertAlign val="superscript"/>
      <sz val="10"/>
      <color theme="0"/>
      <name val="Calibri"/>
      <family val="2"/>
      <scheme val="minor"/>
    </font>
    <font>
      <b/>
      <vertAlign val="subscript"/>
      <sz val="10"/>
      <color theme="0"/>
      <name val="Calibri"/>
      <family val="2"/>
      <scheme val="minor"/>
    </font>
    <font>
      <sz val="9"/>
      <color rgb="FF7030A0"/>
      <name val="Calibri"/>
      <family val="2"/>
      <scheme val="minor"/>
    </font>
    <font>
      <sz val="10"/>
      <color rgb="FF0070C0"/>
      <name val="Calibri"/>
      <family val="2"/>
      <scheme val="minor"/>
    </font>
    <font>
      <b/>
      <sz val="10"/>
      <name val="Calibri"/>
      <family val="2"/>
      <scheme val="minor"/>
    </font>
    <font>
      <vertAlign val="subscript"/>
      <sz val="10"/>
      <color theme="0"/>
      <name val="Calibri"/>
      <family val="2"/>
      <scheme val="minor"/>
    </font>
    <font>
      <vertAlign val="subscript"/>
      <sz val="9"/>
      <color theme="1"/>
      <name val="Calibri"/>
      <family val="2"/>
      <scheme val="minor"/>
    </font>
    <font>
      <vertAlign val="superscript"/>
      <sz val="9"/>
      <color theme="1"/>
      <name val="Calibri"/>
      <family val="2"/>
      <scheme val="minor"/>
    </font>
    <font>
      <sz val="10"/>
      <color theme="1"/>
      <name val="Arial"/>
      <family val="2"/>
    </font>
    <font>
      <sz val="9"/>
      <color theme="1" tint="0.24998000264167786"/>
      <name val="Calibri"/>
      <family val="2"/>
      <scheme val="minor"/>
    </font>
    <font>
      <vertAlign val="subscript"/>
      <sz val="9"/>
      <name val="Calibri"/>
      <family val="2"/>
      <scheme val="minor"/>
    </font>
    <font>
      <sz val="9"/>
      <color rgb="FF1CBE5A"/>
      <name val="Calibri"/>
      <family val="2"/>
      <scheme val="minor"/>
    </font>
    <font>
      <sz val="9"/>
      <color theme="0" tint="-0.3499799966812134"/>
      <name val="Calibri"/>
      <family val="2"/>
      <scheme val="minor"/>
    </font>
    <font>
      <sz val="9"/>
      <color theme="1" tint="0.34999001026153564"/>
      <name val="Calibri"/>
      <family val="2"/>
      <scheme val="minor"/>
    </font>
    <font>
      <sz val="9"/>
      <color rgb="FF7A007A"/>
      <name val="Calibri"/>
      <family val="2"/>
      <scheme val="minor"/>
    </font>
    <font>
      <b/>
      <sz val="10"/>
      <color rgb="FF7A007A"/>
      <name val="Calibri"/>
      <family val="2"/>
      <scheme val="minor"/>
    </font>
    <font>
      <sz val="8"/>
      <name val="Calibri"/>
      <family val="2"/>
      <scheme val="minor"/>
    </font>
    <font>
      <u val="single"/>
      <sz val="10"/>
      <name val="Calibri"/>
      <family val="2"/>
      <scheme val="minor"/>
    </font>
    <font>
      <sz val="10"/>
      <color theme="1" tint="0.34999001026153564"/>
      <name val="Calibri"/>
      <family val="2"/>
      <scheme val="minor"/>
    </font>
    <font>
      <sz val="9"/>
      <color theme="3" tint="0.5999900102615356"/>
      <name val="Calibri"/>
      <family val="2"/>
      <scheme val="minor"/>
    </font>
    <font>
      <sz val="10"/>
      <color theme="7" tint="-0.4999699890613556"/>
      <name val="Calibri"/>
      <family val="2"/>
      <scheme val="minor"/>
    </font>
    <font>
      <b/>
      <sz val="10"/>
      <color theme="7" tint="-0.4999699890613556"/>
      <name val="Calibri"/>
      <family val="2"/>
      <scheme val="minor"/>
    </font>
    <font>
      <sz val="9"/>
      <color rgb="FF0070C0"/>
      <name val="Calibri"/>
      <family val="2"/>
      <scheme val="minor"/>
    </font>
    <font>
      <sz val="9"/>
      <color theme="0" tint="-0.24997000396251678"/>
      <name val="Calibri"/>
      <family val="2"/>
      <scheme val="minor"/>
    </font>
    <font>
      <sz val="10"/>
      <color theme="0" tint="-0.3499799966812134"/>
      <name val="Calibri"/>
      <family val="2"/>
      <scheme val="minor"/>
    </font>
    <font>
      <sz val="10"/>
      <color theme="0" tint="-0.24997000396251678"/>
      <name val="Calibri"/>
      <family val="2"/>
      <scheme val="minor"/>
    </font>
    <font>
      <i/>
      <sz val="9"/>
      <color theme="1"/>
      <name val="Calibri"/>
      <family val="2"/>
      <scheme val="minor"/>
    </font>
    <font>
      <b/>
      <sz val="8"/>
      <name val="Calibri"/>
      <family val="2"/>
      <scheme val="minor"/>
    </font>
    <font>
      <b/>
      <sz val="8"/>
      <color theme="1"/>
      <name val="Calibri"/>
      <family val="2"/>
      <scheme val="minor"/>
    </font>
    <font>
      <sz val="8"/>
      <color rgb="FF0070C0"/>
      <name val="Calibri"/>
      <family val="2"/>
      <scheme val="minor"/>
    </font>
    <font>
      <sz val="8"/>
      <color theme="0" tint="-0.3499799966812134"/>
      <name val="Calibri"/>
      <family val="2"/>
      <scheme val="minor"/>
    </font>
    <font>
      <sz val="8"/>
      <color theme="0" tint="-0.24997000396251678"/>
      <name val="Calibri"/>
      <family val="2"/>
      <scheme val="minor"/>
    </font>
    <font>
      <vertAlign val="superscript"/>
      <sz val="10"/>
      <name val="Calibri"/>
      <family val="2"/>
      <scheme val="minor"/>
    </font>
    <font>
      <b/>
      <sz val="10"/>
      <color theme="1" tint="0.34999001026153564"/>
      <name val="Calibri"/>
      <family val="2"/>
      <scheme val="minor"/>
    </font>
    <font>
      <b/>
      <sz val="9"/>
      <color theme="1" tint="0.34999001026153564"/>
      <name val="Calibri"/>
      <family val="2"/>
      <scheme val="minor"/>
    </font>
    <font>
      <b/>
      <vertAlign val="superscript"/>
      <sz val="9"/>
      <color theme="1" tint="0.34999001026153564"/>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vertAlign val="subscript"/>
      <sz val="9"/>
      <name val="Calibri"/>
      <family val="2"/>
      <scheme val="minor"/>
    </font>
    <font>
      <b/>
      <u val="single"/>
      <sz val="12"/>
      <color theme="1"/>
      <name val="Calibri"/>
      <family val="2"/>
      <scheme val="minor"/>
    </font>
    <font>
      <b/>
      <u val="single"/>
      <sz val="11"/>
      <color theme="1"/>
      <name val="Calibri"/>
      <family val="2"/>
      <scheme val="minor"/>
    </font>
    <font>
      <b/>
      <vertAlign val="subscript"/>
      <sz val="12"/>
      <color theme="1"/>
      <name val="Calibri"/>
      <family val="2"/>
      <scheme val="minor"/>
    </font>
    <font>
      <sz val="12"/>
      <name val="Times New Roman"/>
      <family val="1"/>
    </font>
    <font>
      <sz val="10"/>
      <name val="Helv"/>
      <family val="2"/>
    </font>
    <font>
      <sz val="11"/>
      <color indexed="8"/>
      <name val="Calibri"/>
      <family val="2"/>
    </font>
    <font>
      <sz val="11"/>
      <color indexed="8"/>
      <name val="Arial Narrow"/>
      <family val="2"/>
    </font>
    <font>
      <sz val="9"/>
      <name val="Times New Roman"/>
      <family val="1"/>
    </font>
    <font>
      <sz val="11"/>
      <color indexed="9"/>
      <name val="Calibri"/>
      <family val="2"/>
    </font>
    <font>
      <sz val="11"/>
      <color indexed="9"/>
      <name val="Arial Narrow"/>
      <family val="2"/>
    </font>
    <font>
      <sz val="8"/>
      <name val="Times New Roman"/>
      <family val="1"/>
    </font>
    <font>
      <sz val="11"/>
      <color indexed="20"/>
      <name val="Calibri"/>
      <family val="2"/>
    </font>
    <font>
      <b/>
      <sz val="9"/>
      <name val="Times New Roman"/>
      <family val="1"/>
    </font>
    <font>
      <sz val="11"/>
      <color indexed="17"/>
      <name val="Arial Narrow"/>
      <family val="2"/>
    </font>
    <font>
      <b/>
      <sz val="11"/>
      <color indexed="52"/>
      <name val="Calibri"/>
      <family val="2"/>
    </font>
    <font>
      <b/>
      <sz val="11"/>
      <color indexed="52"/>
      <name val="Arial Narrow"/>
      <family val="2"/>
    </font>
    <font>
      <b/>
      <i/>
      <sz val="11"/>
      <color indexed="51"/>
      <name val="Formata Regular"/>
      <family val="2"/>
    </font>
    <font>
      <sz val="10"/>
      <name val="Formata Regular"/>
      <family val="2"/>
    </font>
    <font>
      <b/>
      <sz val="11"/>
      <color indexed="9"/>
      <name val="Arial Narrow"/>
      <family val="2"/>
    </font>
    <font>
      <sz val="11"/>
      <color indexed="52"/>
      <name val="Arial Narrow"/>
      <family val="2"/>
    </font>
    <font>
      <b/>
      <sz val="11"/>
      <color indexed="9"/>
      <name val="Calibri"/>
      <family val="2"/>
    </font>
    <font>
      <sz val="12"/>
      <name val="Helv"/>
      <family val="2"/>
    </font>
    <font>
      <sz val="10"/>
      <name val="MS Serif"/>
      <family val="1"/>
    </font>
    <font>
      <sz val="12"/>
      <name val="BERNHARD"/>
      <family val="2"/>
    </font>
    <font>
      <sz val="10"/>
      <name val="Courier"/>
      <family val="3"/>
    </font>
    <font>
      <sz val="10"/>
      <name val="BERNHARD"/>
      <family val="2"/>
    </font>
    <font>
      <sz val="10"/>
      <color indexed="16"/>
      <name val="MS Serif"/>
      <family val="1"/>
    </font>
    <font>
      <b/>
      <sz val="12"/>
      <name val="Helv"/>
      <family val="2"/>
    </font>
    <font>
      <sz val="1"/>
      <color indexed="8"/>
      <name val="Courier"/>
      <family val="3"/>
    </font>
    <font>
      <sz val="9"/>
      <name val="Helv"/>
      <family val="2"/>
    </font>
    <font>
      <vertAlign val="superscript"/>
      <sz val="12"/>
      <name val="Helv"/>
      <family val="2"/>
    </font>
    <font>
      <b/>
      <sz val="11"/>
      <color indexed="56"/>
      <name val="Arial Narrow"/>
      <family val="2"/>
    </font>
    <font>
      <sz val="11"/>
      <color indexed="62"/>
      <name val="Arial Narrow"/>
      <family val="2"/>
    </font>
    <font>
      <i/>
      <sz val="11"/>
      <color indexed="23"/>
      <name val="Calibri"/>
      <family val="2"/>
    </font>
    <font>
      <vertAlign val="superscript"/>
      <sz val="11"/>
      <name val="Arial"/>
      <family val="2"/>
    </font>
    <font>
      <sz val="11"/>
      <color indexed="17"/>
      <name val="Calibri"/>
      <family val="2"/>
    </font>
    <font>
      <sz val="8"/>
      <name val="Arial"/>
      <family val="2"/>
    </font>
    <font>
      <b/>
      <sz val="12"/>
      <name val="Arial"/>
      <family val="2"/>
    </font>
    <font>
      <b/>
      <sz val="15"/>
      <color indexed="56"/>
      <name val="Calibri"/>
      <family val="2"/>
    </font>
    <font>
      <b/>
      <sz val="8"/>
      <name val="Arial"/>
      <family val="2"/>
    </font>
    <font>
      <b/>
      <sz val="13"/>
      <color indexed="56"/>
      <name val="Calibri"/>
      <family val="2"/>
    </font>
    <font>
      <b/>
      <sz val="11"/>
      <color indexed="56"/>
      <name val="Calibri"/>
      <family val="2"/>
    </font>
    <font>
      <b/>
      <sz val="12"/>
      <name val="Times New Roman"/>
      <family val="1"/>
    </font>
    <font>
      <b/>
      <sz val="9"/>
      <name val="Helv"/>
      <family val="2"/>
    </font>
    <font>
      <sz val="8.5"/>
      <name val="Helv"/>
      <family val="2"/>
    </font>
    <font>
      <b/>
      <sz val="10"/>
      <name val="Helv"/>
      <family val="2"/>
    </font>
    <font>
      <u val="single"/>
      <sz val="10.1"/>
      <color indexed="12"/>
      <name val="Calibri"/>
      <family val="2"/>
    </font>
    <font>
      <u val="single"/>
      <sz val="8"/>
      <color indexed="12"/>
      <name val="Arial"/>
      <family val="2"/>
    </font>
    <font>
      <u val="single"/>
      <sz val="11"/>
      <color theme="10"/>
      <name val="Arial Narrow"/>
      <family val="2"/>
    </font>
    <font>
      <u val="single"/>
      <sz val="11"/>
      <color theme="10"/>
      <name val="Calibri"/>
      <family val="2"/>
    </font>
    <font>
      <u val="single"/>
      <sz val="10"/>
      <color theme="10"/>
      <name val="Arial"/>
      <family val="2"/>
    </font>
    <font>
      <sz val="11"/>
      <color indexed="20"/>
      <name val="Arial Narrow"/>
      <family val="2"/>
    </font>
    <font>
      <sz val="11"/>
      <color indexed="62"/>
      <name val="Calibri"/>
      <family val="2"/>
    </font>
    <font>
      <sz val="11"/>
      <color indexed="52"/>
      <name val="Calibri"/>
      <family val="2"/>
    </font>
    <font>
      <sz val="12"/>
      <color indexed="9"/>
      <name val="Helv"/>
      <family val="2"/>
    </font>
    <font>
      <b/>
      <i/>
      <sz val="20"/>
      <color indexed="18"/>
      <name val="Formata Regular"/>
      <family val="2"/>
    </font>
    <font>
      <sz val="10"/>
      <name val="Times New Roman"/>
      <family val="1"/>
    </font>
    <font>
      <sz val="11"/>
      <color indexed="60"/>
      <name val="Arial Narrow"/>
      <family val="2"/>
    </font>
    <font>
      <b/>
      <i/>
      <sz val="16"/>
      <name val="Helv"/>
      <family val="2"/>
    </font>
    <font>
      <sz val="10"/>
      <color theme="1"/>
      <name val="Formata Regular"/>
      <family val="2"/>
    </font>
    <font>
      <sz val="8"/>
      <name val="Helv"/>
      <family val="2"/>
    </font>
    <font>
      <sz val="11"/>
      <name val="‚l‚r –¾’©"/>
      <family val="2"/>
    </font>
    <font>
      <b/>
      <sz val="11"/>
      <color indexed="63"/>
      <name val="Calibri"/>
      <family val="2"/>
    </font>
    <font>
      <sz val="10"/>
      <name val="Tms Rmn"/>
      <family val="2"/>
    </font>
    <font>
      <sz val="10"/>
      <name val="MS Sans Serif"/>
      <family val="2"/>
    </font>
    <font>
      <i/>
      <sz val="11"/>
      <color indexed="56"/>
      <name val="Arial Narrow"/>
      <family val="2"/>
    </font>
    <font>
      <b/>
      <sz val="11"/>
      <color indexed="63"/>
      <name val="Arial Narrow"/>
      <family val="2"/>
    </font>
    <font>
      <b/>
      <sz val="8"/>
      <color indexed="8"/>
      <name val="Helv"/>
      <family val="2"/>
    </font>
    <font>
      <b/>
      <sz val="14"/>
      <name val="Helv"/>
      <family val="2"/>
    </font>
    <font>
      <sz val="11"/>
      <color indexed="10"/>
      <name val="Arial Narrow"/>
      <family val="2"/>
    </font>
    <font>
      <i/>
      <sz val="11"/>
      <color indexed="23"/>
      <name val="Arial Narrow"/>
      <family val="2"/>
    </font>
    <font>
      <b/>
      <sz val="18"/>
      <color indexed="56"/>
      <name val="Cambria"/>
      <family val="2"/>
    </font>
    <font>
      <b/>
      <sz val="15"/>
      <color indexed="56"/>
      <name val="Arial Narrow"/>
      <family val="2"/>
    </font>
    <font>
      <b/>
      <sz val="13"/>
      <color indexed="56"/>
      <name val="Arial Narrow"/>
      <family val="2"/>
    </font>
    <font>
      <b/>
      <sz val="1"/>
      <color indexed="8"/>
      <name val="Courier"/>
      <family val="3"/>
    </font>
    <font>
      <b/>
      <sz val="11"/>
      <color indexed="8"/>
      <name val="Arial Narrow"/>
      <family val="2"/>
    </font>
    <font>
      <sz val="11"/>
      <color indexed="10"/>
      <name val="Calibri"/>
      <family val="2"/>
    </font>
    <font>
      <b/>
      <sz val="10"/>
      <name val="Arial"/>
      <family val="2"/>
    </font>
    <font>
      <sz val="9"/>
      <name val="CG Omega"/>
      <family val="2"/>
    </font>
    <font>
      <b/>
      <sz val="7"/>
      <name val="Arial"/>
      <family val="2"/>
    </font>
    <font>
      <b/>
      <sz val="8"/>
      <color indexed="10"/>
      <name val="Arial"/>
      <family val="2"/>
    </font>
    <font>
      <sz val="6"/>
      <name val="Arial"/>
      <family val="2"/>
    </font>
    <font>
      <sz val="5"/>
      <name val="Arial"/>
      <family val="2"/>
    </font>
    <font>
      <sz val="10"/>
      <color rgb="FF000000"/>
      <name val="Times New Roman"/>
      <family val="1"/>
    </font>
    <font>
      <sz val="10"/>
      <name val="Geneva"/>
      <family val="2"/>
    </font>
    <font>
      <sz val="10"/>
      <name val="Bookman Old Style"/>
      <family val="1"/>
    </font>
    <font>
      <sz val="9"/>
      <color theme="0"/>
      <name val="Calibri"/>
      <family val="2"/>
      <scheme val="minor"/>
    </font>
    <font>
      <b/>
      <sz val="8"/>
      <color theme="0"/>
      <name val="Calibri"/>
      <family val="2"/>
      <scheme val="minor"/>
    </font>
    <font>
      <b/>
      <vertAlign val="subscript"/>
      <sz val="9"/>
      <color theme="0"/>
      <name val="Calibri"/>
      <family val="2"/>
      <scheme val="minor"/>
    </font>
    <font>
      <sz val="9"/>
      <color theme="1" tint="0.49998000264167786"/>
      <name val="Calibri"/>
      <family val="2"/>
      <scheme val="minor"/>
    </font>
    <font>
      <u val="singleAccounting"/>
      <sz val="9"/>
      <color rgb="FFFF0066"/>
      <name val="Calibri"/>
      <family val="2"/>
      <scheme val="minor"/>
    </font>
    <font>
      <sz val="10"/>
      <color theme="3"/>
      <name val="Calibri"/>
      <family val="2"/>
      <scheme val="minor"/>
    </font>
    <font>
      <b/>
      <sz val="9"/>
      <color rgb="FF00B0F0"/>
      <name val="Calibri"/>
      <family val="2"/>
      <scheme val="minor"/>
    </font>
    <font>
      <sz val="9"/>
      <color theme="0" tint="-0.4999699890613556"/>
      <name val="Calibri"/>
      <family val="2"/>
      <scheme val="minor"/>
    </font>
    <font>
      <b/>
      <sz val="9"/>
      <color rgb="FF7030A0"/>
      <name val="Calibri"/>
      <family val="2"/>
      <scheme val="minor"/>
    </font>
    <font>
      <sz val="10"/>
      <color rgb="FF7030A0"/>
      <name val="Calibri"/>
      <family val="2"/>
      <scheme val="minor"/>
    </font>
    <font>
      <vertAlign val="subscript"/>
      <sz val="10"/>
      <color rgb="FF7030A0"/>
      <name val="Calibri"/>
      <family val="2"/>
      <scheme val="minor"/>
    </font>
    <font>
      <sz val="9.5"/>
      <color theme="1"/>
      <name val="Calibri"/>
      <family val="2"/>
      <scheme val="minor"/>
    </font>
    <font>
      <b/>
      <sz val="9.5"/>
      <color theme="0" tint="-0.4999699890613556"/>
      <name val="Calibri"/>
      <family val="2"/>
      <scheme val="minor"/>
    </font>
    <font>
      <sz val="8"/>
      <color theme="0" tint="-0.4999699890613556"/>
      <name val="Calibri"/>
      <family val="2"/>
      <scheme val="minor"/>
    </font>
    <font>
      <b/>
      <sz val="11"/>
      <name val="Calibri"/>
      <family val="2"/>
      <scheme val="minor"/>
    </font>
    <font>
      <b/>
      <vertAlign val="subscript"/>
      <sz val="11"/>
      <color theme="0"/>
      <name val="Calibri"/>
      <family val="2"/>
      <scheme val="minor"/>
    </font>
    <font>
      <b/>
      <vertAlign val="superscript"/>
      <sz val="11"/>
      <color theme="0"/>
      <name val="Calibri"/>
      <family val="2"/>
      <scheme val="minor"/>
    </font>
    <font>
      <sz val="11"/>
      <color theme="1" tint="0.35"/>
      <name val="Calibri"/>
      <family val="2"/>
    </font>
    <font>
      <sz val="9"/>
      <color theme="1" tint="0.25"/>
      <name val="Calibri"/>
      <family val="2"/>
    </font>
    <font>
      <sz val="9"/>
      <color theme="1" tint="0.35"/>
      <name val="+mn-cs"/>
      <family val="2"/>
    </font>
    <font>
      <sz val="8"/>
      <name val="Calibri"/>
      <family val="2"/>
    </font>
    <font>
      <sz val="9"/>
      <color rgb="FF000000"/>
      <name val="Arial"/>
      <family val="2"/>
    </font>
    <font>
      <sz val="9"/>
      <color theme="0"/>
      <name val="Arial"/>
      <family val="2"/>
    </font>
    <font>
      <sz val="14"/>
      <color theme="1" tint="0.35"/>
      <name val="Calibri"/>
      <family val="2"/>
    </font>
    <font>
      <b/>
      <sz val="11"/>
      <color theme="1" tint="0.25"/>
      <name val="Calibri"/>
      <family val="2"/>
    </font>
    <font>
      <sz val="9"/>
      <color theme="1" tint="0.35"/>
      <name val="Calibri"/>
      <family val="2"/>
    </font>
    <font>
      <sz val="10"/>
      <color theme="1" tint="0.35"/>
      <name val="Calibri"/>
      <family val="2"/>
    </font>
    <font>
      <i/>
      <sz val="8"/>
      <color theme="1" tint="0.5"/>
      <name val="Arial"/>
      <family val="2"/>
    </font>
    <font>
      <sz val="11"/>
      <color theme="1"/>
      <name val="Calibri"/>
      <family val="2"/>
    </font>
    <font>
      <b/>
      <sz val="9"/>
      <color theme="1"/>
      <name val="Arial"/>
      <family val="2"/>
    </font>
    <font>
      <sz val="14"/>
      <color theme="1"/>
      <name val="Times New Roman"/>
      <family val="2"/>
    </font>
    <font>
      <vertAlign val="subscript"/>
      <sz val="9"/>
      <color theme="1"/>
      <name val="Arial"/>
      <family val="2"/>
    </font>
    <font>
      <b/>
      <sz val="8"/>
      <name val="Calibri"/>
      <family val="2"/>
    </font>
  </fonts>
  <fills count="8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darkTrellis"/>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rgb="FF6B95C7"/>
        <bgColor indexed="64"/>
      </patternFill>
    </fill>
    <fill>
      <patternFill patternType="lightDown">
        <fgColor theme="0" tint="-0.4999699890613556"/>
        <bgColor theme="0"/>
      </patternFill>
    </fill>
    <fill>
      <patternFill patternType="solid">
        <fgColor theme="7" tint="-0.24997000396251678"/>
        <bgColor indexed="64"/>
      </patternFill>
    </fill>
    <fill>
      <patternFill patternType="solid">
        <fgColor rgb="FF960096"/>
        <bgColor indexed="64"/>
      </patternFill>
    </fill>
    <fill>
      <patternFill patternType="solid">
        <fgColor theme="7" tint="-0.4999699890613556"/>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
      <patternFill patternType="solid">
        <fgColor theme="1" tint="0.49998000264167786"/>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CC99FF"/>
        <bgColor indexed="64"/>
      </patternFill>
    </fill>
    <fill>
      <patternFill patternType="solid">
        <fgColor theme="3"/>
        <bgColor indexed="64"/>
      </patternFill>
    </fill>
    <fill>
      <patternFill patternType="solid">
        <fgColor rgb="FFE2CFF1"/>
        <bgColor indexed="64"/>
      </patternFill>
    </fill>
    <fill>
      <patternFill patternType="solid">
        <fgColor rgb="FFF2F7FC"/>
        <bgColor indexed="64"/>
      </patternFill>
    </fill>
    <fill>
      <patternFill patternType="solid">
        <fgColor rgb="FFFFABCD"/>
        <bgColor indexed="64"/>
      </patternFill>
    </fill>
    <fill>
      <patternFill patternType="solid">
        <fgColor rgb="FF9751CB"/>
        <bgColor indexed="64"/>
      </patternFill>
    </fill>
    <fill>
      <patternFill patternType="solid">
        <fgColor rgb="FFD200D2"/>
        <bgColor indexed="64"/>
      </patternFill>
    </fill>
    <fill>
      <patternFill patternType="solid">
        <fgColor rgb="FF0070C0"/>
        <bgColor indexed="64"/>
      </patternFill>
    </fill>
    <fill>
      <patternFill patternType="solid">
        <fgColor rgb="FF7030A0"/>
        <bgColor indexed="64"/>
      </patternFill>
    </fill>
  </fills>
  <borders count="10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indexed="22"/>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hair"/>
    </border>
    <border>
      <left/>
      <right/>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hair">
        <color indexed="8"/>
      </bottom>
    </border>
    <border>
      <left/>
      <right/>
      <top style="thin">
        <color indexed="62"/>
      </top>
      <bottom style="double">
        <color indexed="62"/>
      </bottom>
    </border>
    <border>
      <left/>
      <right style="thin"/>
      <top/>
      <bottom/>
    </border>
    <border>
      <left style="thin">
        <color rgb="FFB2B2B2"/>
      </left>
      <right style="thin">
        <color rgb="FFB2B2B2"/>
      </right>
      <top style="thin">
        <color rgb="FFB2B2B2"/>
      </top>
      <bottom style="thin">
        <color rgb="FFB2B2B2"/>
      </bottom>
    </border>
    <border>
      <left style="thin"/>
      <right/>
      <top style="thin"/>
      <bottom style="thin"/>
    </border>
    <border>
      <left style="thin"/>
      <right/>
      <top/>
      <bottom/>
    </border>
    <border>
      <left style="thin"/>
      <right style="thin"/>
      <top style="thin"/>
      <bottom/>
    </border>
    <border>
      <left style="thin"/>
      <right style="thin">
        <color rgb="FF9751CB"/>
      </right>
      <top style="thin"/>
      <bottom style="thin"/>
    </border>
    <border>
      <left style="thin">
        <color rgb="FF9751CB"/>
      </left>
      <right style="thin">
        <color rgb="FF9751CB"/>
      </right>
      <top style="thin"/>
      <bottom style="thin"/>
    </border>
    <border>
      <left style="thin">
        <color rgb="FF9751CB"/>
      </left>
      <right style="thin"/>
      <top style="thin"/>
      <bottom style="thin"/>
    </border>
    <border>
      <left style="thin"/>
      <right style="thin">
        <color theme="0" tint="-0.149959996342659"/>
      </right>
      <top style="thin"/>
      <bottom style="thin"/>
    </border>
    <border>
      <left style="thin">
        <color theme="0" tint="-0.149959996342659"/>
      </left>
      <right style="thin">
        <color theme="0" tint="-0.149959996342659"/>
      </right>
      <top style="thin"/>
      <bottom style="thin"/>
    </border>
    <border>
      <left style="thin">
        <color theme="0" tint="-0.149959996342659"/>
      </left>
      <right style="thin"/>
      <top style="thin"/>
      <bottom style="thin"/>
    </border>
    <border>
      <left style="thin"/>
      <right style="thin"/>
      <top style="thin"/>
      <bottom style="thin">
        <color theme="0" tint="-0.149959996342659"/>
      </bottom>
    </border>
    <border>
      <left style="thin"/>
      <right style="thin"/>
      <top style="thin">
        <color theme="0" tint="-0.149959996342659"/>
      </top>
      <bottom style="thin">
        <color theme="0" tint="-0.149959996342659"/>
      </bottom>
    </border>
    <border>
      <left style="thin"/>
      <right style="thin"/>
      <top/>
      <bottom/>
    </border>
    <border>
      <left style="thin"/>
      <right/>
      <top style="thin"/>
      <bottom/>
    </border>
    <border>
      <left style="thin"/>
      <right/>
      <top style="thin"/>
      <bottom style="thin">
        <color theme="0" tint="-0.149959996342659"/>
      </bottom>
    </border>
    <border>
      <left style="thin"/>
      <right/>
      <top style="thin">
        <color theme="0" tint="-0.149959996342659"/>
      </top>
      <bottom style="thin">
        <color theme="0" tint="-0.149959996342659"/>
      </bottom>
    </border>
    <border>
      <left style="thin"/>
      <right/>
      <top style="thin">
        <color theme="0" tint="-0.149959996342659"/>
      </top>
      <bottom style="thin"/>
    </border>
    <border>
      <left style="thin"/>
      <right/>
      <top style="thin">
        <color theme="0" tint="-0.149959996342659"/>
      </top>
      <bottom/>
    </border>
    <border>
      <left style="thin"/>
      <right style="thin"/>
      <top style="thin">
        <color theme="0" tint="-0.149959996342659"/>
      </top>
      <bottom style="thin"/>
    </border>
    <border>
      <left style="thin"/>
      <right style="thin"/>
      <top style="thin">
        <color theme="0" tint="-0.149959996342659"/>
      </top>
      <bottom/>
    </border>
    <border>
      <left style="thick">
        <color rgb="FF00B0F0"/>
      </left>
      <right style="thick">
        <color rgb="FF00B0F0"/>
      </right>
      <top style="thick">
        <color rgb="FF00B0F0"/>
      </top>
      <bottom/>
    </border>
    <border>
      <left style="thick">
        <color rgb="FF00B0F0"/>
      </left>
      <right style="thick">
        <color rgb="FF00B0F0"/>
      </right>
      <top style="thin"/>
      <bottom style="thin">
        <color theme="0" tint="-0.149959996342659"/>
      </bottom>
    </border>
    <border>
      <left style="thick">
        <color rgb="FF00B0F0"/>
      </left>
      <right style="thick">
        <color rgb="FF00B0F0"/>
      </right>
      <top style="thin">
        <color theme="0" tint="-0.149959996342659"/>
      </top>
      <bottom style="thin">
        <color theme="0" tint="-0.149959996342659"/>
      </bottom>
    </border>
    <border>
      <left style="thick">
        <color rgb="FF00B0F0"/>
      </left>
      <right style="thick">
        <color rgb="FF00B0F0"/>
      </right>
      <top style="thin">
        <color theme="0" tint="-0.149959996342659"/>
      </top>
      <bottom/>
    </border>
    <border>
      <left style="thick">
        <color rgb="FF00B0F0"/>
      </left>
      <right style="thick">
        <color rgb="FF00B0F0"/>
      </right>
      <top style="thin">
        <color theme="0" tint="-0.149959996342659"/>
      </top>
      <bottom style="thin"/>
    </border>
    <border>
      <left style="thin"/>
      <right style="thick">
        <color rgb="FF00B0F0"/>
      </right>
      <top style="thin">
        <color theme="0" tint="-0.149959996342659"/>
      </top>
      <bottom style="thin">
        <color theme="0" tint="-0.149959996342659"/>
      </bottom>
    </border>
    <border>
      <left style="thin"/>
      <right/>
      <top/>
      <bottom style="thin">
        <color theme="0" tint="-0.149959996342659"/>
      </bottom>
    </border>
    <border>
      <left style="thick">
        <color rgb="FF00B0F0"/>
      </left>
      <right style="thick">
        <color rgb="FF00B0F0"/>
      </right>
      <top/>
      <bottom style="thin">
        <color theme="0" tint="-0.149959996342659"/>
      </bottom>
    </border>
    <border>
      <left style="thick">
        <color rgb="FF00B0F0"/>
      </left>
      <right style="thick">
        <color rgb="FF00B0F0"/>
      </right>
      <top style="thin">
        <color theme="0" tint="-0.149959996342659"/>
      </top>
      <bottom style="thick">
        <color rgb="FF00B0F0"/>
      </bottom>
    </border>
    <border>
      <left style="thick">
        <color rgb="FFAC00AC"/>
      </left>
      <right style="thick">
        <color rgb="FFAC00AC"/>
      </right>
      <top style="thick">
        <color rgb="FFAC00AC"/>
      </top>
      <bottom style="thick">
        <color rgb="FFAC00AC"/>
      </bottom>
    </border>
    <border>
      <left/>
      <right style="thin"/>
      <top style="thin"/>
      <bottom style="thin"/>
    </border>
    <border>
      <left style="thin"/>
      <right style="thick">
        <color rgb="FF00B0F0"/>
      </right>
      <top style="thin">
        <color theme="0" tint="-0.149959996342659"/>
      </top>
      <bottom style="thin"/>
    </border>
    <border>
      <left style="thin"/>
      <right style="thick">
        <color rgb="FF00B0F0"/>
      </right>
      <top/>
      <bottom style="thin">
        <color theme="0" tint="-0.149959996342659"/>
      </bottom>
    </border>
    <border>
      <left style="thick">
        <color rgb="FF00B0F0"/>
      </left>
      <right style="thin"/>
      <top style="thin"/>
      <bottom style="thin">
        <color theme="0" tint="-0.149959996342659"/>
      </bottom>
    </border>
    <border>
      <left style="thick">
        <color rgb="FF00B0F0"/>
      </left>
      <right style="thin"/>
      <top style="thin">
        <color theme="0" tint="-0.149959996342659"/>
      </top>
      <bottom style="thin"/>
    </border>
    <border>
      <left style="thin"/>
      <right style="thin"/>
      <top/>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right style="thin"/>
      <top style="thin">
        <color theme="0" tint="-0.149959996342659"/>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style="thin">
        <color theme="0" tint="-0.3499799966812134"/>
      </bottom>
    </border>
    <border>
      <left style="thick">
        <color rgb="FFD200D2"/>
      </left>
      <right style="thin">
        <color theme="0" tint="-0.3499799966812134"/>
      </right>
      <top style="thick">
        <color rgb="FFD200D2"/>
      </top>
      <bottom style="thick">
        <color rgb="FFD200D2"/>
      </bottom>
    </border>
    <border>
      <left style="thin">
        <color theme="0" tint="-0.3499799966812134"/>
      </left>
      <right style="thin">
        <color theme="0" tint="-0.3499799966812134"/>
      </right>
      <top style="thick">
        <color rgb="FFD200D2"/>
      </top>
      <bottom style="thick">
        <color rgb="FFD200D2"/>
      </bottom>
    </border>
    <border>
      <left style="thin">
        <color theme="0" tint="-0.3499799966812134"/>
      </left>
      <right style="thick">
        <color rgb="FFD200D2"/>
      </right>
      <top style="thick">
        <color rgb="FFD200D2"/>
      </top>
      <bottom style="thick">
        <color rgb="FFD200D2"/>
      </bottom>
    </border>
    <border>
      <left/>
      <right/>
      <top style="thin"/>
      <bottom/>
    </border>
    <border>
      <left/>
      <right style="thin"/>
      <top style="thin"/>
      <bottom/>
    </border>
    <border>
      <left/>
      <right style="thin"/>
      <top/>
      <bottom style="thin"/>
    </border>
    <border>
      <left style="thin"/>
      <right/>
      <top/>
      <bottom style="thin"/>
    </border>
    <border>
      <left/>
      <right style="thin"/>
      <top style="thin">
        <color theme="0" tint="-0.149959996342659"/>
      </top>
      <bottom/>
    </border>
    <border>
      <left style="thin"/>
      <right/>
      <top style="thin">
        <color theme="0" tint="-0.149959996342659"/>
      </top>
      <bottom style="thin">
        <color theme="0" tint="-0.24993999302387238"/>
      </bottom>
    </border>
    <border>
      <left style="thin"/>
      <right style="thin"/>
      <top style="thin">
        <color theme="0" tint="-0.149959996342659"/>
      </top>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right/>
      <top/>
      <bottom style="thin">
        <color theme="0" tint="-0.149959996342659"/>
      </bottom>
    </border>
    <border>
      <left style="thick">
        <color rgb="FFD200D2"/>
      </left>
      <right style="thick">
        <color rgb="FFD200D2"/>
      </right>
      <top style="thick">
        <color rgb="FFD200D2"/>
      </top>
      <bottom style="thick">
        <color rgb="FFD200D2"/>
      </bottom>
    </border>
    <border>
      <left style="medium"/>
      <right style="medium"/>
      <top/>
      <bottom style="medium"/>
    </border>
    <border>
      <left/>
      <right style="medium"/>
      <top/>
      <bottom style="medium"/>
    </border>
    <border>
      <left style="medium"/>
      <right style="medium"/>
      <top/>
      <bottom/>
    </border>
    <border>
      <left style="thin">
        <color theme="0" tint="-0.149959996342659"/>
      </left>
      <right/>
      <top style="thin"/>
      <bottom style="thin"/>
    </border>
    <border>
      <left style="thick">
        <color rgb="FF960096"/>
      </left>
      <right/>
      <top style="thick">
        <color rgb="FF960096"/>
      </top>
      <bottom style="thick">
        <color rgb="FF960096"/>
      </bottom>
    </border>
    <border>
      <left/>
      <right style="thin"/>
      <top style="thick">
        <color rgb="FF960096"/>
      </top>
      <bottom style="thick">
        <color rgb="FF960096"/>
      </bottom>
    </border>
    <border>
      <left style="thin"/>
      <right/>
      <top style="thick">
        <color rgb="FF960096"/>
      </top>
      <bottom style="thick">
        <color rgb="FF960096"/>
      </bottom>
    </border>
    <border>
      <left style="thin"/>
      <right style="thick">
        <color rgb="FF960096"/>
      </right>
      <top style="thick">
        <color rgb="FF960096"/>
      </top>
      <bottom style="thick">
        <color rgb="FF960096"/>
      </bottom>
    </border>
    <border>
      <left style="thin"/>
      <right style="thin"/>
      <top style="thin"/>
      <bottom style="thick">
        <color rgb="FF960096"/>
      </bottom>
    </border>
    <border>
      <left style="thin"/>
      <right style="thin"/>
      <top style="thick">
        <color rgb="FF960096"/>
      </top>
      <bottom/>
    </border>
    <border>
      <left style="thin"/>
      <right style="thin">
        <color rgb="FF9751CB"/>
      </right>
      <top style="thin"/>
      <bottom/>
    </border>
    <border>
      <left style="thin"/>
      <right style="thin">
        <color rgb="FF9751CB"/>
      </right>
      <top/>
      <bottom style="thin"/>
    </border>
    <border>
      <left style="thin">
        <color rgb="FF9751CB"/>
      </left>
      <right style="thin">
        <color rgb="FF9751CB"/>
      </right>
      <top style="thin"/>
      <bottom/>
    </border>
    <border>
      <left style="thin">
        <color rgb="FF9751CB"/>
      </left>
      <right style="thin">
        <color rgb="FF9751CB"/>
      </right>
      <top/>
      <bottom style="thin"/>
    </border>
    <border>
      <left style="thin">
        <color rgb="FF9751CB"/>
      </left>
      <right style="thin"/>
      <top style="thin"/>
      <bottom/>
    </border>
    <border>
      <left style="thin">
        <color rgb="FF9751CB"/>
      </left>
      <right style="thin"/>
      <top/>
      <bottom style="thin"/>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medium"/>
      <right/>
      <top style="medium"/>
      <bottom style="medium"/>
    </border>
    <border>
      <left/>
      <right style="medium"/>
      <top style="medium"/>
      <bottom style="medium"/>
    </border>
    <border>
      <left style="medium"/>
      <right style="medium"/>
      <top style="medium"/>
      <bottom/>
    </border>
  </borders>
  <cellStyleXfs count="589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0" fillId="0" borderId="0">
      <alignment/>
      <protection/>
    </xf>
    <xf numFmtId="0" fontId="3" fillId="0" borderId="0" applyNumberFormat="0" applyFill="0" applyBorder="0">
      <alignment/>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6" fillId="0" borderId="0">
      <alignment/>
      <protection/>
    </xf>
    <xf numFmtId="164" fontId="7" fillId="0" borderId="0" applyFont="0" applyFill="0" applyBorder="0" applyAlignment="0" applyProtection="0"/>
    <xf numFmtId="9" fontId="7" fillId="0" borderId="0" applyFont="0" applyFill="0" applyBorder="0" applyAlignment="0" applyProtection="0"/>
    <xf numFmtId="0" fontId="1" fillId="0" borderId="0">
      <alignment/>
      <protection/>
    </xf>
    <xf numFmtId="164" fontId="0" fillId="0" borderId="0" applyFont="0" applyFill="0" applyBorder="0" applyAlignment="0" applyProtection="0"/>
    <xf numFmtId="0" fontId="0" fillId="0" borderId="0">
      <alignment/>
      <protection/>
    </xf>
    <xf numFmtId="43" fontId="8" fillId="0" borderId="0" applyFont="0" applyFill="0" applyBorder="0" applyAlignment="0" applyProtection="0"/>
    <xf numFmtId="9" fontId="6" fillId="0" borderId="0" applyFont="0" applyFill="0" applyBorder="0" applyAlignment="0" applyProtection="0"/>
    <xf numFmtId="0" fontId="7" fillId="0" borderId="0">
      <alignment/>
      <protection/>
    </xf>
    <xf numFmtId="0" fontId="9"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0" fontId="10" fillId="0" borderId="0">
      <alignment/>
      <protection/>
    </xf>
    <xf numFmtId="0" fontId="0" fillId="0" borderId="0">
      <alignment/>
      <protection/>
    </xf>
    <xf numFmtId="0" fontId="2" fillId="0" borderId="0">
      <alignment/>
      <protection/>
    </xf>
    <xf numFmtId="0" fontId="49" fillId="0" borderId="0">
      <alignment/>
      <protection/>
    </xf>
    <xf numFmtId="43" fontId="0" fillId="0" borderId="0" applyFont="0" applyFill="0" applyBorder="0" applyAlignment="0" applyProtection="0"/>
    <xf numFmtId="0" fontId="77" fillId="0" borderId="0" applyNumberFormat="0" applyFill="0" applyBorder="0" applyAlignment="0" applyProtection="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81" fillId="2" borderId="0" applyNumberFormat="0" applyBorder="0" applyAlignment="0" applyProtection="0"/>
    <xf numFmtId="0" fontId="82" fillId="3" borderId="0" applyNumberFormat="0" applyBorder="0" applyAlignment="0" applyProtection="0"/>
    <xf numFmtId="0" fontId="83" fillId="4" borderId="0" applyNumberFormat="0" applyBorder="0" applyAlignment="0" applyProtection="0"/>
    <xf numFmtId="0" fontId="84" fillId="5" borderId="4" applyNumberFormat="0" applyAlignment="0" applyProtection="0"/>
    <xf numFmtId="0" fontId="85" fillId="6" borderId="5" applyNumberFormat="0" applyAlignment="0" applyProtection="0"/>
    <xf numFmtId="0" fontId="86" fillId="6" borderId="4" applyNumberFormat="0" applyAlignment="0" applyProtection="0"/>
    <xf numFmtId="0" fontId="87" fillId="0" borderId="6" applyNumberFormat="0" applyFill="0" applyAlignment="0" applyProtection="0"/>
    <xf numFmtId="0" fontId="88" fillId="7" borderId="7"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8" applyNumberFormat="0" applyFill="0" applyAlignment="0" applyProtection="0"/>
    <xf numFmtId="0" fontId="1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11" fillId="31" borderId="0" applyNumberFormat="0" applyBorder="0" applyAlignment="0" applyProtection="0"/>
    <xf numFmtId="0" fontId="0" fillId="0" borderId="0">
      <alignment/>
      <protection/>
    </xf>
    <xf numFmtId="0" fontId="96" fillId="0" borderId="0">
      <alignment/>
      <protection/>
    </xf>
    <xf numFmtId="0" fontId="9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100" fillId="0" borderId="9" applyNumberFormat="0" applyFont="0" applyFill="0" applyBorder="0" applyProtection="0">
      <alignment horizontal="left" vertical="center" indent="2"/>
    </xf>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100" fillId="0" borderId="10" applyNumberFormat="0" applyFont="0" applyFill="0" applyBorder="0" applyProtection="0">
      <alignment horizontal="left" vertical="center" indent="5"/>
    </xf>
    <xf numFmtId="0" fontId="101" fillId="42" borderId="0" applyNumberFormat="0" applyBorder="0" applyAlignment="0" applyProtection="0"/>
    <xf numFmtId="0" fontId="101" fillId="42"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3" fillId="0" borderId="0">
      <alignment horizontal="center" wrapText="1"/>
      <protection locked="0"/>
    </xf>
    <xf numFmtId="0" fontId="104" fillId="33" borderId="0" applyNumberFormat="0" applyBorder="0" applyAlignment="0" applyProtection="0"/>
    <xf numFmtId="0" fontId="104" fillId="33" borderId="0" applyNumberFormat="0" applyBorder="0" applyAlignment="0" applyProtection="0"/>
    <xf numFmtId="4" fontId="105" fillId="0" borderId="11" applyFill="0" applyBorder="0" applyProtection="0">
      <alignment horizontal="right" vertical="center"/>
    </xf>
    <xf numFmtId="0" fontId="106" fillId="34" borderId="0" applyNumberFormat="0" applyBorder="0" applyAlignment="0" applyProtection="0"/>
    <xf numFmtId="0" fontId="106" fillId="34" borderId="0" applyNumberFormat="0" applyBorder="0" applyAlignment="0" applyProtection="0"/>
    <xf numFmtId="0" fontId="106" fillId="34" borderId="0" applyNumberFormat="0" applyBorder="0" applyAlignment="0" applyProtection="0"/>
    <xf numFmtId="0" fontId="106" fillId="34" borderId="0" applyNumberFormat="0" applyBorder="0" applyAlignment="0" applyProtection="0"/>
    <xf numFmtId="0" fontId="106" fillId="34" borderId="0" applyNumberFormat="0" applyBorder="0" applyAlignment="0" applyProtection="0"/>
    <xf numFmtId="0" fontId="106" fillId="34" borderId="0" applyNumberFormat="0" applyBorder="0" applyAlignment="0" applyProtection="0"/>
    <xf numFmtId="170"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0"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171" fontId="1" fillId="0" borderId="0" applyFill="0" applyBorder="0" applyAlignment="0">
      <protection/>
    </xf>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7"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0" fontId="108" fillId="50" borderId="12" applyNumberFormat="0" applyAlignment="0" applyProtection="0"/>
    <xf numFmtId="2" fontId="109"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0" fontId="1" fillId="0" borderId="0">
      <alignment/>
      <protection/>
    </xf>
    <xf numFmtId="169" fontId="1"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2" fontId="110" fillId="0" borderId="0">
      <alignment/>
      <protection/>
    </xf>
    <xf numFmtId="0" fontId="111" fillId="51" borderId="13" applyNumberFormat="0" applyAlignment="0" applyProtection="0"/>
    <xf numFmtId="0" fontId="111" fillId="51" borderId="13" applyNumberFormat="0" applyAlignment="0" applyProtection="0"/>
    <xf numFmtId="0" fontId="111" fillId="51" borderId="13" applyNumberFormat="0" applyAlignment="0" applyProtection="0"/>
    <xf numFmtId="0" fontId="111" fillId="51" borderId="13" applyNumberFormat="0" applyAlignment="0" applyProtection="0"/>
    <xf numFmtId="0" fontId="111" fillId="51" borderId="13" applyNumberFormat="0" applyAlignment="0" applyProtection="0"/>
    <xf numFmtId="0" fontId="111" fillId="51" borderId="13" applyNumberFormat="0" applyAlignment="0" applyProtection="0"/>
    <xf numFmtId="0" fontId="87" fillId="0" borderId="6" applyNumberFormat="0" applyFill="0" applyAlignment="0" applyProtection="0"/>
    <xf numFmtId="0" fontId="112" fillId="0" borderId="14" applyNumberFormat="0" applyFill="0" applyAlignment="0" applyProtection="0"/>
    <xf numFmtId="0" fontId="112" fillId="0" borderId="14" applyNumberFormat="0" applyFill="0" applyAlignment="0" applyProtection="0"/>
    <xf numFmtId="0" fontId="112" fillId="0" borderId="14" applyNumberFormat="0" applyFill="0" applyAlignment="0" applyProtection="0"/>
    <xf numFmtId="0" fontId="112" fillId="0" borderId="14" applyNumberFormat="0" applyFill="0" applyAlignment="0" applyProtection="0"/>
    <xf numFmtId="0" fontId="112" fillId="0" borderId="14" applyNumberFormat="0" applyFill="0" applyAlignment="0" applyProtection="0"/>
    <xf numFmtId="0" fontId="112" fillId="0" borderId="14" applyNumberFormat="0" applyFill="0" applyAlignment="0" applyProtection="0"/>
    <xf numFmtId="0" fontId="113" fillId="51" borderId="13" applyNumberFormat="0" applyAlignment="0" applyProtection="0"/>
    <xf numFmtId="0" fontId="113" fillId="51" borderId="13" applyNumberFormat="0" applyAlignment="0" applyProtection="0"/>
    <xf numFmtId="0" fontId="114" fillId="0" borderId="0">
      <alignment horizontal="center" vertical="center" wrapText="1"/>
      <protection/>
    </xf>
    <xf numFmtId="164" fontId="98" fillId="0" borderId="0" applyFont="0" applyFill="0" applyBorder="0" applyAlignment="0" applyProtection="0"/>
    <xf numFmtId="3" fontId="1" fillId="0" borderId="0" applyFont="0" applyFill="0" applyBorder="0" applyAlignment="0" applyProtection="0"/>
    <xf numFmtId="0" fontId="115"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7"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7"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15" fillId="0" borderId="0" applyNumberFormat="0">
      <alignment/>
      <protection/>
    </xf>
    <xf numFmtId="0" fontId="120" fillId="0" borderId="0">
      <alignment horizontal="left" vertical="center" wrapText="1"/>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0" fontId="117" fillId="0" borderId="0" applyNumberFormat="0" applyAlignment="0">
      <protection/>
    </xf>
    <xf numFmtId="172" fontId="1" fillId="0" borderId="0" applyFont="0" applyFill="0" applyBorder="0" applyAlignment="0" applyProtection="0"/>
    <xf numFmtId="169" fontId="121" fillId="0" borderId="0">
      <alignment/>
      <protection locked="0"/>
    </xf>
    <xf numFmtId="173" fontId="122" fillId="0" borderId="15">
      <alignment horizontal="right" vertical="center"/>
      <protection/>
    </xf>
    <xf numFmtId="49" fontId="123" fillId="0" borderId="15">
      <alignment horizontal="left" vertical="center"/>
      <protection/>
    </xf>
    <xf numFmtId="0" fontId="97" fillId="0" borderId="15" applyNumberFormat="0" applyFill="0">
      <alignment horizontal="right"/>
      <protection/>
    </xf>
    <xf numFmtId="175" fontId="97" fillId="0" borderId="15">
      <alignment horizontal="right"/>
      <protection/>
    </xf>
    <xf numFmtId="0" fontId="1" fillId="0" borderId="0" applyFont="0" applyFill="0" applyBorder="0" applyAlignment="0" applyProtection="0"/>
    <xf numFmtId="0" fontId="1" fillId="0" borderId="0">
      <alignment/>
      <protection/>
    </xf>
    <xf numFmtId="0" fontId="1" fillId="0" borderId="0">
      <alignment/>
      <protection/>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19" fillId="0" borderId="0" applyNumberFormat="0">
      <alignment/>
      <protection/>
    </xf>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0" fontId="125" fillId="37" borderId="12" applyNumberFormat="0" applyAlignment="0" applyProtection="0"/>
    <xf numFmtId="169" fontId="1" fillId="0" borderId="0">
      <alignment/>
      <protection/>
    </xf>
    <xf numFmtId="176"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1" fillId="0" borderId="0">
      <alignment/>
      <protection locked="0"/>
    </xf>
    <xf numFmtId="0" fontId="121" fillId="0" borderId="0">
      <alignment/>
      <protection locked="0"/>
    </xf>
    <xf numFmtId="0" fontId="121" fillId="0" borderId="0">
      <alignment/>
      <protection locked="0"/>
    </xf>
    <xf numFmtId="0" fontId="121" fillId="0" borderId="0">
      <alignment/>
      <protection locked="0"/>
    </xf>
    <xf numFmtId="0" fontId="121" fillId="0" borderId="0">
      <alignment/>
      <protection locked="0"/>
    </xf>
    <xf numFmtId="0" fontId="121" fillId="0" borderId="0">
      <alignment/>
      <protection locked="0"/>
    </xf>
    <xf numFmtId="0" fontId="121" fillId="0" borderId="0">
      <alignment/>
      <protection locked="0"/>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5" fontId="1" fillId="0" borderId="9" applyFill="0" applyBorder="0" applyProtection="0">
      <alignment horizontal="center" wrapText="1" shrinkToFit="1"/>
    </xf>
    <xf numFmtId="1" fontId="1" fillId="0" borderId="0" applyFont="0" applyFill="0" applyBorder="0" applyAlignment="0">
      <protection locked="0"/>
    </xf>
    <xf numFmtId="1" fontId="1" fillId="0" borderId="0" applyFont="0" applyFill="0" applyBorder="0" applyAlignment="0">
      <protection locked="0"/>
    </xf>
    <xf numFmtId="2" fontId="1" fillId="0" borderId="0" applyFont="0" applyFill="0" applyBorder="0" applyAlignment="0" applyProtection="0"/>
    <xf numFmtId="179" fontId="121" fillId="0" borderId="0">
      <alignment/>
      <protection locked="0"/>
    </xf>
    <xf numFmtId="0" fontId="127" fillId="0" borderId="0" applyNumberFormat="0" applyFill="0" applyBorder="0" applyProtection="0">
      <alignment/>
    </xf>
    <xf numFmtId="0" fontId="128" fillId="34" borderId="0" applyNumberFormat="0" applyBorder="0" applyAlignment="0" applyProtection="0"/>
    <xf numFmtId="0" fontId="128" fillId="34"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98"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6" applyNumberFormat="0" applyProtection="0">
      <alignment/>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1" fillId="0" borderId="18" applyNumberFormat="0" applyFill="0" applyAlignment="0" applyProtection="0"/>
    <xf numFmtId="169" fontId="132" fillId="52" borderId="0" applyFont="0" applyFill="0" applyBorder="0" applyProtection="0">
      <alignment/>
    </xf>
    <xf numFmtId="0" fontId="133" fillId="0" borderId="19" applyNumberFormat="0" applyFill="0" applyAlignment="0" applyProtection="0"/>
    <xf numFmtId="0" fontId="133" fillId="0" borderId="19"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15">
      <alignment horizontal="left"/>
      <protection/>
    </xf>
    <xf numFmtId="0" fontId="136" fillId="0" borderId="21">
      <alignment horizontal="right" vertical="center"/>
      <protection/>
    </xf>
    <xf numFmtId="0" fontId="137" fillId="0" borderId="15">
      <alignment horizontal="left" vertical="center"/>
      <protection/>
    </xf>
    <xf numFmtId="0" fontId="97" fillId="0" borderId="15">
      <alignment horizontal="left" vertical="center"/>
      <protection/>
    </xf>
    <xf numFmtId="0" fontId="138" fillId="0" borderId="15">
      <alignment horizontal="left"/>
      <protection/>
    </xf>
    <xf numFmtId="0" fontId="138" fillId="53" borderId="0">
      <alignment horizontal="centerContinuous" wrapText="1"/>
      <protection/>
    </xf>
    <xf numFmtId="49" fontId="138" fillId="53" borderId="22">
      <alignment horizontal="left" vertical="center"/>
      <protection/>
    </xf>
    <xf numFmtId="0" fontId="138" fillId="53" borderId="0">
      <alignment horizontal="centerContinuous" vertical="center" wrapText="1"/>
      <protection/>
    </xf>
    <xf numFmtId="0" fontId="139" fillId="0" borderId="0" applyNumberFormat="0" applyFill="0" applyBorder="0">
      <alignment/>
      <protection locked="0"/>
    </xf>
    <xf numFmtId="0" fontId="140" fillId="0" borderId="0" applyNumberFormat="0" applyFill="0" applyBorder="0" applyAlignment="0" applyProtection="0"/>
    <xf numFmtId="0" fontId="141" fillId="0" borderId="0" applyNumberFormat="0" applyFill="0" applyBorder="0">
      <alignment/>
      <protection locked="0"/>
    </xf>
    <xf numFmtId="0" fontId="142" fillId="0" borderId="0" applyNumberFormat="0" applyFill="0" applyBorder="0">
      <alignment/>
      <protection locked="0"/>
    </xf>
    <xf numFmtId="0" fontId="143" fillId="0" borderId="0" applyNumberFormat="0" applyFill="0" applyBorder="0">
      <alignment/>
      <protection locked="0"/>
    </xf>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5" fillId="37" borderId="12" applyNumberFormat="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5"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29" fillId="54" borderId="9" applyNumberFormat="0" applyBorder="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0" fontId="145" fillId="37" borderId="12" applyNumberFormat="0" applyAlignment="0" applyProtection="0"/>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80" fontId="114" fillId="56" borderId="0">
      <alignment/>
      <protection/>
    </xf>
    <xf numFmtId="169" fontId="129" fillId="54" borderId="9">
      <alignment horizontal="center" vertical="center"/>
      <protection locked="0"/>
    </xf>
    <xf numFmtId="169" fontId="129" fillId="54" borderId="9">
      <alignment horizontal="center" vertical="center"/>
      <protection locked="0"/>
    </xf>
    <xf numFmtId="20" fontId="129" fillId="54" borderId="9">
      <alignment horizontal="center" vertical="center"/>
      <protection locked="0"/>
    </xf>
    <xf numFmtId="0" fontId="146" fillId="0" borderId="14" applyNumberFormat="0" applyFill="0" applyAlignment="0" applyProtection="0"/>
    <xf numFmtId="0" fontId="146" fillId="0" borderId="14" applyNumberFormat="0" applyFill="0" applyAlignment="0" applyProtection="0"/>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0" fontId="147" fillId="57" borderId="0">
      <alignment/>
      <protection/>
    </xf>
    <xf numFmtId="181" fontId="99" fillId="0" borderId="0" applyFont="0" applyFill="0" applyBorder="0" applyAlignment="0" applyProtection="0"/>
    <xf numFmtId="181" fontId="9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81" fontId="1" fillId="0" borderId="0" applyFont="0" applyFill="0" applyBorder="0" applyAlignment="0" applyProtection="0"/>
    <xf numFmtId="181" fontId="8" fillId="0" borderId="0" applyFont="0" applyFill="0" applyBorder="0" applyAlignment="0" applyProtection="0"/>
    <xf numFmtId="181" fontId="99" fillId="0" borderId="0" applyFont="0" applyFill="0" applyBorder="0" applyAlignment="0" applyProtection="0"/>
    <xf numFmtId="181" fontId="8"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1" fontId="14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148" fillId="0" borderId="0" applyFont="0" applyFill="0" applyBorder="0" applyAlignment="0" applyProtection="0"/>
    <xf numFmtId="164"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181" fontId="8" fillId="0" borderId="0" applyFont="0" applyFill="0" applyBorder="0" applyAlignment="0" applyProtection="0"/>
    <xf numFmtId="164" fontId="8" fillId="0" borderId="0" applyFont="0" applyFill="0" applyBorder="0" applyAlignment="0" applyProtection="0"/>
    <xf numFmtId="168" fontId="1" fillId="0" borderId="0" applyFont="0" applyFill="0" applyBorder="0" applyAlignment="0" applyProtection="0"/>
    <xf numFmtId="164" fontId="98" fillId="0" borderId="0" applyFont="0" applyFill="0" applyBorder="0" applyAlignment="0" applyProtection="0"/>
    <xf numFmtId="183" fontId="1" fillId="0" borderId="0" applyFill="0" applyBorder="0" applyAlignment="0" applyProtection="0"/>
    <xf numFmtId="181" fontId="98" fillId="0" borderId="0" applyFont="0" applyFill="0" applyBorder="0" applyAlignment="0" applyProtection="0"/>
    <xf numFmtId="181" fontId="98" fillId="0" borderId="0" applyFont="0" applyFill="0" applyBorder="0" applyAlignment="0" applyProtection="0"/>
    <xf numFmtId="43"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4" fontId="1" fillId="0" borderId="0" applyFont="0" applyFill="0" applyBorder="0" applyAlignment="0" applyProtection="0"/>
    <xf numFmtId="164" fontId="0" fillId="0" borderId="0" applyFont="0" applyFill="0" applyBorder="0" applyAlignment="0" applyProtection="0"/>
    <xf numFmtId="164"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1"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181" fontId="1"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0" fontId="1" fillId="0" borderId="0" applyFont="0" applyFill="0" applyBorder="0" applyAlignment="0" applyProtection="0"/>
    <xf numFmtId="184" fontId="1" fillId="0" borderId="0" applyFont="0" applyFill="0" applyBorder="0" applyAlignment="0" applyProtection="0"/>
    <xf numFmtId="164" fontId="8"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0"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68" fontId="0"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0"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99" fillId="0" borderId="0" applyFont="0" applyFill="0" applyBorder="0" applyAlignment="0" applyProtection="0"/>
    <xf numFmtId="0" fontId="1"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43" fontId="9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0"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5" fontId="110" fillId="0" borderId="0" applyFont="0" applyFill="0" applyBorder="0" applyAlignment="0" applyProtection="0"/>
    <xf numFmtId="43" fontId="1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86" fontId="149" fillId="0" borderId="0" applyFont="0" applyFill="0" applyBorder="0" applyAlignment="0" applyProtection="0"/>
    <xf numFmtId="187" fontId="149" fillId="0" borderId="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6" fontId="15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195"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 fillId="0" borderId="0">
      <alignment/>
      <protection/>
    </xf>
    <xf numFmtId="0" fontId="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0" fontId="98"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97" fillId="0" borderId="0">
      <alignment/>
      <protection/>
    </xf>
    <xf numFmtId="186" fontId="1" fillId="0" borderId="0">
      <alignment/>
      <protection/>
    </xf>
    <xf numFmtId="186" fontId="1" fillId="0" borderId="0">
      <alignment/>
      <protection/>
    </xf>
    <xf numFmtId="0" fontId="97" fillId="0" borderId="0">
      <alignment/>
      <protection/>
    </xf>
    <xf numFmtId="0" fontId="98" fillId="0" borderId="0">
      <alignment/>
      <protection/>
    </xf>
    <xf numFmtId="0" fontId="97" fillId="0" borderId="0">
      <alignment/>
      <protection/>
    </xf>
    <xf numFmtId="0" fontId="98"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8" fillId="0" borderId="0">
      <alignment/>
      <protection/>
    </xf>
    <xf numFmtId="0" fontId="8"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86" fontId="1" fillId="0" borderId="0">
      <alignment/>
      <protection/>
    </xf>
    <xf numFmtId="186" fontId="1" fillId="0" borderId="0">
      <alignment/>
      <protection/>
    </xf>
    <xf numFmtId="186" fontId="1" fillId="0" borderId="0">
      <alignment/>
      <protection/>
    </xf>
    <xf numFmtId="169" fontId="1"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vertical="top"/>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 fontId="100" fillId="0" borderId="9" applyFill="0" applyBorder="0" applyProtection="0">
      <alignment horizontal="right" vertical="center"/>
    </xf>
    <xf numFmtId="0" fontId="105" fillId="0" borderId="9" applyNumberFormat="0" applyFill="0" applyBorder="0" applyProtection="0">
      <alignment horizontal="left" vertical="center"/>
    </xf>
    <xf numFmtId="0" fontId="100" fillId="0" borderId="9" applyNumberFormat="0" applyFill="0" applyAlignment="0" applyProtection="0"/>
    <xf numFmtId="0" fontId="153" fillId="50" borderId="0" applyNumberFormat="0" applyFont="0" applyBorder="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99"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0" fontId="1" fillId="54" borderId="23" applyNumberFormat="0" applyFont="0" applyAlignment="0" applyProtection="0"/>
    <xf numFmtId="40" fontId="154" fillId="0" borderId="0" applyFont="0" applyFill="0" applyBorder="0" applyAlignment="0" applyProtection="0"/>
    <xf numFmtId="38" fontId="154" fillId="0" borderId="0" applyFont="0" applyFill="0" applyBorder="0" applyAlignment="0" applyProtection="0"/>
    <xf numFmtId="197" fontId="96" fillId="0" borderId="0" applyFont="0" applyFill="0" applyBorder="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169" fontId="129" fillId="0" borderId="9">
      <alignment horizontal="center" vertical="center"/>
      <protection/>
    </xf>
    <xf numFmtId="0" fontId="100" fillId="59" borderId="9" applyNumberFormat="0" applyFont="0" applyBorder="0" applyProtection="0">
      <alignment/>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4" fontId="103"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99" fontId="121" fillId="0" borderId="0">
      <alignment/>
      <protection locked="0"/>
    </xf>
    <xf numFmtId="200" fontId="121" fillId="0" borderId="0">
      <alignment/>
      <protection locked="0"/>
    </xf>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201" fontId="156" fillId="0" borderId="0">
      <alignment/>
      <protection/>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0" fontId="157" fillId="0" borderId="0" applyNumberFormat="0" applyFont="0" applyFill="0" applyBorder="0" applyProtection="0">
      <alignment/>
    </xf>
    <xf numFmtId="3" fontId="122" fillId="0" borderId="0">
      <alignment horizontal="left" vertical="center"/>
      <protection/>
    </xf>
    <xf numFmtId="0" fontId="153"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38" fontId="158"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38" fontId="153" fillId="0" borderId="0">
      <alignment/>
      <protection/>
    </xf>
    <xf numFmtId="0" fontId="114" fillId="0" borderId="0">
      <alignment horizontal="left" vertical="center"/>
      <protection/>
    </xf>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181" fontId="1" fillId="0" borderId="0" applyFont="0" applyFill="0" applyBorder="0" applyAlignment="0" applyProtection="0"/>
    <xf numFmtId="0" fontId="153" fillId="0" borderId="0">
      <alignment horizontal="right"/>
      <protection/>
    </xf>
    <xf numFmtId="49" fontId="153" fillId="0" borderId="0">
      <alignment horizontal="center"/>
      <protection/>
    </xf>
    <xf numFmtId="0" fontId="123" fillId="0" borderId="0">
      <alignment horizontal="right"/>
      <protection/>
    </xf>
    <xf numFmtId="0" fontId="153" fillId="0" borderId="0">
      <alignment horizontal="left"/>
      <protection/>
    </xf>
    <xf numFmtId="0" fontId="100" fillId="0" borderId="0">
      <alignment/>
      <protection/>
    </xf>
    <xf numFmtId="49" fontId="122" fillId="0" borderId="0">
      <alignment horizontal="left" vertical="center"/>
      <protection/>
    </xf>
    <xf numFmtId="169" fontId="1" fillId="0" borderId="0">
      <alignmen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0" fontId="160" fillId="0" borderId="0" applyBorder="0">
      <alignment horizontal="right"/>
      <protection/>
    </xf>
    <xf numFmtId="49" fontId="123" fillId="0" borderId="15">
      <alignment horizontal="left" vertical="center"/>
      <protection/>
    </xf>
    <xf numFmtId="49" fontId="114" fillId="0" borderId="15" applyFill="0">
      <alignment horizontal="left" vertical="center"/>
      <protection/>
    </xf>
    <xf numFmtId="49" fontId="123" fillId="0" borderId="15">
      <alignment horizontal="left"/>
      <protection/>
    </xf>
    <xf numFmtId="0" fontId="122" fillId="0" borderId="0" applyNumberFormat="0">
      <alignment horizontal="right"/>
      <protection/>
    </xf>
    <xf numFmtId="0" fontId="136" fillId="60" borderId="0">
      <alignment horizontal="centerContinuous" vertical="center" wrapText="1"/>
      <protection/>
    </xf>
    <xf numFmtId="0" fontId="136" fillId="0" borderId="25">
      <alignment horizontal="left" vertical="center"/>
      <protection/>
    </xf>
    <xf numFmtId="0" fontId="161" fillId="0" borderId="0">
      <alignment horizontal="left" vertical="top"/>
      <protection/>
    </xf>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8" fillId="0" borderId="0">
      <alignment horizontal="left"/>
      <protection/>
    </xf>
    <xf numFmtId="0" fontId="120" fillId="0" borderId="0">
      <alignment horizontal="left"/>
      <protection/>
    </xf>
    <xf numFmtId="0" fontId="97" fillId="0" borderId="0">
      <alignment horizontal="left"/>
      <protection/>
    </xf>
    <xf numFmtId="0" fontId="161" fillId="0" borderId="0">
      <alignment horizontal="left" vertical="top"/>
      <protection/>
    </xf>
    <xf numFmtId="0" fontId="120" fillId="0" borderId="0">
      <alignment horizontal="left"/>
      <protection/>
    </xf>
    <xf numFmtId="0" fontId="97" fillId="0" borderId="0">
      <alignment horizontal="left"/>
      <protection/>
    </xf>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6" fillId="0" borderId="19" applyNumberFormat="0" applyFill="0" applyAlignment="0" applyProtection="0"/>
    <xf numFmtId="0" fontId="166" fillId="0" borderId="19" applyNumberFormat="0" applyFill="0" applyAlignment="0" applyProtection="0"/>
    <xf numFmtId="0" fontId="166" fillId="0" borderId="19" applyNumberFormat="0" applyFill="0" applyAlignment="0" applyProtection="0"/>
    <xf numFmtId="0" fontId="166" fillId="0" borderId="19" applyNumberFormat="0" applyFill="0" applyAlignment="0" applyProtection="0"/>
    <xf numFmtId="0" fontId="166" fillId="0" borderId="19" applyNumberFormat="0" applyFill="0" applyAlignment="0" applyProtection="0"/>
    <xf numFmtId="0" fontId="166" fillId="0" borderId="19"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204" fontId="167" fillId="0" borderId="0">
      <alignment/>
      <protection locked="0"/>
    </xf>
    <xf numFmtId="204" fontId="167" fillId="0" borderId="0">
      <alignment/>
      <protection locked="0"/>
    </xf>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49" fontId="122" fillId="0" borderId="15">
      <alignment horizontal="left"/>
      <protection/>
    </xf>
    <xf numFmtId="0" fontId="136" fillId="0" borderId="21">
      <alignment horizontal="left"/>
      <protection/>
    </xf>
    <xf numFmtId="0" fontId="138" fillId="0" borderId="0">
      <alignment horizontal="left" vertical="center"/>
      <protection/>
    </xf>
    <xf numFmtId="49" fontId="153" fillId="0" borderId="15">
      <alignment horizontal="left"/>
      <protection/>
    </xf>
    <xf numFmtId="0" fontId="100" fillId="0" borderId="0">
      <alignment/>
      <protection/>
    </xf>
    <xf numFmtId="43" fontId="49" fillId="0" borderId="0" applyFont="0" applyFill="0" applyBorder="0" applyAlignment="0" applyProtection="0"/>
    <xf numFmtId="9" fontId="49" fillId="0" borderId="0" applyFont="0" applyFill="0" applyBorder="0" applyAlignment="0" applyProtection="0"/>
    <xf numFmtId="0" fontId="1"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alignment/>
      <protection/>
    </xf>
    <xf numFmtId="0" fontId="1" fillId="0" borderId="0">
      <alignment/>
      <protection/>
    </xf>
    <xf numFmtId="205" fontId="171" fillId="0" borderId="0" applyFont="0" applyFill="0" applyBorder="0" applyAlignment="0" applyProtection="0"/>
    <xf numFmtId="182" fontId="171" fillId="0" borderId="0" applyFont="0" applyFill="0" applyBorder="0" applyAlignment="0" applyProtection="0"/>
    <xf numFmtId="206" fontId="171" fillId="0" borderId="0" applyFont="0" applyFill="0" applyBorder="0" applyAlignment="0" applyProtection="0"/>
    <xf numFmtId="207" fontId="171" fillId="0" borderId="0" applyFont="0" applyFill="0" applyBorder="0" applyAlignment="0" applyProtection="0"/>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98"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130" fillId="0" borderId="17">
      <alignment horizontal="left" vertical="center"/>
      <protection/>
    </xf>
    <xf numFmtId="0" fontId="38" fillId="0" borderId="0" applyFont="0" applyFill="0" applyBorder="0" applyAlignment="0" applyProtection="0"/>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5" fillId="50" borderId="24" applyNumberFormat="0" applyAlignment="0" applyProtection="0"/>
    <xf numFmtId="0" fontId="155" fillId="50" borderId="24" applyNumberFormat="0" applyAlignment="0" applyProtection="0"/>
    <xf numFmtId="0" fontId="155"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59" fillId="50" borderId="24" applyNumberFormat="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168" fillId="0" borderId="26" applyNumberFormat="0" applyFill="0" applyAlignment="0" applyProtection="0"/>
    <xf numFmtId="0" fontId="8" fillId="0" borderId="0">
      <alignment/>
      <protection/>
    </xf>
    <xf numFmtId="0" fontId="7" fillId="0" borderId="0">
      <alignment/>
      <protection/>
    </xf>
    <xf numFmtId="164" fontId="7" fillId="0" borderId="0" applyFont="0" applyFill="0" applyBorder="0" applyAlignment="0" applyProtection="0"/>
    <xf numFmtId="208" fontId="132" fillId="0" borderId="0" applyFont="0" applyFill="0" applyBorder="0" applyProtection="0">
      <alignment/>
    </xf>
    <xf numFmtId="209" fontId="170" fillId="0" borderId="0" applyFont="0" applyFill="0" applyBorder="0" applyProtection="0">
      <alignment/>
    </xf>
    <xf numFmtId="210" fontId="132" fillId="0" borderId="0" applyFont="0" applyFill="0" applyBorder="0" applyProtection="0">
      <alignment/>
    </xf>
    <xf numFmtId="211" fontId="132" fillId="0" borderId="0" applyFont="0" applyFill="0" applyBorder="0" applyProtection="0">
      <alignment/>
    </xf>
    <xf numFmtId="212" fontId="132" fillId="0" borderId="0" applyFont="0" applyFill="0" applyBorder="0" applyProtection="0">
      <alignment/>
    </xf>
    <xf numFmtId="213" fontId="129" fillId="0" borderId="0" applyFont="0" applyFill="0" applyBorder="0" applyProtection="0">
      <alignment horizontal="center" vertical="center"/>
    </xf>
    <xf numFmtId="14" fontId="1" fillId="0" borderId="0" applyFont="0" applyFill="0" applyBorder="0" applyProtection="0">
      <alignment/>
    </xf>
    <xf numFmtId="214" fontId="129" fillId="0" borderId="0" applyFont="0" applyFill="0" applyBorder="0" applyProtection="0">
      <alignment/>
    </xf>
    <xf numFmtId="215" fontId="172" fillId="0" borderId="22" applyFont="0" applyFill="0" applyBorder="0" applyProtection="0">
      <alignment/>
    </xf>
    <xf numFmtId="216" fontId="129" fillId="0" borderId="0" applyFont="0" applyFill="0" applyBorder="0" applyProtection="0">
      <alignment/>
    </xf>
    <xf numFmtId="214" fontId="129" fillId="0" borderId="0" applyFont="0" applyFill="0" applyBorder="0" applyAlignment="0" applyProtection="0"/>
    <xf numFmtId="217" fontId="129" fillId="0" borderId="0" applyFont="0" applyFill="0" applyBorder="0" applyProtection="0">
      <alignment/>
    </xf>
    <xf numFmtId="218" fontId="129" fillId="0" borderId="0" applyFont="0" applyFill="0" applyBorder="0" applyAlignment="0" applyProtection="0"/>
    <xf numFmtId="219" fontId="129" fillId="0" borderId="0" applyFont="0" applyFill="0" applyBorder="0" applyProtection="0">
      <alignment horizontal="right" vertical="center"/>
    </xf>
    <xf numFmtId="220" fontId="173" fillId="0" borderId="0" applyFont="0" applyFill="0" applyBorder="0" applyProtection="0">
      <alignment/>
    </xf>
    <xf numFmtId="221" fontId="129" fillId="0" borderId="0" applyFont="0" applyFill="0" applyBorder="0" applyAlignment="0" applyProtection="0"/>
    <xf numFmtId="222" fontId="132" fillId="0" borderId="0" applyFont="0" applyFill="0" applyBorder="0" applyProtection="0">
      <alignment/>
    </xf>
    <xf numFmtId="223" fontId="129" fillId="0" borderId="0" applyFont="0" applyFill="0" applyBorder="0" applyProtection="0">
      <alignment horizontal="right" vertical="center"/>
    </xf>
    <xf numFmtId="224" fontId="129" fillId="0" borderId="0" applyFont="0" applyFill="0" applyBorder="0" applyProtection="0">
      <alignment horizontal="right" vertical="center"/>
    </xf>
    <xf numFmtId="225" fontId="129" fillId="0" borderId="0" applyFont="0" applyFill="0" applyBorder="0" applyProtection="0">
      <alignment/>
    </xf>
    <xf numFmtId="226" fontId="129" fillId="0" borderId="0" applyFont="0" applyFill="0" applyBorder="0" applyProtection="0">
      <alignment/>
    </xf>
    <xf numFmtId="3" fontId="129" fillId="0" borderId="0" applyFont="0" applyFill="0" applyBorder="0" applyProtection="0">
      <alignment/>
    </xf>
    <xf numFmtId="227" fontId="129" fillId="0" borderId="0" applyFont="0" applyFill="0" applyBorder="0" applyProtection="0">
      <alignment/>
    </xf>
    <xf numFmtId="228" fontId="129" fillId="0" borderId="0" applyFont="0" applyFill="0" applyBorder="0" applyProtection="0">
      <alignment/>
    </xf>
    <xf numFmtId="9" fontId="0" fillId="0" borderId="0" applyFont="0" applyFill="0" applyBorder="0" applyAlignment="0" applyProtection="0"/>
    <xf numFmtId="229" fontId="132" fillId="0" borderId="0" applyFont="0" applyFill="0" applyBorder="0" applyProtection="0">
      <alignment/>
    </xf>
    <xf numFmtId="230" fontId="132" fillId="0" borderId="0" applyFont="0" applyFill="0" applyBorder="0" applyProtection="0">
      <alignment/>
    </xf>
    <xf numFmtId="231" fontId="129" fillId="0" borderId="0" applyFont="0" applyFill="0" applyBorder="0" applyAlignment="0" applyProtection="0"/>
    <xf numFmtId="0" fontId="174" fillId="0" borderId="0" applyNumberFormat="0" applyFill="0" applyBorder="0" applyProtection="0">
      <alignment/>
    </xf>
    <xf numFmtId="232" fontId="1" fillId="0" borderId="0" applyFont="0" applyFill="0" applyBorder="0" applyProtection="0">
      <alignment horizontal="right" vertical="center"/>
    </xf>
    <xf numFmtId="49" fontId="175" fillId="0" borderId="0" applyFill="0" applyBorder="0" applyProtection="0">
      <alignment/>
    </xf>
    <xf numFmtId="233" fontId="170" fillId="0" borderId="0" applyFont="0" applyFill="0" applyBorder="0" applyProtection="0">
      <alignment/>
    </xf>
    <xf numFmtId="49" fontId="129" fillId="0" borderId="0" applyFont="0" applyFill="0" applyBorder="0" applyProtection="0">
      <alignment/>
    </xf>
    <xf numFmtId="18" fontId="174" fillId="0" borderId="0" applyFont="0" applyFill="0" applyBorder="0" applyProtection="0">
      <alignment/>
    </xf>
    <xf numFmtId="49" fontId="170" fillId="50" borderId="9" applyProtection="0">
      <alignment horizontal="center" vertical="center"/>
    </xf>
    <xf numFmtId="234" fontId="129" fillId="0" borderId="27" applyFont="0" applyFill="0" applyBorder="0" applyProtection="0">
      <alignment/>
    </xf>
    <xf numFmtId="49" fontId="132" fillId="50" borderId="9" applyFill="0" applyBorder="0" applyProtection="0">
      <alignment vertical="center" wrapText="1"/>
    </xf>
    <xf numFmtId="0" fontId="176" fillId="0" borderId="0">
      <alignment/>
      <protection/>
    </xf>
    <xf numFmtId="0" fontId="143"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61" borderId="28" applyNumberFormat="0" applyFont="0" applyAlignment="0" applyProtection="0"/>
    <xf numFmtId="0" fontId="0" fillId="0" borderId="0">
      <alignment/>
      <protection/>
    </xf>
    <xf numFmtId="0" fontId="0" fillId="61" borderId="28"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177" fillId="0" borderId="0">
      <alignment/>
      <protection/>
    </xf>
    <xf numFmtId="40" fontId="177" fillId="0" borderId="0" applyFont="0" applyFill="0" applyBorder="0" applyAlignment="0" applyProtection="0"/>
    <xf numFmtId="9" fontId="177" fillId="0" borderId="0" applyFont="0" applyFill="0" applyBorder="0" applyAlignment="0" applyProtection="0"/>
    <xf numFmtId="181" fontId="1" fillId="0" borderId="0" applyFont="0" applyFill="0" applyBorder="0" applyAlignment="0" applyProtection="0"/>
    <xf numFmtId="0" fontId="0" fillId="0" borderId="0">
      <alignment/>
      <protection/>
    </xf>
    <xf numFmtId="0" fontId="177" fillId="0" borderId="0">
      <alignment/>
      <protection/>
    </xf>
    <xf numFmtId="40" fontId="177" fillId="0" borderId="0" applyFont="0" applyFill="0" applyBorder="0" applyAlignment="0" applyProtection="0"/>
    <xf numFmtId="0" fontId="178" fillId="0" borderId="0">
      <alignment/>
      <protection/>
    </xf>
    <xf numFmtId="0" fontId="1" fillId="0" borderId="0">
      <alignment/>
      <protection/>
    </xf>
    <xf numFmtId="18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12" fillId="62" borderId="0">
      <alignment horizontal="lef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49" fillId="0" borderId="0" applyFont="0" applyFill="0" applyBorder="0" applyAlignment="0" applyProtection="0"/>
  </cellStyleXfs>
  <cellXfs count="921">
    <xf numFmtId="0" fontId="0" fillId="0" borderId="0" xfId="0"/>
    <xf numFmtId="167" fontId="0" fillId="62" borderId="0" xfId="27" applyNumberFormat="1" applyFont="1" applyFill="1"/>
    <xf numFmtId="0" fontId="12" fillId="62" borderId="0" xfId="0" applyFont="1" applyFill="1"/>
    <xf numFmtId="0" fontId="13" fillId="62" borderId="0" xfId="38" applyFont="1" applyFill="1"/>
    <xf numFmtId="0" fontId="13" fillId="62" borderId="0" xfId="38" applyFont="1" applyFill="1" applyAlignment="1">
      <alignment vertical="center"/>
    </xf>
    <xf numFmtId="0" fontId="14" fillId="62" borderId="0" xfId="0" applyFont="1" applyFill="1"/>
    <xf numFmtId="0" fontId="0" fillId="62" borderId="0" xfId="0" applyFont="1" applyFill="1"/>
    <xf numFmtId="0" fontId="16" fillId="62" borderId="0" xfId="0" applyFont="1" applyFill="1"/>
    <xf numFmtId="0" fontId="17" fillId="62" borderId="0" xfId="0" applyFont="1" applyFill="1"/>
    <xf numFmtId="0" fontId="18" fillId="62" borderId="0" xfId="0" applyFont="1" applyFill="1"/>
    <xf numFmtId="0" fontId="20" fillId="62" borderId="0" xfId="0" applyFont="1" applyFill="1"/>
    <xf numFmtId="0" fontId="21" fillId="62" borderId="0" xfId="0" applyFont="1" applyFill="1"/>
    <xf numFmtId="0" fontId="21" fillId="62" borderId="0" xfId="0" applyFont="1" applyFill="1" applyAlignment="1">
      <alignment wrapText="1"/>
    </xf>
    <xf numFmtId="0" fontId="21" fillId="62" borderId="0" xfId="0" applyFont="1" applyFill="1" applyAlignment="1">
      <alignment vertical="top" wrapText="1"/>
    </xf>
    <xf numFmtId="0" fontId="16" fillId="62" borderId="0" xfId="0" applyFont="1" applyFill="1" applyBorder="1"/>
    <xf numFmtId="0" fontId="23" fillId="62" borderId="0" xfId="0" applyFont="1" applyFill="1"/>
    <xf numFmtId="0" fontId="16" fillId="62" borderId="0" xfId="0" applyFont="1" applyFill="1" applyAlignment="1">
      <alignment vertical="center" wrapText="1"/>
    </xf>
    <xf numFmtId="0" fontId="24" fillId="62" borderId="0" xfId="0" applyFont="1" applyFill="1" applyBorder="1"/>
    <xf numFmtId="0" fontId="16" fillId="62" borderId="0" xfId="0" applyFont="1" applyFill="1" applyBorder="1" applyAlignment="1">
      <alignment horizontal="left"/>
    </xf>
    <xf numFmtId="0" fontId="16" fillId="62" borderId="0" xfId="0" applyFont="1" applyFill="1" applyBorder="1" applyAlignment="1">
      <alignment horizontal="left" vertical="top"/>
    </xf>
    <xf numFmtId="0" fontId="17" fillId="62" borderId="0" xfId="0" applyFont="1" applyFill="1" applyAlignment="1">
      <alignment vertical="top" wrapText="1"/>
    </xf>
    <xf numFmtId="0" fontId="16" fillId="62" borderId="9" xfId="0" applyFont="1" applyFill="1" applyBorder="1"/>
    <xf numFmtId="49" fontId="16" fillId="62" borderId="0" xfId="0" applyNumberFormat="1" applyFont="1" applyFill="1"/>
    <xf numFmtId="0" fontId="26" fillId="63" borderId="9" xfId="0" applyFont="1" applyFill="1" applyBorder="1" applyAlignment="1">
      <alignment horizontal="left" vertical="center" wrapText="1"/>
    </xf>
    <xf numFmtId="165" fontId="16" fillId="62" borderId="9" xfId="20" applyNumberFormat="1" applyFont="1" applyFill="1" applyBorder="1"/>
    <xf numFmtId="164" fontId="16" fillId="62" borderId="9" xfId="20" applyFont="1" applyFill="1" applyBorder="1"/>
    <xf numFmtId="0" fontId="28" fillId="62" borderId="0" xfId="0" applyFont="1" applyFill="1" applyAlignment="1">
      <alignment horizontal="left" wrapText="1"/>
    </xf>
    <xf numFmtId="0" fontId="29" fillId="0" borderId="9" xfId="26" applyFont="1" applyBorder="1" applyAlignment="1" applyProtection="1">
      <alignment horizontal="left" vertical="center"/>
      <protection/>
    </xf>
    <xf numFmtId="0" fontId="30" fillId="0" borderId="9" xfId="26" applyFont="1" applyBorder="1" applyAlignment="1" applyProtection="1">
      <alignment horizontal="center" vertical="center"/>
      <protection/>
    </xf>
    <xf numFmtId="0" fontId="26" fillId="63" borderId="9" xfId="0" applyFont="1" applyFill="1" applyBorder="1" applyAlignment="1">
      <alignment horizontal="center" vertical="center" wrapText="1"/>
    </xf>
    <xf numFmtId="0" fontId="12" fillId="62" borderId="9" xfId="0" applyFont="1" applyFill="1" applyBorder="1" applyAlignment="1">
      <alignment horizontal="center"/>
    </xf>
    <xf numFmtId="166" fontId="16" fillId="62" borderId="9" xfId="20" applyNumberFormat="1" applyFont="1" applyFill="1" applyBorder="1"/>
    <xf numFmtId="0" fontId="33" fillId="62" borderId="0" xfId="22" applyFont="1" applyFill="1" applyAlignment="1" applyProtection="1">
      <alignment/>
      <protection/>
    </xf>
    <xf numFmtId="0" fontId="12" fillId="0" borderId="0" xfId="0" applyFont="1"/>
    <xf numFmtId="0" fontId="12" fillId="62" borderId="0" xfId="0" applyFont="1" applyFill="1" applyBorder="1"/>
    <xf numFmtId="0" fontId="0" fillId="0" borderId="0" xfId="0" applyBorder="1"/>
    <xf numFmtId="0" fontId="37" fillId="0" borderId="0" xfId="0" applyFont="1" applyBorder="1" applyAlignment="1">
      <alignment horizontal="left"/>
    </xf>
    <xf numFmtId="0" fontId="7" fillId="0" borderId="0" xfId="0" applyFont="1" applyBorder="1"/>
    <xf numFmtId="165" fontId="38" fillId="0" borderId="0" xfId="20" applyNumberFormat="1" applyFont="1" applyBorder="1" applyAlignment="1">
      <alignment horizontal="right"/>
    </xf>
    <xf numFmtId="0" fontId="16" fillId="62" borderId="0" xfId="0" applyFont="1" applyFill="1" applyAlignment="1">
      <alignment horizontal="center"/>
    </xf>
    <xf numFmtId="166" fontId="16" fillId="62" borderId="0" xfId="20" applyNumberFormat="1" applyFont="1" applyFill="1" applyBorder="1"/>
    <xf numFmtId="0" fontId="30" fillId="0" borderId="0" xfId="26" applyFont="1" applyBorder="1" applyAlignment="1" applyProtection="1">
      <alignment horizontal="center" vertical="center"/>
      <protection/>
    </xf>
    <xf numFmtId="0" fontId="30" fillId="0" borderId="0" xfId="26" applyFont="1" applyBorder="1" applyAlignment="1" applyProtection="1">
      <alignment horizontal="left" vertical="center"/>
      <protection/>
    </xf>
    <xf numFmtId="164" fontId="12" fillId="62" borderId="0" xfId="20" applyNumberFormat="1" applyFont="1" applyFill="1" applyBorder="1"/>
    <xf numFmtId="164" fontId="12" fillId="62" borderId="0" xfId="0" applyNumberFormat="1" applyFont="1" applyFill="1"/>
    <xf numFmtId="164" fontId="16" fillId="62" borderId="0" xfId="0" applyNumberFormat="1" applyFont="1" applyFill="1"/>
    <xf numFmtId="0" fontId="16" fillId="62" borderId="9" xfId="0" applyFont="1" applyFill="1" applyBorder="1" applyAlignment="1">
      <alignment horizontal="center"/>
    </xf>
    <xf numFmtId="0" fontId="26" fillId="63" borderId="29" xfId="0" applyFont="1" applyFill="1" applyBorder="1" applyAlignment="1">
      <alignment vertical="center" wrapText="1"/>
    </xf>
    <xf numFmtId="0" fontId="19" fillId="62" borderId="0" xfId="0" applyFont="1" applyFill="1" applyAlignment="1">
      <alignment horizontal="center" wrapText="1"/>
    </xf>
    <xf numFmtId="0" fontId="12" fillId="0" borderId="0" xfId="0" applyFont="1" applyFill="1" applyBorder="1" applyAlignment="1">
      <alignment horizontal="center"/>
    </xf>
    <xf numFmtId="164" fontId="12" fillId="0" borderId="0" xfId="20" applyNumberFormat="1" applyFont="1" applyFill="1" applyBorder="1" applyAlignment="1">
      <alignment horizontal="right"/>
    </xf>
    <xf numFmtId="0" fontId="36" fillId="0" borderId="0" xfId="0" applyFont="1" applyFill="1" applyBorder="1" applyAlignment="1">
      <alignment horizontal="left" vertical="top" wrapText="1"/>
    </xf>
    <xf numFmtId="164" fontId="12" fillId="0" borderId="0" xfId="20" applyNumberFormat="1" applyFont="1" applyFill="1" applyBorder="1"/>
    <xf numFmtId="0" fontId="12" fillId="0" borderId="0" xfId="0" applyFont="1" applyFill="1" applyBorder="1" applyAlignment="1">
      <alignment horizontal="center" vertical="center"/>
    </xf>
    <xf numFmtId="164" fontId="12" fillId="0" borderId="0" xfId="20" applyNumberFormat="1" applyFont="1" applyFill="1" applyBorder="1" applyAlignment="1">
      <alignment vertical="center"/>
    </xf>
    <xf numFmtId="0" fontId="43" fillId="62" borderId="0" xfId="0" applyFont="1" applyFill="1"/>
    <xf numFmtId="0" fontId="34" fillId="0" borderId="9" xfId="0" applyFont="1" applyBorder="1" applyAlignment="1">
      <alignment/>
    </xf>
    <xf numFmtId="0" fontId="26" fillId="63" borderId="30" xfId="0" applyNumberFormat="1" applyFont="1" applyFill="1" applyBorder="1" applyAlignment="1" applyProtection="1" quotePrefix="1">
      <alignment horizontal="center" vertical="center" wrapText="1"/>
      <protection/>
    </xf>
    <xf numFmtId="0" fontId="21" fillId="0" borderId="9" xfId="0" applyNumberFormat="1" applyFont="1" applyBorder="1" applyAlignment="1" applyProtection="1">
      <alignment vertical="center"/>
      <protection/>
    </xf>
    <xf numFmtId="0" fontId="21" fillId="50" borderId="9" xfId="0" applyNumberFormat="1" applyFont="1" applyFill="1" applyBorder="1" applyAlignment="1" applyProtection="1">
      <alignment vertical="center"/>
      <protection/>
    </xf>
    <xf numFmtId="164" fontId="19" fillId="62" borderId="9" xfId="20" applyFont="1" applyFill="1" applyBorder="1"/>
    <xf numFmtId="0" fontId="26" fillId="63" borderId="9" xfId="0" applyNumberFormat="1" applyFont="1" applyFill="1" applyBorder="1" applyAlignment="1" applyProtection="1" quotePrefix="1">
      <alignment horizontal="center" vertical="center" wrapText="1"/>
      <protection/>
    </xf>
    <xf numFmtId="0" fontId="21" fillId="0" borderId="9" xfId="0" applyNumberFormat="1" applyFont="1" applyBorder="1" applyAlignment="1" applyProtection="1">
      <alignment horizontal="center" vertical="top" wrapText="1"/>
      <protection/>
    </xf>
    <xf numFmtId="0" fontId="21" fillId="0" borderId="9" xfId="0" applyNumberFormat="1" applyFont="1" applyBorder="1" applyAlignment="1" applyProtection="1" quotePrefix="1">
      <alignment horizontal="center" vertical="top" wrapText="1"/>
      <protection/>
    </xf>
    <xf numFmtId="0" fontId="21" fillId="0" borderId="9" xfId="0" applyNumberFormat="1" applyFont="1" applyBorder="1" applyAlignment="1" applyProtection="1" quotePrefix="1">
      <alignment horizontal="left" vertical="center"/>
      <protection/>
    </xf>
    <xf numFmtId="0" fontId="21" fillId="0" borderId="9" xfId="0" applyNumberFormat="1" applyFont="1" applyBorder="1" applyAlignment="1" applyProtection="1">
      <alignment vertical="center"/>
      <protection locked="0"/>
    </xf>
    <xf numFmtId="164" fontId="19" fillId="62" borderId="9" xfId="20" applyNumberFormat="1" applyFont="1" applyFill="1" applyBorder="1"/>
    <xf numFmtId="0" fontId="16" fillId="0" borderId="0" xfId="0" applyFont="1" applyFill="1" applyBorder="1"/>
    <xf numFmtId="164" fontId="0" fillId="62" borderId="0" xfId="0" applyNumberFormat="1" applyFont="1" applyFill="1"/>
    <xf numFmtId="0" fontId="12" fillId="62" borderId="0" xfId="0" applyFont="1" applyFill="1" applyAlignment="1">
      <alignment horizontal="center"/>
    </xf>
    <xf numFmtId="0" fontId="48" fillId="62" borderId="0" xfId="0" applyFont="1" applyFill="1" applyAlignment="1">
      <alignment horizontal="left"/>
    </xf>
    <xf numFmtId="0" fontId="16" fillId="62" borderId="0" xfId="0" applyFont="1" applyFill="1" applyAlignment="1">
      <alignment horizontal="left" vertical="top" wrapText="1"/>
    </xf>
    <xf numFmtId="0" fontId="50" fillId="62" borderId="0" xfId="23" applyFont="1" applyFill="1" applyAlignment="1">
      <alignment horizontal="center" vertical="center" wrapText="1"/>
      <protection/>
    </xf>
    <xf numFmtId="0" fontId="12" fillId="62" borderId="0" xfId="23" applyFont="1" applyFill="1" applyAlignment="1">
      <alignment horizontal="center" vertical="center" wrapText="1"/>
      <protection/>
    </xf>
    <xf numFmtId="0" fontId="12" fillId="62" borderId="0" xfId="23" applyFont="1" applyFill="1" applyAlignment="1">
      <alignment vertical="center"/>
      <protection/>
    </xf>
    <xf numFmtId="0" fontId="32" fillId="0" borderId="9" xfId="44" applyFont="1" applyFill="1" applyBorder="1" applyAlignment="1">
      <alignment horizontal="left" vertical="center" wrapText="1"/>
      <protection/>
    </xf>
    <xf numFmtId="0" fontId="30" fillId="64" borderId="9" xfId="21" applyFont="1" applyFill="1" applyBorder="1" applyAlignment="1">
      <alignment horizontal="left" vertical="center" wrapText="1"/>
      <protection/>
    </xf>
    <xf numFmtId="0" fontId="30" fillId="64" borderId="9" xfId="21" applyFont="1" applyFill="1" applyBorder="1" applyAlignment="1">
      <alignment horizontal="center" vertical="center" wrapText="1"/>
      <protection/>
    </xf>
    <xf numFmtId="0" fontId="12" fillId="62" borderId="0" xfId="23" applyFont="1" applyFill="1" applyAlignment="1">
      <alignment vertical="center" wrapText="1"/>
      <protection/>
    </xf>
    <xf numFmtId="0" fontId="32" fillId="0" borderId="9" xfId="23" applyFont="1" applyFill="1" applyBorder="1" applyAlignment="1">
      <alignment horizontal="center" vertical="center" wrapText="1"/>
      <protection/>
    </xf>
    <xf numFmtId="0" fontId="12" fillId="0" borderId="0" xfId="23" applyFont="1" applyFill="1" applyAlignment="1">
      <alignment vertical="center" wrapText="1"/>
      <protection/>
    </xf>
    <xf numFmtId="0" fontId="12" fillId="62" borderId="0" xfId="23" applyFont="1" applyFill="1" applyAlignment="1">
      <alignment horizontal="left" vertical="top" wrapText="1"/>
      <protection/>
    </xf>
    <xf numFmtId="0" fontId="35" fillId="65" borderId="31" xfId="23" applyFont="1" applyFill="1" applyBorder="1" applyAlignment="1">
      <alignment horizontal="center" vertical="center" wrapText="1"/>
      <protection/>
    </xf>
    <xf numFmtId="0" fontId="35" fillId="65" borderId="29" xfId="23" applyFont="1" applyFill="1" applyBorder="1" applyAlignment="1">
      <alignment horizontal="center" vertical="center" wrapText="1"/>
      <protection/>
    </xf>
    <xf numFmtId="0" fontId="32" fillId="22" borderId="31" xfId="23" applyFont="1" applyFill="1" applyBorder="1" applyAlignment="1">
      <alignment horizontal="left" vertical="center"/>
      <protection/>
    </xf>
    <xf numFmtId="0" fontId="30" fillId="22" borderId="31" xfId="23" applyFont="1" applyFill="1" applyBorder="1" applyAlignment="1">
      <alignment horizontal="left" vertical="center" wrapText="1"/>
      <protection/>
    </xf>
    <xf numFmtId="0" fontId="32" fillId="22" borderId="31" xfId="23" applyFont="1" applyFill="1" applyBorder="1" applyAlignment="1">
      <alignment horizontal="center" vertical="center"/>
      <protection/>
    </xf>
    <xf numFmtId="0" fontId="32" fillId="22" borderId="29" xfId="23" applyFont="1" applyFill="1" applyBorder="1" applyAlignment="1">
      <alignment horizontal="center" vertical="center"/>
      <protection/>
    </xf>
    <xf numFmtId="0" fontId="30" fillId="22" borderId="31" xfId="23" applyFont="1" applyFill="1" applyBorder="1" applyAlignment="1">
      <alignment horizontal="center" vertical="center"/>
      <protection/>
    </xf>
    <xf numFmtId="0" fontId="32" fillId="22" borderId="32" xfId="23" applyFont="1" applyFill="1" applyBorder="1" applyAlignment="1">
      <alignment horizontal="center" vertical="center" wrapText="1"/>
      <protection/>
    </xf>
    <xf numFmtId="0" fontId="32" fillId="22" borderId="33" xfId="23" applyFont="1" applyFill="1" applyBorder="1" applyAlignment="1">
      <alignment horizontal="center" vertical="center" wrapText="1"/>
      <protection/>
    </xf>
    <xf numFmtId="49" fontId="30" fillId="22" borderId="33" xfId="23" applyNumberFormat="1" applyFont="1" applyFill="1" applyBorder="1" applyAlignment="1">
      <alignment horizontal="center" vertical="center" wrapText="1"/>
      <protection/>
    </xf>
    <xf numFmtId="0" fontId="30" fillId="22" borderId="34" xfId="23" applyFont="1" applyFill="1" applyBorder="1" applyAlignment="1">
      <alignment horizontal="center" vertical="center" wrapText="1"/>
      <protection/>
    </xf>
    <xf numFmtId="0" fontId="32" fillId="0" borderId="32" xfId="23" applyFont="1" applyFill="1" applyBorder="1" applyAlignment="1">
      <alignment horizontal="center" vertical="center" wrapText="1"/>
      <protection/>
    </xf>
    <xf numFmtId="0" fontId="32" fillId="0" borderId="33" xfId="23" applyFont="1" applyFill="1" applyBorder="1" applyAlignment="1">
      <alignment horizontal="center" vertical="center" wrapText="1"/>
      <protection/>
    </xf>
    <xf numFmtId="49" fontId="30" fillId="0" borderId="33" xfId="23" applyNumberFormat="1" applyFont="1" applyFill="1" applyBorder="1" applyAlignment="1">
      <alignment horizontal="center" vertical="center" wrapText="1"/>
      <protection/>
    </xf>
    <xf numFmtId="0" fontId="30" fillId="0" borderId="34" xfId="23" applyFont="1" applyFill="1" applyBorder="1" applyAlignment="1">
      <alignment horizontal="center" vertical="center" wrapText="1"/>
      <protection/>
    </xf>
    <xf numFmtId="0" fontId="30" fillId="0" borderId="9" xfId="44" applyFont="1" applyFill="1" applyBorder="1" applyAlignment="1">
      <alignment horizontal="left" vertical="center" wrapText="1"/>
      <protection/>
    </xf>
    <xf numFmtId="0" fontId="55" fillId="62" borderId="0" xfId="44" applyFont="1" applyFill="1" applyAlignment="1">
      <alignment vertical="center"/>
      <protection/>
    </xf>
    <xf numFmtId="0" fontId="56" fillId="62" borderId="0" xfId="44" applyFont="1" applyFill="1" applyAlignment="1">
      <alignment horizontal="center" vertical="center"/>
      <protection/>
    </xf>
    <xf numFmtId="0" fontId="55" fillId="62" borderId="0" xfId="44" applyFont="1" applyFill="1" applyAlignment="1">
      <alignment horizontal="center" vertical="center"/>
      <protection/>
    </xf>
    <xf numFmtId="49" fontId="55" fillId="62" borderId="0" xfId="44" applyNumberFormat="1" applyFont="1" applyFill="1" applyAlignment="1">
      <alignment horizontal="center" vertical="center"/>
      <protection/>
    </xf>
    <xf numFmtId="0" fontId="55" fillId="62" borderId="0" xfId="44" applyFont="1" applyFill="1" applyAlignment="1">
      <alignment horizontal="left" vertical="center"/>
      <protection/>
    </xf>
    <xf numFmtId="0" fontId="55" fillId="62" borderId="0" xfId="44" applyFont="1" applyFill="1" applyAlignment="1">
      <alignment horizontal="left" vertical="center" wrapText="1"/>
      <protection/>
    </xf>
    <xf numFmtId="4" fontId="55" fillId="62" borderId="0" xfId="44" applyNumberFormat="1" applyFont="1" applyFill="1" applyAlignment="1">
      <alignment horizontal="center" vertical="center"/>
      <protection/>
    </xf>
    <xf numFmtId="0" fontId="26" fillId="66" borderId="0" xfId="44" applyFont="1" applyFill="1" applyAlignment="1">
      <alignment horizontal="center" vertical="center"/>
      <protection/>
    </xf>
    <xf numFmtId="0" fontId="56" fillId="62" borderId="0" xfId="44" applyFont="1" applyFill="1" applyAlignment="1">
      <alignment vertical="center"/>
      <protection/>
    </xf>
    <xf numFmtId="49" fontId="56" fillId="62" borderId="0" xfId="44" applyNumberFormat="1" applyFont="1" applyFill="1" applyAlignment="1">
      <alignment horizontal="center" vertical="center"/>
      <protection/>
    </xf>
    <xf numFmtId="0" fontId="56" fillId="62" borderId="0" xfId="44" applyFont="1" applyFill="1" applyAlignment="1">
      <alignment horizontal="left" vertical="center"/>
      <protection/>
    </xf>
    <xf numFmtId="0" fontId="56" fillId="62" borderId="0" xfId="44" applyFont="1" applyFill="1" applyAlignment="1">
      <alignment horizontal="left" vertical="center" wrapText="1"/>
      <protection/>
    </xf>
    <xf numFmtId="4" fontId="56" fillId="62" borderId="0" xfId="44" applyNumberFormat="1" applyFont="1" applyFill="1" applyAlignment="1">
      <alignment horizontal="center" vertical="center"/>
      <protection/>
    </xf>
    <xf numFmtId="0" fontId="26" fillId="66" borderId="0" xfId="44" applyFont="1" applyFill="1" applyAlignment="1">
      <alignment vertical="center"/>
      <protection/>
    </xf>
    <xf numFmtId="49" fontId="26" fillId="66" borderId="0" xfId="44" applyNumberFormat="1" applyFont="1" applyFill="1" applyAlignment="1">
      <alignment horizontal="center" vertical="center"/>
      <protection/>
    </xf>
    <xf numFmtId="0" fontId="26" fillId="66" borderId="0" xfId="44" applyFont="1" applyFill="1" applyAlignment="1">
      <alignment horizontal="left" vertical="center"/>
      <protection/>
    </xf>
    <xf numFmtId="0" fontId="26" fillId="66" borderId="0" xfId="44" applyFont="1" applyFill="1" applyAlignment="1">
      <alignment horizontal="left" vertical="center" wrapText="1"/>
      <protection/>
    </xf>
    <xf numFmtId="4" fontId="26" fillId="66" borderId="0" xfId="44" applyNumberFormat="1" applyFont="1" applyFill="1" applyAlignment="1">
      <alignment horizontal="center" vertical="center"/>
      <protection/>
    </xf>
    <xf numFmtId="0" fontId="32" fillId="23" borderId="0" xfId="0" applyFont="1" applyFill="1"/>
    <xf numFmtId="0" fontId="16" fillId="62" borderId="0" xfId="0" applyFont="1" applyFill="1" applyBorder="1" applyAlignment="1">
      <alignment vertical="center"/>
    </xf>
    <xf numFmtId="0" fontId="12" fillId="62" borderId="0" xfId="0" applyFont="1" applyFill="1" applyAlignment="1">
      <alignment vertical="center"/>
    </xf>
    <xf numFmtId="0" fontId="16" fillId="62" borderId="0" xfId="0" applyFont="1" applyFill="1" applyAlignment="1">
      <alignment vertical="center"/>
    </xf>
    <xf numFmtId="0" fontId="12" fillId="62" borderId="0" xfId="0" applyFont="1" applyFill="1" applyBorder="1" applyAlignment="1">
      <alignment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21" fillId="0" borderId="37" xfId="0" applyFont="1" applyBorder="1" applyAlignment="1">
      <alignment horizontal="center" vertical="center"/>
    </xf>
    <xf numFmtId="0" fontId="16" fillId="0" borderId="9" xfId="0" applyFont="1" applyBorder="1"/>
    <xf numFmtId="10" fontId="16" fillId="62" borderId="0" xfId="27" applyNumberFormat="1" applyFont="1" applyFill="1" applyAlignment="1">
      <alignment vertical="center"/>
    </xf>
    <xf numFmtId="0" fontId="40" fillId="62" borderId="0" xfId="0" applyFont="1" applyFill="1" applyBorder="1" applyAlignment="1">
      <alignment vertical="center"/>
    </xf>
    <xf numFmtId="0" fontId="40" fillId="62" borderId="0" xfId="0" applyFont="1" applyFill="1" applyBorder="1" applyAlignment="1">
      <alignment horizontal="center" vertical="center"/>
    </xf>
    <xf numFmtId="0" fontId="40" fillId="62" borderId="0" xfId="0" applyFont="1" applyFill="1" applyBorder="1" applyAlignment="1">
      <alignment horizontal="center" vertical="center" wrapText="1"/>
    </xf>
    <xf numFmtId="0" fontId="16" fillId="62" borderId="0" xfId="0" applyFont="1" applyFill="1" applyBorder="1" applyAlignment="1">
      <alignment horizontal="center" vertical="center"/>
    </xf>
    <xf numFmtId="43" fontId="16" fillId="62" borderId="0" xfId="0" applyNumberFormat="1" applyFont="1" applyFill="1" applyAlignment="1">
      <alignment vertical="center"/>
    </xf>
    <xf numFmtId="164" fontId="16" fillId="62" borderId="0" xfId="0" applyNumberFormat="1" applyFont="1" applyFill="1" applyAlignment="1">
      <alignment vertical="center"/>
    </xf>
    <xf numFmtId="0" fontId="58" fillId="62" borderId="0" xfId="22" applyFont="1" applyFill="1" applyBorder="1" applyAlignment="1" applyProtection="1">
      <alignment horizontal="center" vertical="center"/>
      <protection/>
    </xf>
    <xf numFmtId="0" fontId="60" fillId="62" borderId="0" xfId="0" applyFont="1" applyFill="1" applyAlignment="1">
      <alignment vertical="center"/>
    </xf>
    <xf numFmtId="0" fontId="21" fillId="62" borderId="0" xfId="0" applyFont="1" applyFill="1" applyBorder="1" applyAlignment="1">
      <alignment horizontal="center" vertical="center"/>
    </xf>
    <xf numFmtId="4" fontId="12" fillId="62" borderId="0" xfId="0" applyNumberFormat="1" applyFont="1" applyFill="1" applyBorder="1" applyAlignment="1">
      <alignment vertical="center"/>
    </xf>
    <xf numFmtId="0" fontId="59" fillId="62" borderId="0" xfId="0" applyFont="1" applyFill="1" applyBorder="1" applyAlignment="1">
      <alignment vertical="center" wrapText="1"/>
    </xf>
    <xf numFmtId="0" fontId="59" fillId="62" borderId="0" xfId="0" applyFont="1" applyFill="1" applyBorder="1" applyAlignment="1">
      <alignment vertical="top"/>
    </xf>
    <xf numFmtId="0" fontId="16" fillId="62" borderId="0" xfId="21" applyFont="1" applyFill="1">
      <alignment/>
      <protection/>
    </xf>
    <xf numFmtId="0" fontId="24" fillId="62" borderId="0" xfId="0" applyFont="1" applyFill="1" applyAlignment="1">
      <alignment vertical="center"/>
    </xf>
    <xf numFmtId="0" fontId="12" fillId="62" borderId="0" xfId="0" applyFont="1" applyFill="1" applyAlignment="1">
      <alignment vertical="center" wrapText="1"/>
    </xf>
    <xf numFmtId="0" fontId="16" fillId="62" borderId="9" xfId="0" applyFont="1" applyFill="1" applyBorder="1" applyAlignment="1">
      <alignment horizontal="center" vertical="center"/>
    </xf>
    <xf numFmtId="0" fontId="16" fillId="23" borderId="35" xfId="0" applyFont="1" applyFill="1" applyBorder="1" applyAlignment="1">
      <alignment horizontal="center" vertical="center"/>
    </xf>
    <xf numFmtId="0" fontId="16" fillId="23" borderId="36" xfId="0" applyFont="1" applyFill="1" applyBorder="1" applyAlignment="1">
      <alignment horizontal="center" vertical="center"/>
    </xf>
    <xf numFmtId="0" fontId="16" fillId="23" borderId="37" xfId="0" applyFont="1" applyFill="1" applyBorder="1" applyAlignment="1">
      <alignment horizontal="center" vertical="center"/>
    </xf>
    <xf numFmtId="0" fontId="19" fillId="23" borderId="9" xfId="0" applyFont="1" applyFill="1" applyBorder="1"/>
    <xf numFmtId="0" fontId="61" fillId="20" borderId="35" xfId="0" applyFont="1" applyFill="1" applyBorder="1" applyAlignment="1">
      <alignment horizontal="center" vertical="center"/>
    </xf>
    <xf numFmtId="0" fontId="61" fillId="20" borderId="36" xfId="0" applyFont="1" applyFill="1" applyBorder="1" applyAlignment="1">
      <alignment horizontal="center" vertical="center"/>
    </xf>
    <xf numFmtId="0" fontId="61" fillId="20" borderId="37" xfId="0" applyFont="1" applyFill="1" applyBorder="1" applyAlignment="1">
      <alignment horizontal="center" vertical="center"/>
    </xf>
    <xf numFmtId="0" fontId="62" fillId="20" borderId="29" xfId="0" applyFont="1" applyFill="1" applyBorder="1"/>
    <xf numFmtId="4" fontId="62" fillId="20" borderId="9" xfId="45" applyNumberFormat="1" applyFont="1" applyFill="1" applyBorder="1" applyAlignment="1">
      <alignment horizontal="right" vertical="center"/>
    </xf>
    <xf numFmtId="0" fontId="26" fillId="67" borderId="9" xfId="0" applyFont="1" applyFill="1" applyBorder="1" applyAlignment="1">
      <alignment horizontal="center" vertical="center"/>
    </xf>
    <xf numFmtId="0" fontId="26" fillId="67" borderId="9" xfId="0" applyFont="1" applyFill="1" applyBorder="1" applyAlignment="1">
      <alignment horizontal="center" vertical="center" wrapText="1"/>
    </xf>
    <xf numFmtId="0" fontId="12" fillId="0" borderId="9" xfId="23" applyFont="1" applyBorder="1" applyAlignment="1">
      <alignment vertical="center"/>
      <protection/>
    </xf>
    <xf numFmtId="0" fontId="12" fillId="0" borderId="9" xfId="23" applyFont="1" applyBorder="1" applyAlignment="1">
      <alignment vertical="center" wrapText="1"/>
      <protection/>
    </xf>
    <xf numFmtId="0" fontId="12" fillId="0" borderId="9" xfId="23" applyFont="1" applyBorder="1" applyAlignment="1">
      <alignment horizontal="left" vertical="center" wrapText="1"/>
      <protection/>
    </xf>
    <xf numFmtId="164" fontId="12" fillId="62" borderId="0" xfId="0" applyNumberFormat="1" applyFont="1" applyFill="1" applyBorder="1"/>
    <xf numFmtId="0" fontId="12" fillId="62" borderId="0" xfId="0" applyFont="1" applyFill="1" applyBorder="1" applyAlignment="1">
      <alignment horizontal="center"/>
    </xf>
    <xf numFmtId="0" fontId="30" fillId="62" borderId="38" xfId="23" applyFont="1" applyFill="1" applyBorder="1" applyAlignment="1" quotePrefix="1">
      <alignment horizontal="center" vertical="top" wrapText="1"/>
      <protection/>
    </xf>
    <xf numFmtId="0" fontId="56" fillId="62" borderId="0" xfId="44" applyFont="1" applyFill="1" applyAlignment="1">
      <alignment horizontal="center" vertical="center" wrapText="1"/>
      <protection/>
    </xf>
    <xf numFmtId="0" fontId="26" fillId="66" borderId="0" xfId="44" applyFont="1" applyFill="1" applyAlignment="1">
      <alignment horizontal="center" vertical="center" wrapText="1"/>
      <protection/>
    </xf>
    <xf numFmtId="0" fontId="55" fillId="62" borderId="0" xfId="44" applyFont="1" applyFill="1" applyAlignment="1">
      <alignment horizontal="center" vertical="center" wrapText="1"/>
      <protection/>
    </xf>
    <xf numFmtId="0" fontId="32" fillId="23" borderId="0" xfId="0" applyFont="1" applyFill="1" applyAlignment="1">
      <alignment horizontal="center"/>
    </xf>
    <xf numFmtId="0" fontId="30" fillId="62" borderId="39" xfId="23" applyFont="1" applyFill="1" applyBorder="1" applyAlignment="1" quotePrefix="1">
      <alignment horizontal="center" vertical="top" wrapText="1"/>
      <protection/>
    </xf>
    <xf numFmtId="0" fontId="30" fillId="62" borderId="39" xfId="0" applyFont="1" applyFill="1" applyBorder="1" applyAlignment="1">
      <alignment horizontal="center"/>
    </xf>
    <xf numFmtId="0" fontId="30" fillId="62" borderId="39" xfId="0" applyFont="1" applyFill="1" applyBorder="1" applyAlignment="1">
      <alignment horizontal="center" vertical="center"/>
    </xf>
    <xf numFmtId="0" fontId="12" fillId="62" borderId="39" xfId="0" applyFont="1" applyFill="1" applyBorder="1" applyAlignment="1">
      <alignment horizontal="center"/>
    </xf>
    <xf numFmtId="0" fontId="31" fillId="62" borderId="0" xfId="0" applyFont="1" applyFill="1" applyBorder="1" applyAlignment="1">
      <alignment horizontal="left" vertical="top" wrapText="1"/>
    </xf>
    <xf numFmtId="0" fontId="30" fillId="0" borderId="0" xfId="0" applyNumberFormat="1" applyFont="1" applyFill="1" applyBorder="1" applyAlignment="1" applyProtection="1">
      <alignment horizontal="left" vertical="center"/>
      <protection/>
    </xf>
    <xf numFmtId="0" fontId="36" fillId="0" borderId="0" xfId="0" applyFont="1" applyFill="1" applyBorder="1" applyAlignment="1">
      <alignment horizontal="left" vertical="top" wrapText="1"/>
    </xf>
    <xf numFmtId="0" fontId="26" fillId="63" borderId="40" xfId="0" applyNumberFormat="1" applyFont="1" applyFill="1" applyBorder="1" applyAlignment="1" applyProtection="1" quotePrefix="1">
      <alignment horizontal="center" vertical="center" wrapText="1"/>
      <protection/>
    </xf>
    <xf numFmtId="0" fontId="12" fillId="62" borderId="0" xfId="0" applyFont="1" applyFill="1" applyAlignment="1">
      <alignment horizontal="justify" vertical="top" wrapText="1"/>
    </xf>
    <xf numFmtId="0" fontId="30" fillId="62" borderId="31" xfId="23" applyFont="1" applyFill="1" applyBorder="1" applyAlignment="1" quotePrefix="1">
      <alignment vertical="top" wrapText="1"/>
      <protection/>
    </xf>
    <xf numFmtId="0" fontId="30" fillId="62" borderId="11" xfId="23" applyFont="1" applyFill="1" applyBorder="1" applyAlignment="1" quotePrefix="1">
      <alignment vertical="top" wrapText="1"/>
      <protection/>
    </xf>
    <xf numFmtId="0" fontId="52" fillId="62" borderId="31" xfId="23" applyFont="1" applyFill="1" applyBorder="1" applyAlignment="1" quotePrefix="1">
      <alignment vertical="top" wrapText="1"/>
      <protection/>
    </xf>
    <xf numFmtId="0" fontId="52" fillId="62" borderId="11" xfId="23" applyFont="1" applyFill="1" applyBorder="1" applyAlignment="1" quotePrefix="1">
      <alignment vertical="top" wrapText="1"/>
      <protection/>
    </xf>
    <xf numFmtId="0" fontId="12" fillId="62" borderId="31" xfId="23" applyFont="1" applyFill="1" applyBorder="1" applyAlignment="1" quotePrefix="1">
      <alignment vertical="top" wrapText="1"/>
      <protection/>
    </xf>
    <xf numFmtId="0" fontId="12" fillId="62" borderId="11" xfId="23" applyFont="1" applyFill="1" applyBorder="1" applyAlignment="1" quotePrefix="1">
      <alignment vertical="top" wrapText="1"/>
      <protection/>
    </xf>
    <xf numFmtId="0" fontId="21" fillId="0" borderId="9" xfId="0" applyFont="1" applyFill="1" applyBorder="1" applyAlignment="1">
      <alignment horizontal="center"/>
    </xf>
    <xf numFmtId="0" fontId="35" fillId="63" borderId="41" xfId="0" applyFont="1" applyFill="1" applyBorder="1" applyAlignment="1">
      <alignment vertical="center" wrapText="1"/>
    </xf>
    <xf numFmtId="0" fontId="35" fillId="63" borderId="31" xfId="0" applyFont="1" applyFill="1" applyBorder="1" applyAlignment="1">
      <alignment horizontal="center" vertical="center" wrapText="1"/>
    </xf>
    <xf numFmtId="0" fontId="30" fillId="0" borderId="42" xfId="0" applyFont="1" applyFill="1" applyBorder="1" applyAlignment="1">
      <alignment horizontal="left" vertical="top"/>
    </xf>
    <xf numFmtId="0" fontId="30" fillId="0" borderId="43" xfId="0" applyFont="1" applyFill="1" applyBorder="1" applyAlignment="1">
      <alignment horizontal="left" vertical="top"/>
    </xf>
    <xf numFmtId="0" fontId="30" fillId="0" borderId="43" xfId="0" applyNumberFormat="1" applyFont="1" applyFill="1" applyBorder="1" applyAlignment="1" applyProtection="1">
      <alignment horizontal="left" vertical="center"/>
      <protection/>
    </xf>
    <xf numFmtId="0" fontId="53" fillId="68" borderId="43" xfId="0" applyFont="1" applyFill="1" applyBorder="1" applyAlignment="1">
      <alignment horizontal="left"/>
    </xf>
    <xf numFmtId="0" fontId="64" fillId="68" borderId="43" xfId="0" applyFont="1" applyFill="1" applyBorder="1" applyAlignment="1">
      <alignment horizontal="left"/>
    </xf>
    <xf numFmtId="0" fontId="53" fillId="68" borderId="44" xfId="0" applyFont="1" applyFill="1" applyBorder="1" applyAlignment="1">
      <alignment horizontal="left"/>
    </xf>
    <xf numFmtId="0" fontId="21" fillId="0" borderId="40" xfId="0" applyFont="1" applyFill="1" applyBorder="1" applyAlignment="1">
      <alignment horizontal="left" vertical="top"/>
    </xf>
    <xf numFmtId="0" fontId="44" fillId="0" borderId="11" xfId="0" applyFont="1" applyFill="1" applyBorder="1" applyAlignment="1">
      <alignment horizontal="left"/>
    </xf>
    <xf numFmtId="0" fontId="45" fillId="0" borderId="31" xfId="0" applyNumberFormat="1" applyFont="1" applyFill="1" applyBorder="1" applyAlignment="1" applyProtection="1">
      <alignment horizontal="left" vertical="center"/>
      <protection/>
    </xf>
    <xf numFmtId="0" fontId="44" fillId="0" borderId="40" xfId="0" applyFont="1" applyFill="1" applyBorder="1" applyAlignment="1">
      <alignment horizontal="left"/>
    </xf>
    <xf numFmtId="0" fontId="21" fillId="0" borderId="40"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horizontal="left" vertical="center"/>
      <protection/>
    </xf>
    <xf numFmtId="0" fontId="53" fillId="68" borderId="45" xfId="0" applyFont="1" applyFill="1" applyBorder="1" applyAlignment="1">
      <alignment horizontal="left"/>
    </xf>
    <xf numFmtId="0" fontId="30" fillId="0" borderId="38" xfId="0" applyFont="1" applyFill="1" applyBorder="1" applyAlignment="1">
      <alignment horizontal="center" vertical="center"/>
    </xf>
    <xf numFmtId="0" fontId="30" fillId="62" borderId="38" xfId="0" applyFont="1" applyFill="1" applyBorder="1" applyAlignment="1">
      <alignment horizontal="center" vertical="center"/>
    </xf>
    <xf numFmtId="0" fontId="45" fillId="0" borderId="40" xfId="0" applyNumberFormat="1" applyFont="1" applyFill="1" applyBorder="1" applyAlignment="1" applyProtection="1">
      <alignment horizontal="left" vertical="center"/>
      <protection/>
    </xf>
    <xf numFmtId="0" fontId="45" fillId="0" borderId="11" xfId="0" applyNumberFormat="1" applyFont="1" applyFill="1" applyBorder="1" applyAlignment="1" applyProtection="1">
      <alignment horizontal="left" vertical="center"/>
      <protection/>
    </xf>
    <xf numFmtId="0" fontId="45" fillId="69" borderId="31" xfId="0" applyNumberFormat="1" applyFont="1" applyFill="1" applyBorder="1" applyAlignment="1" applyProtection="1">
      <alignment horizontal="left" vertical="center"/>
      <protection/>
    </xf>
    <xf numFmtId="0" fontId="44" fillId="0" borderId="40" xfId="0" applyNumberFormat="1" applyFont="1" applyFill="1" applyBorder="1" applyAlignment="1" applyProtection="1">
      <alignment horizontal="left" vertical="center"/>
      <protection/>
    </xf>
    <xf numFmtId="0" fontId="12" fillId="0" borderId="9" xfId="23" applyFont="1" applyBorder="1" applyAlignment="1">
      <alignment horizontal="left" vertical="center"/>
      <protection/>
    </xf>
    <xf numFmtId="0" fontId="53" fillId="68" borderId="43" xfId="0" applyFont="1" applyFill="1" applyBorder="1" applyAlignment="1">
      <alignment horizontal="center"/>
    </xf>
    <xf numFmtId="164" fontId="12" fillId="62" borderId="0" xfId="0" applyNumberFormat="1" applyFont="1" applyFill="1" applyAlignment="1">
      <alignment horizontal="center"/>
    </xf>
    <xf numFmtId="4" fontId="30" fillId="21" borderId="39" xfId="23" applyNumberFormat="1" applyFont="1" applyFill="1" applyBorder="1" applyAlignment="1" quotePrefix="1">
      <alignment horizontal="center" vertical="top" wrapText="1"/>
      <protection/>
    </xf>
    <xf numFmtId="4" fontId="30" fillId="21" borderId="38" xfId="23" applyNumberFormat="1" applyFont="1" applyFill="1" applyBorder="1" applyAlignment="1" quotePrefix="1">
      <alignment horizontal="center" vertical="top" wrapText="1"/>
      <protection/>
    </xf>
    <xf numFmtId="0" fontId="45" fillId="0" borderId="0" xfId="0" applyNumberFormat="1" applyFont="1" applyFill="1" applyBorder="1" applyAlignment="1" applyProtection="1">
      <alignment horizontal="left" vertical="center"/>
      <protection/>
    </xf>
    <xf numFmtId="0" fontId="35" fillId="63" borderId="31" xfId="0" applyFont="1" applyFill="1" applyBorder="1" applyAlignment="1">
      <alignment vertical="center" wrapText="1"/>
    </xf>
    <xf numFmtId="4" fontId="35" fillId="63" borderId="31" xfId="0" applyNumberFormat="1" applyFont="1" applyFill="1" applyBorder="1" applyAlignment="1">
      <alignment horizontal="center" vertical="center" wrapText="1"/>
    </xf>
    <xf numFmtId="0" fontId="53" fillId="68" borderId="44" xfId="0" applyFont="1" applyFill="1" applyBorder="1" applyAlignment="1">
      <alignment horizontal="center"/>
    </xf>
    <xf numFmtId="0" fontId="53" fillId="68" borderId="42" xfId="0" applyFont="1" applyFill="1" applyBorder="1" applyAlignment="1">
      <alignment horizontal="center"/>
    </xf>
    <xf numFmtId="0" fontId="53" fillId="68" borderId="45" xfId="0" applyFont="1" applyFill="1" applyBorder="1" applyAlignment="1">
      <alignment horizontal="center"/>
    </xf>
    <xf numFmtId="0" fontId="30" fillId="0" borderId="42" xfId="0" applyNumberFormat="1" applyFont="1" applyFill="1" applyBorder="1" applyAlignment="1" applyProtection="1">
      <alignment horizontal="left" vertical="center"/>
      <protection/>
    </xf>
    <xf numFmtId="0" fontId="30" fillId="0" borderId="44" xfId="0" applyFont="1" applyFill="1" applyBorder="1" applyAlignment="1">
      <alignment horizontal="left" vertical="top"/>
    </xf>
    <xf numFmtId="0" fontId="12" fillId="62" borderId="46" xfId="0" applyFont="1" applyFill="1" applyBorder="1" applyAlignment="1">
      <alignment horizontal="center"/>
    </xf>
    <xf numFmtId="4" fontId="30" fillId="21" borderId="46" xfId="23" applyNumberFormat="1" applyFont="1" applyFill="1" applyBorder="1" applyAlignment="1" quotePrefix="1">
      <alignment horizontal="center" vertical="top" wrapText="1"/>
      <protection/>
    </xf>
    <xf numFmtId="0" fontId="64" fillId="68" borderId="44" xfId="0" applyFont="1" applyFill="1" applyBorder="1" applyAlignment="1">
      <alignment horizontal="left"/>
    </xf>
    <xf numFmtId="0" fontId="30" fillId="62" borderId="38" xfId="0" applyFont="1" applyFill="1" applyBorder="1" applyAlignment="1">
      <alignment horizontal="center"/>
    </xf>
    <xf numFmtId="0" fontId="30" fillId="62" borderId="0" xfId="0" applyFont="1" applyFill="1" applyBorder="1" applyAlignment="1">
      <alignment horizontal="center"/>
    </xf>
    <xf numFmtId="0" fontId="30" fillId="69" borderId="0" xfId="0" applyNumberFormat="1" applyFont="1" applyFill="1" applyBorder="1" applyAlignment="1" applyProtection="1">
      <alignment horizontal="left" vertical="center"/>
      <protection/>
    </xf>
    <xf numFmtId="0" fontId="30" fillId="62" borderId="0" xfId="0" applyFont="1" applyFill="1" applyBorder="1" applyAlignment="1">
      <alignment horizontal="center" vertical="center"/>
    </xf>
    <xf numFmtId="0" fontId="32" fillId="69" borderId="0" xfId="0" applyNumberFormat="1" applyFont="1" applyFill="1" applyBorder="1" applyAlignment="1" applyProtection="1">
      <alignment horizontal="left" vertical="center"/>
      <protection/>
    </xf>
    <xf numFmtId="0" fontId="35" fillId="62" borderId="0" xfId="0" applyFont="1" applyFill="1" applyBorder="1" applyAlignment="1">
      <alignment horizontal="center" vertical="center" wrapText="1"/>
    </xf>
    <xf numFmtId="0" fontId="35" fillId="62" borderId="0" xfId="0" applyNumberFormat="1" applyFont="1" applyFill="1" applyBorder="1" applyAlignment="1">
      <alignment horizontal="center" vertical="center" wrapText="1"/>
    </xf>
    <xf numFmtId="164" fontId="12" fillId="62" borderId="0" xfId="20" applyNumberFormat="1" applyFont="1" applyFill="1" applyBorder="1" applyAlignment="1">
      <alignment horizontal="right"/>
    </xf>
    <xf numFmtId="0" fontId="30" fillId="62" borderId="0" xfId="0" applyFont="1" applyFill="1" applyBorder="1" applyAlignment="1">
      <alignment horizontal="left" vertical="top" wrapText="1"/>
    </xf>
    <xf numFmtId="164" fontId="12" fillId="62" borderId="0" xfId="20" applyNumberFormat="1" applyFont="1" applyFill="1" applyBorder="1" applyAlignment="1">
      <alignment vertical="center"/>
    </xf>
    <xf numFmtId="164" fontId="16" fillId="62" borderId="0" xfId="0" applyNumberFormat="1" applyFont="1" applyFill="1" applyAlignment="1">
      <alignment horizontal="center"/>
    </xf>
    <xf numFmtId="0" fontId="26" fillId="63" borderId="41" xfId="0" applyFont="1" applyFill="1" applyBorder="1" applyAlignment="1">
      <alignment vertical="center" wrapText="1"/>
    </xf>
    <xf numFmtId="0" fontId="26" fillId="63" borderId="31" xfId="0" applyFont="1" applyFill="1" applyBorder="1" applyAlignment="1">
      <alignment horizontal="center" vertical="center" wrapText="1"/>
    </xf>
    <xf numFmtId="4" fontId="26" fillId="63" borderId="31" xfId="0" applyNumberFormat="1" applyFont="1" applyFill="1" applyBorder="1" applyAlignment="1">
      <alignment horizontal="center" vertical="center" wrapText="1"/>
    </xf>
    <xf numFmtId="0" fontId="21" fillId="0" borderId="42" xfId="0" applyFont="1" applyFill="1" applyBorder="1" applyAlignment="1">
      <alignment horizontal="left" vertical="top"/>
    </xf>
    <xf numFmtId="0" fontId="21" fillId="62" borderId="38" xfId="23" applyFont="1" applyFill="1" applyBorder="1" applyAlignment="1" quotePrefix="1">
      <alignment horizontal="center" vertical="top" wrapText="1"/>
      <protection/>
    </xf>
    <xf numFmtId="4" fontId="21" fillId="21" borderId="38" xfId="23" applyNumberFormat="1" applyFont="1" applyFill="1" applyBorder="1" applyAlignment="1" quotePrefix="1">
      <alignment horizontal="center" vertical="top" wrapText="1"/>
      <protection/>
    </xf>
    <xf numFmtId="0" fontId="21" fillId="0" borderId="43" xfId="0" applyFont="1" applyFill="1" applyBorder="1" applyAlignment="1">
      <alignment horizontal="left" vertical="top"/>
    </xf>
    <xf numFmtId="0" fontId="21" fillId="62" borderId="39" xfId="23" applyFont="1" applyFill="1" applyBorder="1" applyAlignment="1" quotePrefix="1">
      <alignment horizontal="center" vertical="top" wrapText="1"/>
      <protection/>
    </xf>
    <xf numFmtId="4" fontId="21" fillId="21" borderId="39" xfId="23" applyNumberFormat="1" applyFont="1" applyFill="1" applyBorder="1" applyAlignment="1" quotePrefix="1">
      <alignment horizontal="center" vertical="top" wrapText="1"/>
      <protection/>
    </xf>
    <xf numFmtId="0" fontId="21" fillId="0" borderId="43" xfId="0" applyNumberFormat="1" applyFont="1" applyFill="1" applyBorder="1" applyAlignment="1" applyProtection="1">
      <alignment horizontal="left" vertical="center"/>
      <protection/>
    </xf>
    <xf numFmtId="0" fontId="27" fillId="62" borderId="0" xfId="0" applyFont="1" applyFill="1" applyAlignment="1">
      <alignment horizontal="left"/>
    </xf>
    <xf numFmtId="0" fontId="65" fillId="68" borderId="43" xfId="0" applyFont="1" applyFill="1" applyBorder="1" applyAlignment="1">
      <alignment horizontal="left"/>
    </xf>
    <xf numFmtId="0" fontId="65" fillId="68" borderId="43" xfId="0" applyFont="1" applyFill="1" applyBorder="1" applyAlignment="1">
      <alignment horizontal="center"/>
    </xf>
    <xf numFmtId="4" fontId="65" fillId="68" borderId="39" xfId="0" applyNumberFormat="1" applyFont="1" applyFill="1" applyBorder="1" applyAlignment="1">
      <alignment horizontal="center"/>
    </xf>
    <xf numFmtId="0" fontId="65" fillId="68" borderId="45" xfId="0" applyFont="1" applyFill="1" applyBorder="1" applyAlignment="1">
      <alignment horizontal="left"/>
    </xf>
    <xf numFmtId="0" fontId="65" fillId="68" borderId="45" xfId="0" applyFont="1" applyFill="1" applyBorder="1" applyAlignment="1">
      <alignment horizontal="center"/>
    </xf>
    <xf numFmtId="4" fontId="65" fillId="68" borderId="47" xfId="0" applyNumberFormat="1" applyFont="1" applyFill="1" applyBorder="1" applyAlignment="1">
      <alignment horizontal="center"/>
    </xf>
    <xf numFmtId="0" fontId="21" fillId="0" borderId="42" xfId="0" applyNumberFormat="1" applyFont="1" applyFill="1" applyBorder="1" applyAlignment="1" applyProtection="1">
      <alignment horizontal="left" vertical="center"/>
      <protection/>
    </xf>
    <xf numFmtId="0" fontId="21" fillId="62" borderId="38" xfId="0" applyFont="1" applyFill="1" applyBorder="1" applyAlignment="1">
      <alignment horizontal="center"/>
    </xf>
    <xf numFmtId="0" fontId="21" fillId="62" borderId="39" xfId="0" applyFont="1" applyFill="1" applyBorder="1" applyAlignment="1">
      <alignment horizontal="center"/>
    </xf>
    <xf numFmtId="0" fontId="65" fillId="68" borderId="44" xfId="0" applyFont="1" applyFill="1" applyBorder="1" applyAlignment="1">
      <alignment horizontal="left"/>
    </xf>
    <xf numFmtId="0" fontId="65" fillId="68" borderId="44" xfId="0" applyFont="1" applyFill="1" applyBorder="1" applyAlignment="1">
      <alignment horizontal="center"/>
    </xf>
    <xf numFmtId="4" fontId="65" fillId="68" borderId="46" xfId="0" applyNumberFormat="1" applyFont="1" applyFill="1" applyBorder="1" applyAlignment="1">
      <alignment horizontal="center"/>
    </xf>
    <xf numFmtId="0" fontId="21" fillId="62" borderId="38" xfId="0" applyFont="1" applyFill="1" applyBorder="1" applyAlignment="1">
      <alignment horizontal="center" vertical="center"/>
    </xf>
    <xf numFmtId="0" fontId="21" fillId="62" borderId="39" xfId="0" applyFont="1" applyFill="1" applyBorder="1" applyAlignment="1">
      <alignment horizontal="center" vertical="center"/>
    </xf>
    <xf numFmtId="0" fontId="66" fillId="68" borderId="43" xfId="0" applyFont="1" applyFill="1" applyBorder="1" applyAlignment="1">
      <alignment horizontal="left"/>
    </xf>
    <xf numFmtId="0" fontId="66" fillId="68" borderId="44" xfId="0" applyFont="1" applyFill="1" applyBorder="1" applyAlignment="1">
      <alignment horizontal="left"/>
    </xf>
    <xf numFmtId="0" fontId="21" fillId="0" borderId="38" xfId="0" applyFont="1" applyFill="1" applyBorder="1" applyAlignment="1">
      <alignment horizontal="center" vertical="center"/>
    </xf>
    <xf numFmtId="0" fontId="16" fillId="62" borderId="39" xfId="0" applyFont="1" applyFill="1" applyBorder="1" applyAlignment="1">
      <alignment horizontal="center"/>
    </xf>
    <xf numFmtId="0" fontId="21" fillId="0" borderId="44" xfId="0" applyFont="1" applyFill="1" applyBorder="1" applyAlignment="1">
      <alignment horizontal="left" vertical="top"/>
    </xf>
    <xf numFmtId="0" fontId="16" fillId="62" borderId="46" xfId="0" applyFont="1" applyFill="1" applyBorder="1" applyAlignment="1">
      <alignment horizontal="center"/>
    </xf>
    <xf numFmtId="4" fontId="21" fillId="21" borderId="46" xfId="23" applyNumberFormat="1" applyFont="1" applyFill="1" applyBorder="1" applyAlignment="1" quotePrefix="1">
      <alignment horizontal="center" vertical="top" wrapText="1"/>
      <protection/>
    </xf>
    <xf numFmtId="0" fontId="65" fillId="68" borderId="42" xfId="0" applyFont="1" applyFill="1" applyBorder="1" applyAlignment="1">
      <alignment horizontal="left"/>
    </xf>
    <xf numFmtId="0" fontId="65" fillId="68" borderId="42" xfId="0" applyFont="1" applyFill="1" applyBorder="1" applyAlignment="1">
      <alignment horizontal="center"/>
    </xf>
    <xf numFmtId="4" fontId="65" fillId="68" borderId="38" xfId="0" applyNumberFormat="1" applyFont="1" applyFill="1" applyBorder="1" applyAlignment="1">
      <alignment horizontal="center"/>
    </xf>
    <xf numFmtId="0" fontId="21" fillId="62" borderId="46" xfId="0" applyFont="1" applyFill="1" applyBorder="1" applyAlignment="1">
      <alignment horizontal="center" vertical="center"/>
    </xf>
    <xf numFmtId="0" fontId="32" fillId="69" borderId="31" xfId="0" applyNumberFormat="1" applyFont="1" applyFill="1" applyBorder="1" applyAlignment="1" applyProtection="1">
      <alignment horizontal="left" vertical="center"/>
      <protection/>
    </xf>
    <xf numFmtId="0" fontId="30" fillId="0" borderId="40" xfId="0" applyFont="1" applyFill="1" applyBorder="1" applyAlignment="1">
      <alignment horizontal="left" vertical="top"/>
    </xf>
    <xf numFmtId="0" fontId="30" fillId="0" borderId="40" xfId="0" applyNumberFormat="1" applyFont="1" applyFill="1" applyBorder="1" applyAlignment="1" applyProtection="1">
      <alignment horizontal="left" vertical="center"/>
      <protection/>
    </xf>
    <xf numFmtId="0" fontId="63" fillId="0" borderId="40" xfId="0" applyFont="1" applyFill="1" applyBorder="1" applyAlignment="1">
      <alignment horizontal="left"/>
    </xf>
    <xf numFmtId="0" fontId="32" fillId="0" borderId="31" xfId="0" applyNumberFormat="1" applyFont="1" applyFill="1" applyBorder="1" applyAlignment="1" applyProtection="1">
      <alignment horizontal="left" vertical="center"/>
      <protection/>
    </xf>
    <xf numFmtId="0" fontId="63" fillId="0" borderId="40" xfId="0" applyNumberFormat="1" applyFont="1" applyFill="1" applyBorder="1" applyAlignment="1" applyProtection="1">
      <alignment horizontal="left" vertical="center"/>
      <protection/>
    </xf>
    <xf numFmtId="0" fontId="63" fillId="0" borderId="11" xfId="0" applyFont="1" applyFill="1" applyBorder="1" applyAlignment="1">
      <alignment horizontal="left"/>
    </xf>
    <xf numFmtId="0" fontId="32" fillId="0" borderId="40" xfId="0" applyNumberFormat="1" applyFont="1" applyFill="1" applyBorder="1" applyAlignment="1" applyProtection="1">
      <alignment horizontal="left" vertical="center"/>
      <protection/>
    </xf>
    <xf numFmtId="0" fontId="32" fillId="0" borderId="11" xfId="0" applyNumberFormat="1" applyFont="1" applyFill="1" applyBorder="1" applyAlignment="1" applyProtection="1">
      <alignment horizontal="left" vertical="center"/>
      <protection/>
    </xf>
    <xf numFmtId="0" fontId="30" fillId="0" borderId="11" xfId="0" applyNumberFormat="1" applyFont="1" applyFill="1" applyBorder="1" applyAlignment="1" applyProtection="1">
      <alignment horizontal="left" vertical="center"/>
      <protection/>
    </xf>
    <xf numFmtId="4" fontId="35" fillId="63" borderId="41" xfId="0" applyNumberFormat="1" applyFont="1" applyFill="1" applyBorder="1" applyAlignment="1">
      <alignment horizontal="center" vertical="center" wrapText="1"/>
    </xf>
    <xf numFmtId="4" fontId="30" fillId="62" borderId="42" xfId="23" applyNumberFormat="1" applyFont="1" applyFill="1" applyBorder="1" applyAlignment="1" quotePrefix="1">
      <alignment horizontal="center" vertical="top" wrapText="1"/>
      <protection/>
    </xf>
    <xf numFmtId="4" fontId="30" fillId="62" borderId="43" xfId="23" applyNumberFormat="1" applyFont="1" applyFill="1" applyBorder="1" applyAlignment="1" quotePrefix="1">
      <alignment horizontal="center" vertical="top" wrapText="1"/>
      <protection/>
    </xf>
    <xf numFmtId="4" fontId="53" fillId="68" borderId="43" xfId="0" applyNumberFormat="1" applyFont="1" applyFill="1" applyBorder="1" applyAlignment="1">
      <alignment horizontal="center"/>
    </xf>
    <xf numFmtId="4" fontId="53" fillId="68" borderId="45" xfId="0" applyNumberFormat="1" applyFont="1" applyFill="1" applyBorder="1" applyAlignment="1">
      <alignment horizontal="center"/>
    </xf>
    <xf numFmtId="4" fontId="53" fillId="68" borderId="44" xfId="0" applyNumberFormat="1" applyFont="1" applyFill="1" applyBorder="1" applyAlignment="1">
      <alignment horizontal="center"/>
    </xf>
    <xf numFmtId="4" fontId="30" fillId="62" borderId="44" xfId="23" applyNumberFormat="1" applyFont="1" applyFill="1" applyBorder="1" applyAlignment="1" quotePrefix="1">
      <alignment horizontal="center" vertical="top" wrapText="1"/>
      <protection/>
    </xf>
    <xf numFmtId="4" fontId="35" fillId="63" borderId="48" xfId="0" applyNumberFormat="1" applyFont="1" applyFill="1" applyBorder="1" applyAlignment="1">
      <alignment horizontal="center" vertical="center" wrapText="1"/>
    </xf>
    <xf numFmtId="4" fontId="30" fillId="9" borderId="49" xfId="23" applyNumberFormat="1" applyFont="1" applyFill="1" applyBorder="1" applyAlignment="1" quotePrefix="1">
      <alignment horizontal="center" vertical="top" wrapText="1"/>
      <protection/>
    </xf>
    <xf numFmtId="4" fontId="30" fillId="9" borderId="50" xfId="23" applyNumberFormat="1" applyFont="1" applyFill="1" applyBorder="1" applyAlignment="1" quotePrefix="1">
      <alignment horizontal="center" vertical="top" wrapText="1"/>
      <protection/>
    </xf>
    <xf numFmtId="4" fontId="30" fillId="62" borderId="50" xfId="23" applyNumberFormat="1" applyFont="1" applyFill="1" applyBorder="1" applyAlignment="1" quotePrefix="1">
      <alignment horizontal="center" vertical="top" wrapText="1"/>
      <protection/>
    </xf>
    <xf numFmtId="4" fontId="30" fillId="70" borderId="50" xfId="23" applyNumberFormat="1" applyFont="1" applyFill="1" applyBorder="1" applyAlignment="1" quotePrefix="1">
      <alignment horizontal="center" vertical="top" wrapText="1"/>
      <protection/>
    </xf>
    <xf numFmtId="4" fontId="53" fillId="70" borderId="50" xfId="0" applyNumberFormat="1" applyFont="1" applyFill="1" applyBorder="1" applyAlignment="1">
      <alignment horizontal="center"/>
    </xf>
    <xf numFmtId="4" fontId="53" fillId="70" borderId="51" xfId="0" applyNumberFormat="1" applyFont="1" applyFill="1" applyBorder="1" applyAlignment="1">
      <alignment horizontal="center"/>
    </xf>
    <xf numFmtId="4" fontId="53" fillId="70" borderId="52" xfId="0" applyNumberFormat="1" applyFont="1" applyFill="1" applyBorder="1" applyAlignment="1">
      <alignment horizontal="center"/>
    </xf>
    <xf numFmtId="4" fontId="30" fillId="62" borderId="49" xfId="23" applyNumberFormat="1" applyFont="1" applyFill="1" applyBorder="1" applyAlignment="1" quotePrefix="1">
      <alignment horizontal="center" vertical="top" wrapText="1"/>
      <protection/>
    </xf>
    <xf numFmtId="4" fontId="53" fillId="70" borderId="49" xfId="0" applyNumberFormat="1" applyFont="1" applyFill="1" applyBorder="1" applyAlignment="1">
      <alignment horizontal="center"/>
    </xf>
    <xf numFmtId="4" fontId="53" fillId="68" borderId="53" xfId="0" applyNumberFormat="1" applyFont="1" applyFill="1" applyBorder="1" applyAlignment="1">
      <alignment horizontal="center"/>
    </xf>
    <xf numFmtId="0" fontId="53" fillId="68" borderId="54" xfId="0" applyFont="1" applyFill="1" applyBorder="1" applyAlignment="1">
      <alignment horizontal="left"/>
    </xf>
    <xf numFmtId="4" fontId="53" fillId="70" borderId="55" xfId="0" applyNumberFormat="1" applyFont="1" applyFill="1" applyBorder="1" applyAlignment="1">
      <alignment horizontal="center"/>
    </xf>
    <xf numFmtId="0" fontId="16" fillId="62" borderId="0" xfId="0" applyFont="1" applyFill="1" applyAlignment="1">
      <alignment horizontal="left"/>
    </xf>
    <xf numFmtId="0" fontId="12" fillId="62" borderId="0" xfId="0" applyFont="1" applyFill="1" applyAlignment="1">
      <alignment horizontal="left"/>
    </xf>
    <xf numFmtId="0" fontId="30" fillId="62" borderId="46" xfId="23" applyFont="1" applyFill="1" applyBorder="1" applyAlignment="1" quotePrefix="1">
      <alignment horizontal="center" vertical="top" wrapText="1"/>
      <protection/>
    </xf>
    <xf numFmtId="0" fontId="30" fillId="0" borderId="31" xfId="0" applyFont="1" applyFill="1" applyBorder="1" applyAlignment="1">
      <alignment horizontal="left" vertical="top"/>
    </xf>
    <xf numFmtId="0" fontId="30" fillId="0" borderId="11" xfId="0" applyFont="1" applyFill="1" applyBorder="1" applyAlignment="1">
      <alignment horizontal="left" vertical="top"/>
    </xf>
    <xf numFmtId="0" fontId="30" fillId="62" borderId="42" xfId="0" applyFont="1" applyFill="1" applyBorder="1" applyAlignment="1">
      <alignment horizontal="center"/>
    </xf>
    <xf numFmtId="4" fontId="30" fillId="62" borderId="42" xfId="0" applyNumberFormat="1" applyFont="1" applyFill="1" applyBorder="1" applyAlignment="1">
      <alignment horizontal="center"/>
    </xf>
    <xf numFmtId="0" fontId="30" fillId="62" borderId="43" xfId="0" applyFont="1" applyFill="1" applyBorder="1" applyAlignment="1">
      <alignment horizontal="center"/>
    </xf>
    <xf numFmtId="4" fontId="30" fillId="62" borderId="43" xfId="0" applyNumberFormat="1" applyFont="1" applyFill="1" applyBorder="1" applyAlignment="1">
      <alignment horizontal="center"/>
    </xf>
    <xf numFmtId="0" fontId="30" fillId="62" borderId="44" xfId="0" applyFont="1" applyFill="1" applyBorder="1" applyAlignment="1">
      <alignment horizontal="center"/>
    </xf>
    <xf numFmtId="4" fontId="30" fillId="62" borderId="44" xfId="0" applyNumberFormat="1" applyFont="1" applyFill="1" applyBorder="1" applyAlignment="1">
      <alignment horizontal="center"/>
    </xf>
    <xf numFmtId="4" fontId="35" fillId="63" borderId="9" xfId="0" applyNumberFormat="1" applyFont="1" applyFill="1" applyBorder="1" applyAlignment="1">
      <alignment horizontal="center" vertical="center" wrapText="1"/>
    </xf>
    <xf numFmtId="0" fontId="21" fillId="62" borderId="9" xfId="0" applyFont="1" applyFill="1" applyBorder="1" applyAlignment="1">
      <alignment horizontal="center" vertical="center" wrapText="1"/>
    </xf>
    <xf numFmtId="4" fontId="29" fillId="62" borderId="9" xfId="23" applyNumberFormat="1" applyFont="1" applyFill="1" applyBorder="1" applyAlignment="1" quotePrefix="1">
      <alignment horizontal="center" vertical="top" wrapText="1"/>
      <protection/>
    </xf>
    <xf numFmtId="0" fontId="0" fillId="62" borderId="0" xfId="0" applyFont="1" applyFill="1" applyAlignment="1">
      <alignment horizontal="left"/>
    </xf>
    <xf numFmtId="4" fontId="35" fillId="63" borderId="9" xfId="0" applyNumberFormat="1" applyFont="1" applyFill="1" applyBorder="1" applyAlignment="1">
      <alignment horizontal="left" vertical="center" wrapText="1"/>
    </xf>
    <xf numFmtId="0" fontId="30" fillId="0" borderId="9" xfId="0" applyFont="1" applyFill="1" applyBorder="1" applyAlignment="1">
      <alignment horizontal="left" vertical="top" wrapText="1"/>
    </xf>
    <xf numFmtId="0" fontId="28" fillId="62" borderId="0" xfId="0" applyFont="1" applyFill="1" applyAlignment="1">
      <alignment horizontal="left"/>
    </xf>
    <xf numFmtId="0" fontId="12" fillId="62" borderId="9" xfId="0" applyFont="1" applyFill="1" applyBorder="1" applyAlignment="1">
      <alignment horizontal="left"/>
    </xf>
    <xf numFmtId="0" fontId="12" fillId="62" borderId="0" xfId="0" applyFont="1" applyFill="1" applyAlignment="1">
      <alignment horizontal="left" vertical="top" wrapText="1"/>
    </xf>
    <xf numFmtId="0" fontId="36" fillId="0" borderId="0" xfId="0" applyFont="1" applyFill="1" applyBorder="1" applyAlignment="1">
      <alignment horizontal="left" vertical="top" wrapText="1"/>
    </xf>
    <xf numFmtId="0" fontId="30" fillId="0" borderId="0" xfId="0" applyNumberFormat="1" applyFont="1" applyFill="1" applyBorder="1" applyAlignment="1" applyProtection="1">
      <alignment horizontal="left" vertical="center"/>
      <protection/>
    </xf>
    <xf numFmtId="4" fontId="30" fillId="9" borderId="49" xfId="0" applyNumberFormat="1" applyFont="1" applyFill="1" applyBorder="1" applyAlignment="1">
      <alignment horizontal="center"/>
    </xf>
    <xf numFmtId="4" fontId="30" fillId="9" borderId="50" xfId="0" applyNumberFormat="1" applyFont="1" applyFill="1" applyBorder="1" applyAlignment="1">
      <alignment horizontal="center"/>
    </xf>
    <xf numFmtId="4" fontId="30" fillId="9" borderId="56" xfId="0" applyNumberFormat="1" applyFont="1" applyFill="1" applyBorder="1" applyAlignment="1">
      <alignment horizontal="center"/>
    </xf>
    <xf numFmtId="164" fontId="65" fillId="62" borderId="0" xfId="0" applyNumberFormat="1" applyFont="1" applyFill="1"/>
    <xf numFmtId="0" fontId="68" fillId="50" borderId="9" xfId="0" applyNumberFormat="1" applyFont="1" applyFill="1" applyBorder="1" applyAlignment="1" applyProtection="1">
      <alignment vertical="center"/>
      <protection/>
    </xf>
    <xf numFmtId="0" fontId="57" fillId="50" borderId="9" xfId="0" applyNumberFormat="1" applyFont="1" applyFill="1" applyBorder="1" applyAlignment="1" applyProtection="1">
      <alignment vertical="center"/>
      <protection/>
    </xf>
    <xf numFmtId="0" fontId="68" fillId="50" borderId="9" xfId="0" applyNumberFormat="1" applyFont="1" applyFill="1" applyBorder="1" applyAlignment="1" applyProtection="1">
      <alignment horizontal="right" vertical="center"/>
      <protection/>
    </xf>
    <xf numFmtId="164" fontId="69" fillId="62" borderId="9" xfId="20" applyFont="1" applyFill="1" applyBorder="1"/>
    <xf numFmtId="0" fontId="57" fillId="0" borderId="40" xfId="0" applyFont="1" applyFill="1" applyBorder="1" applyAlignment="1">
      <alignment horizontal="left" vertical="top"/>
    </xf>
    <xf numFmtId="0" fontId="57" fillId="0" borderId="43" xfId="0" applyFont="1" applyFill="1" applyBorder="1" applyAlignment="1">
      <alignment horizontal="left" vertical="top"/>
    </xf>
    <xf numFmtId="0" fontId="57" fillId="0" borderId="40" xfId="0" applyNumberFormat="1" applyFont="1" applyFill="1" applyBorder="1" applyAlignment="1" applyProtection="1">
      <alignment horizontal="left" vertical="center"/>
      <protection/>
    </xf>
    <xf numFmtId="0" fontId="57" fillId="0" borderId="43" xfId="0" applyNumberFormat="1" applyFont="1" applyFill="1" applyBorder="1" applyAlignment="1" applyProtection="1">
      <alignment horizontal="left" vertical="center"/>
      <protection/>
    </xf>
    <xf numFmtId="0" fontId="70" fillId="0" borderId="40" xfId="0" applyFont="1" applyFill="1" applyBorder="1" applyAlignment="1">
      <alignment horizontal="left"/>
    </xf>
    <xf numFmtId="0" fontId="68" fillId="0" borderId="31" xfId="0" applyNumberFormat="1" applyFont="1" applyFill="1" applyBorder="1" applyAlignment="1" applyProtection="1">
      <alignment horizontal="left" vertical="center"/>
      <protection/>
    </xf>
    <xf numFmtId="0" fontId="57" fillId="0" borderId="42" xfId="0" applyNumberFormat="1" applyFont="1" applyFill="1" applyBorder="1" applyAlignment="1" applyProtection="1">
      <alignment horizontal="left" vertical="center"/>
      <protection/>
    </xf>
    <xf numFmtId="0" fontId="70" fillId="0" borderId="40" xfId="0" applyNumberFormat="1" applyFont="1" applyFill="1" applyBorder="1" applyAlignment="1" applyProtection="1">
      <alignment horizontal="left" vertical="center"/>
      <protection/>
    </xf>
    <xf numFmtId="0" fontId="70" fillId="0" borderId="43" xfId="0" applyNumberFormat="1" applyFont="1" applyFill="1" applyBorder="1" applyAlignment="1" applyProtection="1">
      <alignment horizontal="left" vertical="center"/>
      <protection/>
    </xf>
    <xf numFmtId="0" fontId="68" fillId="69" borderId="31" xfId="0" applyNumberFormat="1" applyFont="1" applyFill="1" applyBorder="1" applyAlignment="1" applyProtection="1">
      <alignment horizontal="left" vertical="center"/>
      <protection/>
    </xf>
    <xf numFmtId="0" fontId="57" fillId="0" borderId="42" xfId="0" applyFont="1" applyFill="1" applyBorder="1" applyAlignment="1">
      <alignment horizontal="left" vertical="top"/>
    </xf>
    <xf numFmtId="0" fontId="70" fillId="0" borderId="11" xfId="0" applyFont="1" applyFill="1" applyBorder="1" applyAlignment="1">
      <alignment horizontal="left"/>
    </xf>
    <xf numFmtId="0" fontId="68" fillId="0" borderId="40" xfId="0" applyNumberFormat="1" applyFont="1" applyFill="1" applyBorder="1" applyAlignment="1" applyProtection="1">
      <alignment horizontal="left" vertical="center"/>
      <protection/>
    </xf>
    <xf numFmtId="0" fontId="68" fillId="0" borderId="11" xfId="0" applyNumberFormat="1" applyFont="1" applyFill="1" applyBorder="1" applyAlignment="1" applyProtection="1">
      <alignment horizontal="left" vertical="center"/>
      <protection/>
    </xf>
    <xf numFmtId="0" fontId="57" fillId="0" borderId="11" xfId="0" applyNumberFormat="1" applyFont="1" applyFill="1" applyBorder="1" applyAlignment="1" applyProtection="1">
      <alignment horizontal="left" vertical="center"/>
      <protection/>
    </xf>
    <xf numFmtId="0" fontId="57" fillId="0" borderId="44" xfId="0" applyFont="1" applyFill="1" applyBorder="1" applyAlignment="1">
      <alignment horizontal="left" vertical="top"/>
    </xf>
    <xf numFmtId="0" fontId="57" fillId="0" borderId="11" xfId="0" applyFont="1" applyFill="1" applyBorder="1" applyAlignment="1">
      <alignment horizontal="left" vertical="top"/>
    </xf>
    <xf numFmtId="4" fontId="57" fillId="0" borderId="42" xfId="0" applyNumberFormat="1" applyFont="1" applyFill="1" applyBorder="1" applyAlignment="1">
      <alignment horizontal="center" vertical="top"/>
    </xf>
    <xf numFmtId="4" fontId="57" fillId="0" borderId="43" xfId="0" applyNumberFormat="1" applyFont="1" applyFill="1" applyBorder="1" applyAlignment="1">
      <alignment horizontal="center" vertical="top"/>
    </xf>
    <xf numFmtId="4" fontId="57" fillId="0" borderId="43" xfId="0" applyNumberFormat="1" applyFont="1" applyFill="1" applyBorder="1" applyAlignment="1" applyProtection="1">
      <alignment horizontal="center" vertical="center"/>
      <protection/>
    </xf>
    <xf numFmtId="4" fontId="57" fillId="0" borderId="42" xfId="0" applyNumberFormat="1" applyFont="1" applyFill="1" applyBorder="1" applyAlignment="1" applyProtection="1">
      <alignment horizontal="center" vertical="center"/>
      <protection/>
    </xf>
    <xf numFmtId="4" fontId="57" fillId="0" borderId="44" xfId="0" applyNumberFormat="1" applyFont="1" applyFill="1" applyBorder="1" applyAlignment="1">
      <alignment horizontal="center" vertical="top"/>
    </xf>
    <xf numFmtId="4" fontId="57" fillId="62" borderId="43" xfId="0" applyNumberFormat="1" applyFont="1" applyFill="1" applyBorder="1" applyAlignment="1">
      <alignment horizontal="center" vertical="top"/>
    </xf>
    <xf numFmtId="4" fontId="57" fillId="70" borderId="43" xfId="0" applyNumberFormat="1" applyFont="1" applyFill="1" applyBorder="1" applyAlignment="1">
      <alignment horizontal="center" vertical="top"/>
    </xf>
    <xf numFmtId="0" fontId="71" fillId="70" borderId="43" xfId="0" applyFont="1" applyFill="1" applyBorder="1" applyAlignment="1">
      <alignment horizontal="left"/>
    </xf>
    <xf numFmtId="4" fontId="71" fillId="70" borderId="43" xfId="0" applyNumberFormat="1" applyFont="1" applyFill="1" applyBorder="1" applyAlignment="1">
      <alignment horizontal="center"/>
    </xf>
    <xf numFmtId="0" fontId="71" fillId="70" borderId="45" xfId="0" applyFont="1" applyFill="1" applyBorder="1" applyAlignment="1">
      <alignment horizontal="left"/>
    </xf>
    <xf numFmtId="4" fontId="71" fillId="70" borderId="45" xfId="0" applyNumberFormat="1" applyFont="1" applyFill="1" applyBorder="1" applyAlignment="1">
      <alignment horizontal="center"/>
    </xf>
    <xf numFmtId="0" fontId="57" fillId="70" borderId="43" xfId="0" applyFont="1" applyFill="1" applyBorder="1" applyAlignment="1">
      <alignment horizontal="left" vertical="top"/>
    </xf>
    <xf numFmtId="0" fontId="71" fillId="70" borderId="44" xfId="0" applyFont="1" applyFill="1" applyBorder="1" applyAlignment="1">
      <alignment horizontal="left"/>
    </xf>
    <xf numFmtId="4" fontId="71" fillId="70" borderId="44" xfId="0" applyNumberFormat="1" applyFont="1" applyFill="1" applyBorder="1" applyAlignment="1">
      <alignment horizontal="center"/>
    </xf>
    <xf numFmtId="0" fontId="72" fillId="70" borderId="43" xfId="0" applyFont="1" applyFill="1" applyBorder="1" applyAlignment="1">
      <alignment horizontal="left"/>
    </xf>
    <xf numFmtId="4" fontId="72" fillId="70" borderId="43" xfId="0" applyNumberFormat="1" applyFont="1" applyFill="1" applyBorder="1" applyAlignment="1">
      <alignment horizontal="center"/>
    </xf>
    <xf numFmtId="0" fontId="72" fillId="70" borderId="44" xfId="0" applyFont="1" applyFill="1" applyBorder="1" applyAlignment="1">
      <alignment horizontal="left"/>
    </xf>
    <xf numFmtId="4" fontId="72" fillId="70" borderId="44" xfId="0" applyNumberFormat="1" applyFont="1" applyFill="1" applyBorder="1" applyAlignment="1">
      <alignment horizontal="center"/>
    </xf>
    <xf numFmtId="4" fontId="57" fillId="0" borderId="38" xfId="0" applyNumberFormat="1" applyFont="1" applyFill="1" applyBorder="1" applyAlignment="1">
      <alignment horizontal="center" vertical="top"/>
    </xf>
    <xf numFmtId="4" fontId="57" fillId="0" borderId="39" xfId="0" applyNumberFormat="1" applyFont="1" applyFill="1" applyBorder="1" applyAlignment="1">
      <alignment horizontal="center" vertical="top"/>
    </xf>
    <xf numFmtId="4" fontId="57" fillId="0" borderId="39" xfId="0" applyNumberFormat="1" applyFont="1" applyFill="1" applyBorder="1" applyAlignment="1" applyProtection="1">
      <alignment horizontal="center" vertical="center"/>
      <protection/>
    </xf>
    <xf numFmtId="4" fontId="57" fillId="70" borderId="39" xfId="0" applyNumberFormat="1" applyFont="1" applyFill="1" applyBorder="1" applyAlignment="1">
      <alignment horizontal="center" vertical="top"/>
    </xf>
    <xf numFmtId="4" fontId="71" fillId="70" borderId="39" xfId="0" applyNumberFormat="1" applyFont="1" applyFill="1" applyBorder="1" applyAlignment="1">
      <alignment horizontal="center"/>
    </xf>
    <xf numFmtId="4" fontId="71" fillId="70" borderId="47" xfId="0" applyNumberFormat="1" applyFont="1" applyFill="1" applyBorder="1" applyAlignment="1">
      <alignment horizontal="center"/>
    </xf>
    <xf numFmtId="4" fontId="71" fillId="70" borderId="46" xfId="0" applyNumberFormat="1" applyFont="1" applyFill="1" applyBorder="1" applyAlignment="1">
      <alignment horizontal="center"/>
    </xf>
    <xf numFmtId="4" fontId="57" fillId="0" borderId="38" xfId="0" applyNumberFormat="1" applyFont="1" applyFill="1" applyBorder="1" applyAlignment="1" applyProtection="1">
      <alignment horizontal="center" vertical="center"/>
      <protection/>
    </xf>
    <xf numFmtId="4" fontId="72" fillId="70" borderId="39" xfId="0" applyNumberFormat="1" applyFont="1" applyFill="1" applyBorder="1" applyAlignment="1">
      <alignment horizontal="center"/>
    </xf>
    <xf numFmtId="4" fontId="72" fillId="70" borderId="46" xfId="0" applyNumberFormat="1" applyFont="1" applyFill="1" applyBorder="1" applyAlignment="1">
      <alignment horizontal="center"/>
    </xf>
    <xf numFmtId="4" fontId="57" fillId="0" borderId="46" xfId="0" applyNumberFormat="1" applyFont="1" applyFill="1" applyBorder="1" applyAlignment="1">
      <alignment horizontal="center" vertical="top"/>
    </xf>
    <xf numFmtId="0" fontId="26" fillId="62" borderId="0" xfId="0" applyNumberFormat="1" applyFont="1" applyFill="1" applyBorder="1" applyAlignment="1" applyProtection="1" quotePrefix="1">
      <alignment horizontal="center" vertical="center" wrapText="1"/>
      <protection/>
    </xf>
    <xf numFmtId="0" fontId="26" fillId="62" borderId="0" xfId="0" applyFont="1" applyFill="1" applyBorder="1" applyAlignment="1">
      <alignment horizontal="center" vertical="center" wrapText="1"/>
    </xf>
    <xf numFmtId="0" fontId="21" fillId="62" borderId="0" xfId="0" applyNumberFormat="1" applyFont="1" applyFill="1" applyBorder="1" applyAlignment="1" applyProtection="1">
      <alignment horizontal="center" vertical="center"/>
      <protection/>
    </xf>
    <xf numFmtId="0" fontId="21" fillId="62" borderId="0" xfId="0" applyNumberFormat="1" applyFont="1" applyFill="1" applyBorder="1" applyAlignment="1" applyProtection="1">
      <alignment horizontal="right" vertical="center"/>
      <protection locked="0"/>
    </xf>
    <xf numFmtId="0" fontId="21" fillId="62" borderId="0" xfId="0" applyNumberFormat="1" applyFont="1" applyFill="1" applyBorder="1" applyAlignment="1" applyProtection="1">
      <alignment vertical="center"/>
      <protection/>
    </xf>
    <xf numFmtId="0" fontId="21" fillId="0" borderId="9" xfId="0" applyNumberFormat="1" applyFont="1" applyBorder="1" applyAlignment="1" applyProtection="1">
      <alignment horizontal="center" vertical="center"/>
      <protection/>
    </xf>
    <xf numFmtId="0" fontId="21" fillId="0" borderId="9" xfId="0" applyNumberFormat="1" applyFont="1" applyBorder="1" applyAlignment="1" applyProtection="1">
      <alignment horizontal="centerContinuous" vertical="center"/>
      <protection/>
    </xf>
    <xf numFmtId="0" fontId="21" fillId="0" borderId="9" xfId="0" applyNumberFormat="1" applyFont="1" applyBorder="1" applyAlignment="1" applyProtection="1">
      <alignment horizontal="right" vertical="center"/>
      <protection locked="0"/>
    </xf>
    <xf numFmtId="0" fontId="45" fillId="50" borderId="9" xfId="0" applyNumberFormat="1" applyFont="1" applyFill="1" applyBorder="1" applyAlignment="1" applyProtection="1">
      <alignment vertical="center" wrapText="1"/>
      <protection/>
    </xf>
    <xf numFmtId="0" fontId="12" fillId="62" borderId="0" xfId="0" applyFont="1" applyFill="1" applyAlignment="1">
      <alignment vertical="top" wrapText="1"/>
    </xf>
    <xf numFmtId="0" fontId="21" fillId="50" borderId="9" xfId="0" applyNumberFormat="1" applyFont="1" applyFill="1" applyBorder="1" applyAlignment="1" applyProtection="1">
      <alignment horizontal="right" vertical="center"/>
      <protection/>
    </xf>
    <xf numFmtId="0" fontId="45" fillId="50" borderId="9" xfId="0" applyNumberFormat="1" applyFont="1" applyFill="1" applyBorder="1" applyAlignment="1" applyProtection="1">
      <alignment horizontal="right" vertical="center" wrapText="1"/>
      <protection/>
    </xf>
    <xf numFmtId="0" fontId="45" fillId="50" borderId="9" xfId="0" applyNumberFormat="1" applyFont="1" applyFill="1" applyBorder="1" applyAlignment="1" applyProtection="1" quotePrefix="1">
      <alignment horizontal="left" vertical="center" wrapText="1"/>
      <protection/>
    </xf>
    <xf numFmtId="0" fontId="26" fillId="63" borderId="9" xfId="0" applyNumberFormat="1" applyFont="1" applyFill="1" applyBorder="1" applyAlignment="1" applyProtection="1" quotePrefix="1">
      <alignment horizontal="center" vertical="center" wrapText="1"/>
      <protection/>
    </xf>
    <xf numFmtId="0" fontId="57" fillId="0" borderId="9" xfId="0" applyNumberFormat="1" applyFont="1" applyBorder="1" applyAlignment="1" applyProtection="1">
      <alignment horizontal="center" wrapText="1"/>
      <protection/>
    </xf>
    <xf numFmtId="0" fontId="21" fillId="68" borderId="9" xfId="0" applyNumberFormat="1" applyFont="1" applyFill="1" applyBorder="1" applyAlignment="1" applyProtection="1">
      <alignment vertical="center"/>
      <protection locked="0"/>
    </xf>
    <xf numFmtId="0" fontId="74" fillId="62" borderId="0" xfId="44" applyFont="1" applyFill="1" applyAlignment="1">
      <alignment horizontal="left" vertical="center" wrapText="1"/>
      <protection/>
    </xf>
    <xf numFmtId="0" fontId="74" fillId="66" borderId="0" xfId="44" applyFont="1" applyFill="1" applyAlignment="1">
      <alignment horizontal="left" vertical="center" wrapText="1"/>
      <protection/>
    </xf>
    <xf numFmtId="0" fontId="75" fillId="62" borderId="0" xfId="44" applyFont="1" applyFill="1" applyAlignment="1">
      <alignment horizontal="left" vertical="center" wrapText="1"/>
      <protection/>
    </xf>
    <xf numFmtId="0" fontId="75" fillId="23" borderId="0" xfId="0" applyFont="1" applyFill="1" applyAlignment="1">
      <alignment horizontal="left"/>
    </xf>
    <xf numFmtId="0" fontId="74" fillId="62" borderId="0" xfId="0" applyFont="1" applyFill="1" applyAlignment="1">
      <alignment horizontal="left"/>
    </xf>
    <xf numFmtId="0" fontId="76" fillId="62" borderId="0" xfId="0" applyFont="1" applyFill="1" applyAlignment="1">
      <alignment horizontal="left"/>
    </xf>
    <xf numFmtId="0" fontId="57" fillId="62" borderId="43" xfId="0" applyFont="1" applyFill="1" applyBorder="1" applyAlignment="1">
      <alignment horizontal="left" vertical="top"/>
    </xf>
    <xf numFmtId="4" fontId="57" fillId="62" borderId="39" xfId="0" applyNumberFormat="1" applyFont="1" applyFill="1" applyBorder="1" applyAlignment="1">
      <alignment horizontal="center" vertical="top"/>
    </xf>
    <xf numFmtId="0" fontId="57" fillId="62" borderId="43" xfId="0" applyNumberFormat="1" applyFont="1" applyFill="1" applyBorder="1" applyAlignment="1" applyProtection="1">
      <alignment horizontal="left" vertical="center"/>
      <protection/>
    </xf>
    <xf numFmtId="4" fontId="57" fillId="62" borderId="43" xfId="0" applyNumberFormat="1" applyFont="1" applyFill="1" applyBorder="1" applyAlignment="1" applyProtection="1">
      <alignment horizontal="center" vertical="center"/>
      <protection/>
    </xf>
    <xf numFmtId="4" fontId="57" fillId="62" borderId="39" xfId="0" applyNumberFormat="1" applyFont="1" applyFill="1" applyBorder="1" applyAlignment="1" applyProtection="1">
      <alignment horizontal="center" vertical="center"/>
      <protection/>
    </xf>
    <xf numFmtId="0" fontId="57" fillId="62" borderId="42" xfId="0" applyNumberFormat="1" applyFont="1" applyFill="1" applyBorder="1" applyAlignment="1" applyProtection="1">
      <alignment horizontal="left" vertical="center"/>
      <protection/>
    </xf>
    <xf numFmtId="4" fontId="57" fillId="62" borderId="42" xfId="0" applyNumberFormat="1" applyFont="1" applyFill="1" applyBorder="1" applyAlignment="1" applyProtection="1">
      <alignment horizontal="center" vertical="center"/>
      <protection/>
    </xf>
    <xf numFmtId="4" fontId="57" fillId="62" borderId="38" xfId="0" applyNumberFormat="1" applyFont="1" applyFill="1" applyBorder="1" applyAlignment="1" applyProtection="1">
      <alignment horizontal="center" vertical="center"/>
      <protection/>
    </xf>
    <xf numFmtId="0" fontId="57" fillId="62" borderId="44" xfId="0" applyFont="1" applyFill="1" applyBorder="1" applyAlignment="1">
      <alignment horizontal="left" vertical="top"/>
    </xf>
    <xf numFmtId="4" fontId="57" fillId="62" borderId="44" xfId="0" applyNumberFormat="1" applyFont="1" applyFill="1" applyBorder="1" applyAlignment="1">
      <alignment horizontal="center" vertical="top"/>
    </xf>
    <xf numFmtId="4" fontId="57" fillId="62" borderId="46" xfId="0" applyNumberFormat="1" applyFont="1" applyFill="1" applyBorder="1" applyAlignment="1">
      <alignment horizontal="center" vertical="top"/>
    </xf>
    <xf numFmtId="0" fontId="16" fillId="62" borderId="0" xfId="0" applyFont="1" applyFill="1" applyAlignment="1">
      <alignment horizontal="left" vertical="top" wrapText="1"/>
    </xf>
    <xf numFmtId="0" fontId="12" fillId="62" borderId="0" xfId="0" applyFont="1" applyFill="1" applyAlignment="1">
      <alignment horizontal="left" vertical="top" wrapText="1"/>
    </xf>
    <xf numFmtId="0" fontId="30" fillId="0" borderId="0" xfId="0" applyNumberFormat="1" applyFont="1" applyFill="1" applyBorder="1" applyAlignment="1" applyProtection="1">
      <alignment horizontal="left" vertical="center"/>
      <protection/>
    </xf>
    <xf numFmtId="0" fontId="36" fillId="0" borderId="0" xfId="0" applyFont="1" applyFill="1" applyBorder="1" applyAlignment="1">
      <alignment horizontal="left" vertical="top" wrapText="1"/>
    </xf>
    <xf numFmtId="0" fontId="12" fillId="62" borderId="0" xfId="0" applyFont="1" applyFill="1" applyAlignment="1">
      <alignment horizontal="left" wrapText="1"/>
    </xf>
    <xf numFmtId="0" fontId="57" fillId="0" borderId="9" xfId="0" applyNumberFormat="1" applyFont="1" applyBorder="1" applyAlignment="1" applyProtection="1">
      <alignment horizontal="center" vertical="center" wrapText="1"/>
      <protection/>
    </xf>
    <xf numFmtId="0" fontId="12" fillId="62" borderId="0" xfId="0" applyFont="1" applyFill="1" applyBorder="1" applyAlignment="1">
      <alignment horizontal="left" vertical="top" wrapText="1"/>
    </xf>
    <xf numFmtId="0" fontId="32" fillId="21" borderId="0" xfId="0" applyFont="1" applyFill="1"/>
    <xf numFmtId="0" fontId="36" fillId="62" borderId="0" xfId="0" applyFont="1" applyFill="1" applyBorder="1" applyAlignment="1">
      <alignment horizontal="left" vertical="top" wrapText="1"/>
    </xf>
    <xf numFmtId="0" fontId="12" fillId="62" borderId="0" xfId="0" applyFont="1" applyFill="1" applyBorder="1" applyAlignment="1">
      <alignment vertical="top" wrapText="1"/>
    </xf>
    <xf numFmtId="0" fontId="94" fillId="62" borderId="0" xfId="0" applyFont="1" applyFill="1"/>
    <xf numFmtId="0" fontId="16" fillId="62" borderId="9" xfId="0" applyFont="1" applyFill="1" applyBorder="1" applyAlignment="1">
      <alignment wrapText="1"/>
    </xf>
    <xf numFmtId="0" fontId="16" fillId="62" borderId="9" xfId="0" applyFont="1" applyFill="1" applyBorder="1" applyAlignment="1">
      <alignment vertical="center"/>
    </xf>
    <xf numFmtId="0" fontId="0" fillId="62" borderId="0" xfId="0" applyFont="1" applyFill="1" applyAlignment="1">
      <alignment vertical="center"/>
    </xf>
    <xf numFmtId="9" fontId="16" fillId="62" borderId="9" xfId="27" applyFont="1" applyFill="1" applyBorder="1" applyAlignment="1">
      <alignment horizontal="center"/>
    </xf>
    <xf numFmtId="9" fontId="16" fillId="62" borderId="9" xfId="27" applyFont="1" applyFill="1" applyBorder="1"/>
    <xf numFmtId="0" fontId="62" fillId="20" borderId="9" xfId="0" applyFont="1" applyFill="1" applyBorder="1"/>
    <xf numFmtId="0" fontId="19" fillId="23" borderId="31" xfId="0" applyFont="1" applyFill="1" applyBorder="1"/>
    <xf numFmtId="0" fontId="16" fillId="0" borderId="29" xfId="0" applyFont="1" applyBorder="1"/>
    <xf numFmtId="4" fontId="19" fillId="23" borderId="31" xfId="45" applyNumberFormat="1" applyFont="1" applyFill="1" applyBorder="1" applyAlignment="1">
      <alignment horizontal="right" vertical="center"/>
    </xf>
    <xf numFmtId="0" fontId="26" fillId="70" borderId="9" xfId="0" applyNumberFormat="1" applyFont="1" applyFill="1" applyBorder="1" applyAlignment="1" applyProtection="1" quotePrefix="1">
      <alignment horizontal="center" vertical="center" wrapText="1"/>
      <protection/>
    </xf>
    <xf numFmtId="0" fontId="0" fillId="0" borderId="0" xfId="0" applyAlignment="1">
      <alignment horizontal="center"/>
    </xf>
    <xf numFmtId="4" fontId="16" fillId="62" borderId="57" xfId="27" applyNumberFormat="1" applyFont="1" applyFill="1" applyBorder="1" applyAlignment="1">
      <alignment vertical="center"/>
    </xf>
    <xf numFmtId="0" fontId="179" fillId="63" borderId="9" xfId="0" applyFont="1" applyFill="1" applyBorder="1" applyAlignment="1">
      <alignment horizontal="center" vertical="center" wrapText="1"/>
    </xf>
    <xf numFmtId="0" fontId="179" fillId="63" borderId="29" xfId="0" applyFont="1" applyFill="1" applyBorder="1" applyAlignment="1">
      <alignment horizontal="center" vertical="center" wrapText="1"/>
    </xf>
    <xf numFmtId="0" fontId="179" fillId="63" borderId="58" xfId="0" applyFont="1" applyFill="1" applyBorder="1" applyAlignment="1">
      <alignment horizontal="center" vertical="center" wrapText="1"/>
    </xf>
    <xf numFmtId="0" fontId="12" fillId="62" borderId="9" xfId="0" applyFont="1" applyFill="1" applyBorder="1" applyAlignment="1">
      <alignment horizontal="center" vertical="center"/>
    </xf>
    <xf numFmtId="0" fontId="32" fillId="62" borderId="0" xfId="0" applyFont="1" applyFill="1"/>
    <xf numFmtId="0" fontId="32" fillId="62" borderId="0" xfId="0" applyFont="1" applyFill="1" applyAlignment="1">
      <alignment horizontal="center"/>
    </xf>
    <xf numFmtId="0" fontId="75" fillId="62" borderId="0" xfId="0" applyFont="1" applyFill="1" applyAlignment="1">
      <alignment horizontal="left"/>
    </xf>
    <xf numFmtId="0" fontId="0" fillId="62" borderId="0" xfId="0" applyFont="1" applyFill="1" applyBorder="1"/>
    <xf numFmtId="0" fontId="23" fillId="62" borderId="0" xfId="0" applyFont="1" applyFill="1" applyBorder="1"/>
    <xf numFmtId="0" fontId="21" fillId="71" borderId="0" xfId="0" applyFont="1" applyFill="1" applyBorder="1"/>
    <xf numFmtId="0" fontId="45" fillId="62" borderId="0" xfId="0" applyFont="1" applyFill="1" applyBorder="1"/>
    <xf numFmtId="0" fontId="30" fillId="62" borderId="0" xfId="0" applyFont="1" applyFill="1" applyBorder="1" applyAlignment="1">
      <alignment horizontal="left" vertical="top" wrapText="1"/>
    </xf>
    <xf numFmtId="0" fontId="26" fillId="66" borderId="0" xfId="44" applyFont="1" applyFill="1" applyAlignment="1">
      <alignment horizontal="left" vertical="top" wrapText="1"/>
      <protection/>
    </xf>
    <xf numFmtId="0" fontId="53" fillId="72" borderId="43" xfId="0" applyFont="1" applyFill="1" applyBorder="1" applyAlignment="1">
      <alignment horizontal="left"/>
    </xf>
    <xf numFmtId="0" fontId="12" fillId="62" borderId="30" xfId="0" applyFont="1" applyFill="1" applyBorder="1"/>
    <xf numFmtId="0" fontId="21" fillId="0" borderId="11" xfId="0" applyFont="1" applyFill="1" applyBorder="1" applyAlignment="1">
      <alignment horizontal="left" vertical="top"/>
    </xf>
    <xf numFmtId="4" fontId="30" fillId="62" borderId="53" xfId="23" applyNumberFormat="1" applyFont="1" applyFill="1" applyBorder="1" applyAlignment="1" quotePrefix="1">
      <alignment horizontal="center" vertical="top" wrapText="1"/>
      <protection/>
    </xf>
    <xf numFmtId="4" fontId="30" fillId="62" borderId="59" xfId="23" applyNumberFormat="1" applyFont="1" applyFill="1" applyBorder="1" applyAlignment="1" quotePrefix="1">
      <alignment horizontal="center" vertical="top" wrapText="1"/>
      <protection/>
    </xf>
    <xf numFmtId="0" fontId="16" fillId="62" borderId="40" xfId="0" applyFont="1" applyFill="1" applyBorder="1"/>
    <xf numFmtId="0" fontId="30" fillId="62" borderId="46" xfId="0" applyFont="1" applyFill="1" applyBorder="1" applyAlignment="1">
      <alignment horizontal="center" vertical="center"/>
    </xf>
    <xf numFmtId="0" fontId="53" fillId="68" borderId="54" xfId="0" applyFont="1" applyFill="1" applyBorder="1" applyAlignment="1">
      <alignment horizontal="center"/>
    </xf>
    <xf numFmtId="4" fontId="53" fillId="68" borderId="60" xfId="0" applyNumberFormat="1" applyFont="1" applyFill="1" applyBorder="1" applyAlignment="1">
      <alignment horizontal="center"/>
    </xf>
    <xf numFmtId="4" fontId="30" fillId="9" borderId="61" xfId="23" applyNumberFormat="1" applyFont="1" applyFill="1" applyBorder="1" applyAlignment="1" quotePrefix="1">
      <alignment horizontal="center" vertical="top" wrapText="1"/>
      <protection/>
    </xf>
    <xf numFmtId="4" fontId="30" fillId="9" borderId="62" xfId="23" applyNumberFormat="1" applyFont="1" applyFill="1" applyBorder="1" applyAlignment="1" quotePrefix="1">
      <alignment horizontal="center" vertical="top" wrapText="1"/>
      <protection/>
    </xf>
    <xf numFmtId="0" fontId="31" fillId="0" borderId="0" xfId="0" applyFont="1"/>
    <xf numFmtId="0" fontId="180" fillId="63" borderId="41" xfId="0" applyFont="1" applyFill="1" applyBorder="1" applyAlignment="1">
      <alignment vertical="center" wrapText="1"/>
    </xf>
    <xf numFmtId="0" fontId="180" fillId="63" borderId="31" xfId="0" applyFont="1" applyFill="1" applyBorder="1" applyAlignment="1">
      <alignment horizontal="center" vertical="center" wrapText="1"/>
    </xf>
    <xf numFmtId="4" fontId="180" fillId="63" borderId="31" xfId="0" applyNumberFormat="1" applyFont="1" applyFill="1" applyBorder="1" applyAlignment="1">
      <alignment horizontal="center" vertical="center" wrapText="1"/>
    </xf>
    <xf numFmtId="4" fontId="180" fillId="63" borderId="41" xfId="0" applyNumberFormat="1" applyFont="1" applyFill="1" applyBorder="1" applyAlignment="1">
      <alignment horizontal="center" vertical="center" wrapText="1"/>
    </xf>
    <xf numFmtId="4" fontId="57" fillId="62" borderId="42" xfId="23" applyNumberFormat="1" applyFont="1" applyFill="1" applyBorder="1" applyAlignment="1" quotePrefix="1">
      <alignment horizontal="center" vertical="top" wrapText="1"/>
      <protection/>
    </xf>
    <xf numFmtId="4" fontId="57" fillId="62" borderId="38" xfId="23" applyNumberFormat="1" applyFont="1" applyFill="1" applyBorder="1" applyAlignment="1" quotePrefix="1">
      <alignment horizontal="center" vertical="top" wrapText="1"/>
      <protection/>
    </xf>
    <xf numFmtId="0" fontId="71" fillId="68" borderId="42" xfId="0" applyFont="1" applyFill="1" applyBorder="1" applyAlignment="1">
      <alignment horizontal="center"/>
    </xf>
    <xf numFmtId="4" fontId="71" fillId="68" borderId="38" xfId="0" applyNumberFormat="1" applyFont="1" applyFill="1" applyBorder="1" applyAlignment="1">
      <alignment horizontal="center"/>
    </xf>
    <xf numFmtId="0" fontId="57" fillId="62" borderId="39" xfId="23" applyFont="1" applyFill="1" applyBorder="1" applyAlignment="1" quotePrefix="1">
      <alignment horizontal="center" vertical="top" wrapText="1"/>
      <protection/>
    </xf>
    <xf numFmtId="4" fontId="57" fillId="62" borderId="39" xfId="23" applyNumberFormat="1" applyFont="1" applyFill="1" applyBorder="1" applyAlignment="1" quotePrefix="1">
      <alignment horizontal="center" vertical="top" wrapText="1"/>
      <protection/>
    </xf>
    <xf numFmtId="4" fontId="57" fillId="62" borderId="43" xfId="23" applyNumberFormat="1" applyFont="1" applyFill="1" applyBorder="1" applyAlignment="1" quotePrefix="1">
      <alignment horizontal="center" vertical="top" wrapText="1"/>
      <protection/>
    </xf>
    <xf numFmtId="0" fontId="71" fillId="68" borderId="43" xfId="0" applyFont="1" applyFill="1" applyBorder="1" applyAlignment="1">
      <alignment horizontal="center"/>
    </xf>
    <xf numFmtId="4" fontId="71" fillId="68" borderId="39" xfId="0" applyNumberFormat="1" applyFont="1" applyFill="1" applyBorder="1" applyAlignment="1">
      <alignment horizontal="center"/>
    </xf>
    <xf numFmtId="0" fontId="71" fillId="68" borderId="43" xfId="0" applyFont="1" applyFill="1" applyBorder="1" applyAlignment="1">
      <alignment horizontal="left"/>
    </xf>
    <xf numFmtId="4" fontId="71" fillId="68" borderId="43" xfId="0" applyNumberFormat="1" applyFont="1" applyFill="1" applyBorder="1" applyAlignment="1">
      <alignment horizontal="center"/>
    </xf>
    <xf numFmtId="0" fontId="57" fillId="62" borderId="39" xfId="0" applyFont="1" applyFill="1" applyBorder="1" applyAlignment="1">
      <alignment horizontal="center" vertical="center"/>
    </xf>
    <xf numFmtId="0" fontId="71" fillId="68" borderId="45" xfId="0" applyFont="1" applyFill="1" applyBorder="1" applyAlignment="1">
      <alignment horizontal="left"/>
    </xf>
    <xf numFmtId="0" fontId="71" fillId="68" borderId="45" xfId="0" applyFont="1" applyFill="1" applyBorder="1" applyAlignment="1">
      <alignment horizontal="center"/>
    </xf>
    <xf numFmtId="4" fontId="71" fillId="68" borderId="47" xfId="0" applyNumberFormat="1" applyFont="1" applyFill="1" applyBorder="1" applyAlignment="1">
      <alignment horizontal="center"/>
    </xf>
    <xf numFmtId="4" fontId="71" fillId="68" borderId="45" xfId="0" applyNumberFormat="1" applyFont="1" applyFill="1" applyBorder="1" applyAlignment="1">
      <alignment horizontal="center"/>
    </xf>
    <xf numFmtId="0" fontId="57" fillId="62" borderId="46" xfId="23" applyFont="1" applyFill="1" applyBorder="1" applyAlignment="1" quotePrefix="1">
      <alignment horizontal="center" vertical="top" wrapText="1"/>
      <protection/>
    </xf>
    <xf numFmtId="4" fontId="57" fillId="62" borderId="46" xfId="23" applyNumberFormat="1" applyFont="1" applyFill="1" applyBorder="1" applyAlignment="1" quotePrefix="1">
      <alignment horizontal="center" vertical="top" wrapText="1"/>
      <protection/>
    </xf>
    <xf numFmtId="0" fontId="57" fillId="62" borderId="38" xfId="0" applyFont="1" applyFill="1" applyBorder="1" applyAlignment="1">
      <alignment horizontal="center"/>
    </xf>
    <xf numFmtId="0" fontId="57" fillId="62" borderId="39" xfId="0" applyFont="1" applyFill="1" applyBorder="1" applyAlignment="1">
      <alignment horizontal="center"/>
    </xf>
    <xf numFmtId="0" fontId="71" fillId="68" borderId="44" xfId="0" applyFont="1" applyFill="1" applyBorder="1" applyAlignment="1">
      <alignment horizontal="left"/>
    </xf>
    <xf numFmtId="0" fontId="71" fillId="68" borderId="44" xfId="0" applyFont="1" applyFill="1" applyBorder="1" applyAlignment="1">
      <alignment horizontal="center"/>
    </xf>
    <xf numFmtId="4" fontId="71" fillId="68" borderId="46" xfId="0" applyNumberFormat="1" applyFont="1" applyFill="1" applyBorder="1" applyAlignment="1">
      <alignment horizontal="center"/>
    </xf>
    <xf numFmtId="4" fontId="71" fillId="68" borderId="44" xfId="0" applyNumberFormat="1" applyFont="1" applyFill="1" applyBorder="1" applyAlignment="1">
      <alignment horizontal="center"/>
    </xf>
    <xf numFmtId="0" fontId="57" fillId="62" borderId="38" xfId="0" applyFont="1" applyFill="1" applyBorder="1" applyAlignment="1">
      <alignment horizontal="center" vertical="center"/>
    </xf>
    <xf numFmtId="0" fontId="72" fillId="68" borderId="43" xfId="0" applyFont="1" applyFill="1" applyBorder="1" applyAlignment="1">
      <alignment horizontal="left"/>
    </xf>
    <xf numFmtId="0" fontId="72" fillId="68" borderId="44" xfId="0" applyFont="1" applyFill="1" applyBorder="1" applyAlignment="1">
      <alignment horizontal="left"/>
    </xf>
    <xf numFmtId="0" fontId="57" fillId="62" borderId="47" xfId="0" applyFont="1" applyFill="1" applyBorder="1" applyAlignment="1">
      <alignment horizontal="center" vertical="center"/>
    </xf>
    <xf numFmtId="4" fontId="57" fillId="62" borderId="47" xfId="23" applyNumberFormat="1" applyFont="1" applyFill="1" applyBorder="1" applyAlignment="1" quotePrefix="1">
      <alignment horizontal="center" vertical="top" wrapText="1"/>
      <protection/>
    </xf>
    <xf numFmtId="0" fontId="57" fillId="62" borderId="46" xfId="0" applyFont="1" applyFill="1" applyBorder="1" applyAlignment="1">
      <alignment horizontal="center"/>
    </xf>
    <xf numFmtId="0" fontId="57" fillId="0" borderId="38" xfId="0" applyFont="1" applyFill="1" applyBorder="1" applyAlignment="1">
      <alignment horizontal="center" vertical="center"/>
    </xf>
    <xf numFmtId="0" fontId="57" fillId="62" borderId="46" xfId="0" applyFont="1" applyFill="1" applyBorder="1" applyAlignment="1">
      <alignment horizontal="center" vertical="center"/>
    </xf>
    <xf numFmtId="0" fontId="71" fillId="68" borderId="54" xfId="0" applyFont="1" applyFill="1" applyBorder="1" applyAlignment="1">
      <alignment horizontal="left"/>
    </xf>
    <xf numFmtId="0" fontId="71" fillId="68" borderId="54" xfId="0" applyFont="1" applyFill="1" applyBorder="1" applyAlignment="1">
      <alignment horizontal="center"/>
    </xf>
    <xf numFmtId="4" fontId="71" fillId="68" borderId="63" xfId="0" applyNumberFormat="1" applyFont="1" applyFill="1" applyBorder="1" applyAlignment="1">
      <alignment horizontal="center"/>
    </xf>
    <xf numFmtId="4" fontId="57" fillId="62" borderId="63" xfId="23" applyNumberFormat="1" applyFont="1" applyFill="1" applyBorder="1" applyAlignment="1" quotePrefix="1">
      <alignment horizontal="center" vertical="top" wrapText="1"/>
      <protection/>
    </xf>
    <xf numFmtId="0" fontId="71" fillId="68" borderId="64" xfId="0" applyFont="1" applyFill="1" applyBorder="1" applyAlignment="1">
      <alignment horizontal="center"/>
    </xf>
    <xf numFmtId="0" fontId="57" fillId="62" borderId="65" xfId="0" applyFont="1" applyFill="1" applyBorder="1" applyAlignment="1">
      <alignment horizontal="center" vertical="center"/>
    </xf>
    <xf numFmtId="0" fontId="31" fillId="62" borderId="39" xfId="0" applyFont="1" applyFill="1" applyBorder="1" applyAlignment="1">
      <alignment horizontal="center"/>
    </xf>
    <xf numFmtId="0" fontId="31" fillId="62" borderId="65" xfId="0" applyFont="1" applyFill="1" applyBorder="1" applyAlignment="1">
      <alignment horizontal="center"/>
    </xf>
    <xf numFmtId="0" fontId="31" fillId="62" borderId="63" xfId="0" applyFont="1" applyFill="1" applyBorder="1" applyAlignment="1">
      <alignment horizontal="center"/>
    </xf>
    <xf numFmtId="0" fontId="57" fillId="62" borderId="65" xfId="0" applyFont="1" applyFill="1" applyBorder="1" applyAlignment="1">
      <alignment horizontal="center"/>
    </xf>
    <xf numFmtId="0" fontId="31" fillId="62" borderId="46" xfId="0" applyFont="1" applyFill="1" applyBorder="1" applyAlignment="1">
      <alignment horizontal="center"/>
    </xf>
    <xf numFmtId="0" fontId="57" fillId="62" borderId="66" xfId="0" applyFont="1" applyFill="1" applyBorder="1" applyAlignment="1">
      <alignment horizontal="center"/>
    </xf>
    <xf numFmtId="0" fontId="26" fillId="67" borderId="9" xfId="0" applyFont="1" applyFill="1" applyBorder="1" applyAlignment="1">
      <alignment horizontal="center" vertical="center" wrapText="1"/>
    </xf>
    <xf numFmtId="0" fontId="12" fillId="0" borderId="0" xfId="0" applyFont="1" applyAlignment="1">
      <alignment horizontal="center" vertical="center" wrapText="1"/>
    </xf>
    <xf numFmtId="0" fontId="30" fillId="0" borderId="67" xfId="0" applyFont="1" applyBorder="1" applyAlignment="1">
      <alignment horizontal="center" vertical="center" wrapText="1"/>
    </xf>
    <xf numFmtId="0" fontId="30" fillId="0" borderId="67" xfId="0" applyFont="1" applyBorder="1" applyAlignment="1">
      <alignment horizontal="left" vertical="center" wrapText="1"/>
    </xf>
    <xf numFmtId="4" fontId="62" fillId="20" borderId="9" xfId="45" applyNumberFormat="1" applyFont="1" applyFill="1" applyBorder="1" applyAlignment="1">
      <alignment horizontal="center" vertical="center"/>
    </xf>
    <xf numFmtId="4" fontId="19" fillId="23" borderId="31" xfId="45" applyNumberFormat="1" applyFont="1" applyFill="1" applyBorder="1" applyAlignment="1">
      <alignment horizontal="center" vertical="center"/>
    </xf>
    <xf numFmtId="4" fontId="16" fillId="62" borderId="57" xfId="27" applyNumberFormat="1" applyFont="1" applyFill="1" applyBorder="1" applyAlignment="1">
      <alignment horizontal="center" vertical="center"/>
    </xf>
    <xf numFmtId="0" fontId="35" fillId="67" borderId="67" xfId="0" applyFont="1" applyFill="1" applyBorder="1" applyAlignment="1">
      <alignment horizontal="center" vertical="center" wrapText="1"/>
    </xf>
    <xf numFmtId="0" fontId="35" fillId="67" borderId="67" xfId="0" applyFont="1" applyFill="1" applyBorder="1" applyAlignment="1">
      <alignment horizontal="left" vertical="center" wrapText="1"/>
    </xf>
    <xf numFmtId="0" fontId="30" fillId="20" borderId="67" xfId="0" applyFont="1" applyFill="1" applyBorder="1" applyAlignment="1">
      <alignment horizontal="center" vertical="center" wrapText="1"/>
    </xf>
    <xf numFmtId="0" fontId="32" fillId="20" borderId="67" xfId="0" applyFont="1" applyFill="1" applyBorder="1" applyAlignment="1">
      <alignment horizontal="left" vertical="center" wrapText="1"/>
    </xf>
    <xf numFmtId="4" fontId="32" fillId="20" borderId="67" xfId="0" applyNumberFormat="1" applyFont="1" applyFill="1" applyBorder="1" applyAlignment="1">
      <alignment horizontal="center" vertical="center" wrapText="1"/>
    </xf>
    <xf numFmtId="0" fontId="30" fillId="22" borderId="67" xfId="0" applyFont="1" applyFill="1" applyBorder="1" applyAlignment="1">
      <alignment horizontal="center" vertical="center" wrapText="1"/>
    </xf>
    <xf numFmtId="0" fontId="32" fillId="22" borderId="67" xfId="0" applyFont="1" applyFill="1" applyBorder="1" applyAlignment="1">
      <alignment horizontal="left" vertical="center" wrapText="1"/>
    </xf>
    <xf numFmtId="4" fontId="32" fillId="22" borderId="67" xfId="0" applyNumberFormat="1" applyFont="1" applyFill="1" applyBorder="1" applyAlignment="1">
      <alignment horizontal="center" vertical="center" wrapText="1"/>
    </xf>
    <xf numFmtId="4" fontId="30" fillId="62" borderId="67" xfId="0" applyNumberFormat="1" applyFont="1" applyFill="1" applyBorder="1" applyAlignment="1">
      <alignment horizontal="center" vertical="center" wrapText="1"/>
    </xf>
    <xf numFmtId="4" fontId="182" fillId="62" borderId="67" xfId="0" applyNumberFormat="1" applyFont="1" applyFill="1" applyBorder="1" applyAlignment="1">
      <alignment horizontal="center" vertical="center" wrapText="1"/>
    </xf>
    <xf numFmtId="0" fontId="182" fillId="62" borderId="67" xfId="0" applyFont="1" applyFill="1" applyBorder="1" applyAlignment="1">
      <alignment horizontal="center" vertical="center" wrapText="1"/>
    </xf>
    <xf numFmtId="0" fontId="30" fillId="22" borderId="68" xfId="0" applyFont="1" applyFill="1" applyBorder="1" applyAlignment="1">
      <alignment horizontal="center" vertical="center" wrapText="1"/>
    </xf>
    <xf numFmtId="0" fontId="30" fillId="22" borderId="68" xfId="0" applyFont="1" applyFill="1" applyBorder="1" applyAlignment="1">
      <alignment horizontal="left" vertical="center" wrapText="1"/>
    </xf>
    <xf numFmtId="4" fontId="30" fillId="22" borderId="68" xfId="0" applyNumberFormat="1" applyFont="1" applyFill="1" applyBorder="1" applyAlignment="1">
      <alignment horizontal="center" vertical="center" wrapText="1"/>
    </xf>
    <xf numFmtId="0" fontId="30" fillId="0" borderId="69" xfId="0" applyFont="1" applyBorder="1" applyAlignment="1">
      <alignment horizontal="center" vertical="center" wrapText="1"/>
    </xf>
    <xf numFmtId="0" fontId="30" fillId="73" borderId="69" xfId="0" applyFont="1" applyFill="1" applyBorder="1" applyAlignment="1">
      <alignment horizontal="left" vertical="center" wrapText="1"/>
    </xf>
    <xf numFmtId="4" fontId="30" fillId="62" borderId="69" xfId="0" applyNumberFormat="1" applyFont="1" applyFill="1" applyBorder="1" applyAlignment="1">
      <alignment horizontal="center" vertical="center" wrapText="1"/>
    </xf>
    <xf numFmtId="0" fontId="30" fillId="62" borderId="69" xfId="0" applyFont="1" applyFill="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71" xfId="0" applyFont="1" applyBorder="1" applyAlignment="1">
      <alignment horizontal="left" vertical="center" wrapText="1"/>
    </xf>
    <xf numFmtId="4" fontId="30" fillId="62" borderId="71" xfId="0" applyNumberFormat="1" applyFont="1" applyFill="1" applyBorder="1" applyAlignment="1">
      <alignment horizontal="center" vertical="center" wrapText="1"/>
    </xf>
    <xf numFmtId="0" fontId="30" fillId="62" borderId="71" xfId="0" applyFont="1" applyFill="1" applyBorder="1" applyAlignment="1">
      <alignment horizontal="center" vertical="center" wrapText="1"/>
    </xf>
    <xf numFmtId="4" fontId="30" fillId="62" borderId="72" xfId="0" applyNumberFormat="1" applyFont="1" applyFill="1" applyBorder="1" applyAlignment="1">
      <alignment horizontal="center" vertical="center" wrapText="1"/>
    </xf>
    <xf numFmtId="0" fontId="30" fillId="62" borderId="31" xfId="23" applyFont="1" applyFill="1" applyBorder="1" applyAlignment="1">
      <alignment horizontal="left" vertical="top" wrapText="1"/>
      <protection/>
    </xf>
    <xf numFmtId="0" fontId="12" fillId="0" borderId="31" xfId="0" applyFont="1" applyBorder="1" applyAlignment="1">
      <alignment horizontal="center" vertical="center" wrapText="1"/>
    </xf>
    <xf numFmtId="0" fontId="12" fillId="62" borderId="9" xfId="23" applyFont="1" applyFill="1" applyBorder="1" applyAlignment="1">
      <alignment horizontal="left" vertical="top" wrapText="1"/>
      <protection/>
    </xf>
    <xf numFmtId="0" fontId="12" fillId="62" borderId="31" xfId="23" applyFont="1" applyFill="1" applyBorder="1" applyAlignment="1">
      <alignment horizontal="left" vertical="top" wrapText="1"/>
      <protection/>
    </xf>
    <xf numFmtId="0" fontId="12" fillId="0" borderId="9" xfId="0" applyFont="1" applyBorder="1" applyAlignment="1">
      <alignment horizontal="center" vertical="center" wrapText="1"/>
    </xf>
    <xf numFmtId="0" fontId="30" fillId="62" borderId="9" xfId="23" applyFont="1" applyFill="1" applyBorder="1" applyAlignment="1">
      <alignment horizontal="left" vertical="top" wrapText="1"/>
      <protection/>
    </xf>
    <xf numFmtId="0" fontId="30" fillId="62" borderId="9" xfId="23" applyFont="1" applyFill="1" applyBorder="1" applyAlignment="1" quotePrefix="1">
      <alignment vertical="top" wrapText="1"/>
      <protection/>
    </xf>
    <xf numFmtId="0" fontId="12" fillId="62" borderId="38" xfId="23" applyFont="1" applyFill="1" applyBorder="1" applyAlignment="1">
      <alignment vertical="top" wrapText="1"/>
      <protection/>
    </xf>
    <xf numFmtId="0" fontId="12" fillId="62" borderId="9" xfId="23" applyFont="1" applyFill="1" applyBorder="1" applyAlignment="1">
      <alignment vertical="top" wrapText="1"/>
      <protection/>
    </xf>
    <xf numFmtId="0" fontId="0" fillId="62" borderId="73" xfId="0" applyFont="1" applyFill="1" applyBorder="1"/>
    <xf numFmtId="0" fontId="0" fillId="62" borderId="74" xfId="0" applyFont="1" applyFill="1" applyBorder="1"/>
    <xf numFmtId="0" fontId="0" fillId="62" borderId="22" xfId="0" applyFont="1" applyFill="1" applyBorder="1"/>
    <xf numFmtId="0" fontId="0" fillId="62" borderId="75" xfId="0" applyFont="1" applyFill="1" applyBorder="1"/>
    <xf numFmtId="0" fontId="0" fillId="62" borderId="27" xfId="0" applyFont="1" applyFill="1" applyBorder="1"/>
    <xf numFmtId="0" fontId="12" fillId="62" borderId="9" xfId="0" applyFont="1" applyFill="1" applyBorder="1"/>
    <xf numFmtId="49" fontId="12" fillId="62" borderId="9" xfId="0" applyNumberFormat="1" applyFont="1" applyFill="1" applyBorder="1"/>
    <xf numFmtId="0" fontId="31" fillId="62" borderId="41" xfId="0" applyFont="1" applyFill="1" applyBorder="1"/>
    <xf numFmtId="0" fontId="31" fillId="62" borderId="30" xfId="0" applyFont="1" applyFill="1" applyBorder="1"/>
    <xf numFmtId="0" fontId="31" fillId="62" borderId="76" xfId="0" applyFont="1" applyFill="1" applyBorder="1"/>
    <xf numFmtId="0" fontId="12" fillId="9" borderId="9" xfId="0" applyFont="1" applyFill="1" applyBorder="1" applyAlignment="1">
      <alignment vertical="top" wrapText="1"/>
    </xf>
    <xf numFmtId="235" fontId="26" fillId="63" borderId="9" xfId="0" applyNumberFormat="1" applyFont="1" applyFill="1" applyBorder="1" applyAlignment="1">
      <alignment horizontal="center" vertical="center" wrapText="1"/>
    </xf>
    <xf numFmtId="235" fontId="30" fillId="62" borderId="9" xfId="0" applyNumberFormat="1" applyFont="1" applyFill="1" applyBorder="1" applyAlignment="1">
      <alignment horizontal="center" vertical="center" wrapText="1"/>
    </xf>
    <xf numFmtId="235" fontId="30" fillId="13" borderId="9" xfId="0" applyNumberFormat="1" applyFont="1" applyFill="1" applyBorder="1" applyAlignment="1">
      <alignment horizontal="center" vertical="center" wrapText="1"/>
    </xf>
    <xf numFmtId="235" fontId="30" fillId="18" borderId="9" xfId="0" applyNumberFormat="1" applyFont="1" applyFill="1" applyBorder="1" applyAlignment="1">
      <alignment horizontal="center" vertical="center" wrapText="1"/>
    </xf>
    <xf numFmtId="198" fontId="30" fillId="62" borderId="9" xfId="0" applyNumberFormat="1" applyFont="1" applyFill="1" applyBorder="1" applyAlignment="1">
      <alignment horizontal="center" vertical="center" wrapText="1"/>
    </xf>
    <xf numFmtId="0" fontId="26" fillId="8" borderId="9" xfId="0" applyFont="1" applyFill="1" applyBorder="1" applyAlignment="1">
      <alignment horizontal="center"/>
    </xf>
    <xf numFmtId="164" fontId="183" fillId="62" borderId="0" xfId="0" applyNumberFormat="1" applyFont="1" applyFill="1" applyAlignment="1">
      <alignment/>
    </xf>
    <xf numFmtId="164" fontId="183" fillId="62" borderId="0" xfId="0" applyNumberFormat="1" applyFont="1" applyFill="1" applyAlignment="1">
      <alignment horizontal="left"/>
    </xf>
    <xf numFmtId="164" fontId="16" fillId="9" borderId="9" xfId="0" applyNumberFormat="1" applyFont="1" applyFill="1" applyBorder="1"/>
    <xf numFmtId="164" fontId="16" fillId="70" borderId="9" xfId="0" applyNumberFormat="1" applyFont="1" applyFill="1" applyBorder="1"/>
    <xf numFmtId="0" fontId="26" fillId="74" borderId="30" xfId="0" applyFont="1" applyFill="1" applyBorder="1" applyAlignment="1">
      <alignment horizontal="center" vertical="center" wrapText="1"/>
    </xf>
    <xf numFmtId="0" fontId="26" fillId="74" borderId="11" xfId="0" applyFont="1" applyFill="1" applyBorder="1" applyAlignment="1">
      <alignment horizontal="center" vertical="center" wrapText="1"/>
    </xf>
    <xf numFmtId="0" fontId="16" fillId="62" borderId="41" xfId="0" applyFont="1" applyFill="1" applyBorder="1"/>
    <xf numFmtId="0" fontId="19" fillId="62" borderId="31" xfId="0" applyFont="1" applyFill="1" applyBorder="1" applyAlignment="1">
      <alignment vertical="top"/>
    </xf>
    <xf numFmtId="4" fontId="30" fillId="9" borderId="51" xfId="23" applyNumberFormat="1" applyFont="1" applyFill="1" applyBorder="1" applyAlignment="1" quotePrefix="1">
      <alignment horizontal="center" vertical="top" wrapText="1"/>
      <protection/>
    </xf>
    <xf numFmtId="0" fontId="57" fillId="62" borderId="77" xfId="0" applyFont="1" applyFill="1" applyBorder="1" applyAlignment="1">
      <alignment horizontal="center"/>
    </xf>
    <xf numFmtId="0" fontId="71" fillId="68" borderId="43" xfId="0" applyFont="1" applyFill="1" applyBorder="1" applyAlignment="1">
      <alignment/>
    </xf>
    <xf numFmtId="4" fontId="21" fillId="0" borderId="41" xfId="0" applyNumberFormat="1" applyFont="1" applyBorder="1" applyAlignment="1" applyProtection="1">
      <alignment vertical="center"/>
      <protection/>
    </xf>
    <xf numFmtId="4" fontId="21" fillId="0" borderId="9" xfId="0" applyNumberFormat="1" applyFont="1" applyBorder="1" applyAlignment="1" applyProtection="1">
      <alignment vertical="center"/>
      <protection/>
    </xf>
    <xf numFmtId="49" fontId="21" fillId="0" borderId="41" xfId="0" applyNumberFormat="1" applyFont="1" applyBorder="1" applyAlignment="1" applyProtection="1">
      <alignment horizontal="center" vertical="center"/>
      <protection/>
    </xf>
    <xf numFmtId="4" fontId="21" fillId="0" borderId="42" xfId="0" applyNumberFormat="1" applyFont="1" applyFill="1" applyBorder="1" applyAlignment="1">
      <alignment horizontal="center" vertical="center"/>
    </xf>
    <xf numFmtId="4" fontId="21" fillId="0" borderId="38" xfId="0" applyNumberFormat="1" applyFont="1" applyFill="1" applyBorder="1" applyAlignment="1">
      <alignment horizontal="center" vertical="center"/>
    </xf>
    <xf numFmtId="0" fontId="21" fillId="0" borderId="41" xfId="0" applyNumberFormat="1" applyFont="1" applyBorder="1" applyAlignment="1" applyProtection="1">
      <alignment horizontal="center" vertical="center"/>
      <protection/>
    </xf>
    <xf numFmtId="2" fontId="21" fillId="0" borderId="41" xfId="0" applyNumberFormat="1" applyFont="1" applyBorder="1" applyAlignment="1" applyProtection="1">
      <alignment horizontal="center" vertical="center"/>
      <protection/>
    </xf>
    <xf numFmtId="236" fontId="57" fillId="0" borderId="43" xfId="0" applyNumberFormat="1" applyFont="1" applyFill="1" applyBorder="1" applyAlignment="1" applyProtection="1">
      <alignment horizontal="center" vertical="center"/>
      <protection/>
    </xf>
    <xf numFmtId="4" fontId="21" fillId="70" borderId="42" xfId="0" applyNumberFormat="1" applyFont="1" applyFill="1" applyBorder="1" applyAlignment="1">
      <alignment horizontal="center" vertical="center"/>
    </xf>
    <xf numFmtId="4" fontId="21" fillId="70" borderId="38" xfId="0" applyNumberFormat="1" applyFont="1" applyFill="1" applyBorder="1" applyAlignment="1">
      <alignment horizontal="center" vertical="center"/>
    </xf>
    <xf numFmtId="0" fontId="21" fillId="70" borderId="41" xfId="0" applyNumberFormat="1" applyFont="1" applyFill="1" applyBorder="1" applyAlignment="1" applyProtection="1">
      <alignment horizontal="center" vertical="center"/>
      <protection/>
    </xf>
    <xf numFmtId="0" fontId="16" fillId="70" borderId="41" xfId="0" applyFont="1" applyFill="1" applyBorder="1" applyAlignment="1">
      <alignment horizontal="left" vertical="center"/>
    </xf>
    <xf numFmtId="4" fontId="21" fillId="0" borderId="41" xfId="0" applyNumberFormat="1" applyFont="1" applyBorder="1" applyAlignment="1" applyProtection="1">
      <alignment horizontal="right" vertical="center"/>
      <protection/>
    </xf>
    <xf numFmtId="4" fontId="21" fillId="70" borderId="41" xfId="0" applyNumberFormat="1" applyFont="1" applyFill="1" applyBorder="1" applyAlignment="1" applyProtection="1">
      <alignment horizontal="right" vertical="center"/>
      <protection/>
    </xf>
    <xf numFmtId="0" fontId="16" fillId="72" borderId="41" xfId="0" applyFont="1" applyFill="1" applyBorder="1"/>
    <xf numFmtId="0" fontId="21" fillId="72" borderId="41" xfId="0" applyNumberFormat="1" applyFont="1" applyFill="1" applyBorder="1" applyAlignment="1" applyProtection="1">
      <alignment vertical="center"/>
      <protection/>
    </xf>
    <xf numFmtId="4" fontId="21" fillId="72" borderId="42" xfId="0" applyNumberFormat="1" applyFont="1" applyFill="1" applyBorder="1" applyAlignment="1">
      <alignment horizontal="center" vertical="center"/>
    </xf>
    <xf numFmtId="4" fontId="21" fillId="72" borderId="38" xfId="0" applyNumberFormat="1" applyFont="1" applyFill="1" applyBorder="1" applyAlignment="1">
      <alignment horizontal="center" vertical="center"/>
    </xf>
    <xf numFmtId="4" fontId="21" fillId="72" borderId="41" xfId="0" applyNumberFormat="1" applyFont="1" applyFill="1" applyBorder="1" applyAlignment="1" applyProtection="1">
      <alignment vertical="center"/>
      <protection/>
    </xf>
    <xf numFmtId="0" fontId="57" fillId="0" borderId="54" xfId="0" applyNumberFormat="1" applyFont="1" applyFill="1" applyBorder="1" applyAlignment="1" applyProtection="1">
      <alignment horizontal="left" vertical="center"/>
      <protection/>
    </xf>
    <xf numFmtId="4" fontId="57" fillId="0" borderId="54" xfId="0" applyNumberFormat="1" applyFont="1" applyFill="1" applyBorder="1" applyAlignment="1" applyProtection="1">
      <alignment horizontal="center" vertical="center"/>
      <protection/>
    </xf>
    <xf numFmtId="4" fontId="57" fillId="0" borderId="63" xfId="0" applyNumberFormat="1" applyFont="1" applyFill="1" applyBorder="1" applyAlignment="1" applyProtection="1">
      <alignment horizontal="center" vertical="center"/>
      <protection/>
    </xf>
    <xf numFmtId="0" fontId="71" fillId="70" borderId="78" xfId="0" applyFont="1" applyFill="1" applyBorder="1" applyAlignment="1">
      <alignment horizontal="left"/>
    </xf>
    <xf numFmtId="4" fontId="71" fillId="70" borderId="78" xfId="0" applyNumberFormat="1" applyFont="1" applyFill="1" applyBorder="1" applyAlignment="1">
      <alignment horizontal="center"/>
    </xf>
    <xf numFmtId="4" fontId="71" fillId="70" borderId="79" xfId="0" applyNumberFormat="1" applyFont="1" applyFill="1" applyBorder="1" applyAlignment="1">
      <alignment horizontal="center"/>
    </xf>
    <xf numFmtId="4" fontId="21" fillId="0" borderId="9" xfId="0" applyNumberFormat="1" applyFont="1" applyFill="1" applyBorder="1" applyAlignment="1">
      <alignment horizontal="center" vertical="center"/>
    </xf>
    <xf numFmtId="0" fontId="21" fillId="75" borderId="9" xfId="0" applyNumberFormat="1" applyFont="1" applyFill="1" applyBorder="1" applyAlignment="1" applyProtection="1">
      <alignment vertical="center"/>
      <protection/>
    </xf>
    <xf numFmtId="0" fontId="19" fillId="62" borderId="29" xfId="0" applyFont="1" applyFill="1" applyBorder="1" applyAlignment="1">
      <alignment vertical="top"/>
    </xf>
    <xf numFmtId="0" fontId="19" fillId="62" borderId="58" xfId="0" applyFont="1" applyFill="1" applyBorder="1" applyAlignment="1">
      <alignment vertical="top"/>
    </xf>
    <xf numFmtId="0" fontId="18" fillId="62" borderId="0" xfId="0" applyFont="1" applyFill="1" applyAlignment="1">
      <alignment vertical="center"/>
    </xf>
    <xf numFmtId="0" fontId="21" fillId="72" borderId="41" xfId="0" applyNumberFormat="1" applyFont="1" applyFill="1" applyBorder="1" applyAlignment="1" applyProtection="1">
      <alignment horizontal="center" vertical="center"/>
      <protection/>
    </xf>
    <xf numFmtId="0" fontId="21" fillId="72" borderId="9" xfId="0" applyNumberFormat="1" applyFont="1" applyFill="1" applyBorder="1" applyAlignment="1" applyProtection="1">
      <alignment horizontal="center" vertical="center"/>
      <protection/>
    </xf>
    <xf numFmtId="0" fontId="16" fillId="70" borderId="41" xfId="0" applyFont="1" applyFill="1" applyBorder="1"/>
    <xf numFmtId="4" fontId="21" fillId="70" borderId="41" xfId="0" applyNumberFormat="1" applyFont="1" applyFill="1" applyBorder="1" applyAlignment="1" applyProtection="1">
      <alignment vertical="center"/>
      <protection/>
    </xf>
    <xf numFmtId="4" fontId="21" fillId="72" borderId="9" xfId="0" applyNumberFormat="1" applyFont="1" applyFill="1" applyBorder="1" applyAlignment="1" applyProtection="1">
      <alignment vertical="center"/>
      <protection/>
    </xf>
    <xf numFmtId="4" fontId="30" fillId="62" borderId="9" xfId="0" applyNumberFormat="1" applyFont="1" applyFill="1" applyBorder="1" applyAlignment="1">
      <alignment horizontal="center" vertical="center" wrapText="1"/>
    </xf>
    <xf numFmtId="0" fontId="31" fillId="0" borderId="80" xfId="0" applyFont="1" applyBorder="1"/>
    <xf numFmtId="0" fontId="31" fillId="0" borderId="80" xfId="0" applyFont="1" applyBorder="1" applyAlignment="1">
      <alignment horizontal="center"/>
    </xf>
    <xf numFmtId="0" fontId="31" fillId="0" borderId="81" xfId="0" applyFont="1" applyBorder="1"/>
    <xf numFmtId="0" fontId="31" fillId="0" borderId="81" xfId="0" applyFont="1" applyBorder="1" applyAlignment="1">
      <alignment horizontal="center"/>
    </xf>
    <xf numFmtId="0" fontId="31" fillId="0" borderId="82" xfId="0" applyFont="1" applyBorder="1"/>
    <xf numFmtId="0" fontId="31" fillId="0" borderId="82" xfId="0" applyFont="1" applyBorder="1" applyAlignment="1">
      <alignment horizontal="center"/>
    </xf>
    <xf numFmtId="4" fontId="180" fillId="63" borderId="9" xfId="0" applyNumberFormat="1" applyFont="1" applyFill="1" applyBorder="1" applyAlignment="1">
      <alignment horizontal="center" vertical="center" wrapText="1"/>
    </xf>
    <xf numFmtId="0" fontId="57" fillId="62" borderId="63" xfId="0" applyFont="1" applyFill="1" applyBorder="1" applyAlignment="1">
      <alignment horizontal="center" vertical="center"/>
    </xf>
    <xf numFmtId="4" fontId="57" fillId="62" borderId="54" xfId="23" applyNumberFormat="1" applyFont="1" applyFill="1" applyBorder="1" applyAlignment="1" quotePrefix="1">
      <alignment horizontal="center" vertical="top" wrapText="1"/>
      <protection/>
    </xf>
    <xf numFmtId="0" fontId="57" fillId="62" borderId="47" xfId="0" applyFont="1" applyFill="1" applyBorder="1" applyAlignment="1">
      <alignment horizontal="center"/>
    </xf>
    <xf numFmtId="0" fontId="71" fillId="68" borderId="83" xfId="0" applyFont="1" applyFill="1" applyBorder="1" applyAlignment="1">
      <alignment horizontal="center"/>
    </xf>
    <xf numFmtId="4" fontId="57" fillId="62" borderId="44" xfId="23" applyNumberFormat="1" applyFont="1" applyFill="1" applyBorder="1" applyAlignment="1" quotePrefix="1">
      <alignment horizontal="center" vertical="top" wrapText="1"/>
      <protection/>
    </xf>
    <xf numFmtId="0" fontId="26" fillId="67" borderId="9" xfId="0" applyFont="1" applyFill="1" applyBorder="1" applyAlignment="1">
      <alignment horizontal="center" vertical="center" wrapText="1"/>
    </xf>
    <xf numFmtId="0" fontId="26" fillId="63" borderId="9" xfId="0" applyNumberFormat="1" applyFont="1" applyFill="1" applyBorder="1" applyAlignment="1" applyProtection="1" quotePrefix="1">
      <alignment horizontal="center" vertical="center" wrapText="1"/>
      <protection/>
    </xf>
    <xf numFmtId="0" fontId="36" fillId="0" borderId="0" xfId="0" applyFont="1" applyFill="1" applyBorder="1" applyAlignment="1">
      <alignment horizontal="left" vertical="top" wrapText="1"/>
    </xf>
    <xf numFmtId="0" fontId="26" fillId="74" borderId="11" xfId="0" applyFont="1" applyFill="1" applyBorder="1" applyAlignment="1">
      <alignment horizontal="center" vertical="center" wrapText="1"/>
    </xf>
    <xf numFmtId="0" fontId="19" fillId="62" borderId="29" xfId="0" applyFont="1" applyFill="1" applyBorder="1" applyAlignment="1">
      <alignment vertical="top"/>
    </xf>
    <xf numFmtId="0" fontId="19" fillId="62" borderId="58" xfId="0" applyFont="1" applyFill="1" applyBorder="1" applyAlignment="1">
      <alignment vertical="top"/>
    </xf>
    <xf numFmtId="0" fontId="26" fillId="63" borderId="9" xfId="0" applyNumberFormat="1" applyFont="1" applyFill="1" applyBorder="1" applyAlignment="1" applyProtection="1" quotePrefix="1">
      <alignment horizontal="center" vertical="center" wrapText="1"/>
      <protection/>
    </xf>
    <xf numFmtId="0" fontId="91" fillId="0" borderId="0" xfId="0" applyFont="1"/>
    <xf numFmtId="0" fontId="19" fillId="0" borderId="0" xfId="0" applyFont="1"/>
    <xf numFmtId="4" fontId="21" fillId="75" borderId="9" xfId="0" applyNumberFormat="1" applyFont="1" applyFill="1" applyBorder="1" applyAlignment="1" applyProtection="1">
      <alignment vertical="center"/>
      <protection/>
    </xf>
    <xf numFmtId="2" fontId="57" fillId="50" borderId="9" xfId="0" applyNumberFormat="1" applyFont="1" applyFill="1" applyBorder="1" applyAlignment="1" applyProtection="1">
      <alignment horizontal="center" vertical="center"/>
      <protection/>
    </xf>
    <xf numFmtId="2" fontId="57" fillId="62" borderId="9" xfId="0" applyNumberFormat="1" applyFont="1" applyFill="1" applyBorder="1" applyAlignment="1" applyProtection="1">
      <alignment horizontal="center" vertical="center"/>
      <protection/>
    </xf>
    <xf numFmtId="0" fontId="26" fillId="72" borderId="9" xfId="0" applyNumberFormat="1" applyFont="1" applyFill="1" applyBorder="1" applyAlignment="1" applyProtection="1" quotePrefix="1">
      <alignment horizontal="center" vertical="center" wrapText="1"/>
      <protection/>
    </xf>
    <xf numFmtId="0" fontId="16" fillId="62" borderId="0" xfId="0" applyFont="1" applyFill="1" applyAlignment="1">
      <alignment/>
    </xf>
    <xf numFmtId="0" fontId="30" fillId="0" borderId="0" xfId="0" applyFont="1" applyFill="1" applyBorder="1" applyAlignment="1">
      <alignment horizontal="left" vertical="top"/>
    </xf>
    <xf numFmtId="4" fontId="21" fillId="0" borderId="31" xfId="0" applyNumberFormat="1" applyFont="1" applyFill="1" applyBorder="1" applyAlignment="1">
      <alignment horizontal="center" vertical="center"/>
    </xf>
    <xf numFmtId="4" fontId="21" fillId="72" borderId="63" xfId="0" applyNumberFormat="1" applyFont="1" applyFill="1" applyBorder="1" applyAlignment="1">
      <alignment horizontal="center" vertical="center"/>
    </xf>
    <xf numFmtId="4" fontId="21" fillId="0" borderId="84" xfId="0" applyNumberFormat="1" applyFont="1" applyFill="1" applyBorder="1" applyAlignment="1">
      <alignment horizontal="center" vertical="center"/>
    </xf>
    <xf numFmtId="4" fontId="21" fillId="76" borderId="9" xfId="0" applyNumberFormat="1" applyFont="1" applyFill="1" applyBorder="1" applyAlignment="1">
      <alignment horizontal="center" vertical="center"/>
    </xf>
    <xf numFmtId="0" fontId="16" fillId="0" borderId="0" xfId="0" applyFont="1" applyBorder="1"/>
    <xf numFmtId="2" fontId="16" fillId="62" borderId="0" xfId="0" applyNumberFormat="1" applyFont="1" applyFill="1" applyBorder="1"/>
    <xf numFmtId="0" fontId="19" fillId="62" borderId="29" xfId="0" applyFont="1" applyFill="1" applyBorder="1" applyAlignment="1">
      <alignment vertical="top"/>
    </xf>
    <xf numFmtId="0" fontId="19" fillId="62" borderId="58" xfId="0" applyFont="1" applyFill="1" applyBorder="1" applyAlignment="1">
      <alignment vertical="top"/>
    </xf>
    <xf numFmtId="0" fontId="26" fillId="63" borderId="9" xfId="0" applyNumberFormat="1" applyFont="1" applyFill="1" applyBorder="1" applyAlignment="1" applyProtection="1" quotePrefix="1">
      <alignment horizontal="center" vertical="center" wrapText="1"/>
      <protection/>
    </xf>
    <xf numFmtId="0" fontId="12" fillId="0" borderId="0" xfId="44" applyFont="1">
      <alignment/>
      <protection/>
    </xf>
    <xf numFmtId="0" fontId="34" fillId="0" borderId="85" xfId="44" applyFont="1" applyBorder="1" applyAlignment="1">
      <alignment horizontal="justify" vertical="center" wrapText="1"/>
      <protection/>
    </xf>
    <xf numFmtId="0" fontId="34" fillId="0" borderId="86" xfId="44" applyFont="1" applyBorder="1" applyAlignment="1">
      <alignment horizontal="justify" vertical="center" wrapText="1"/>
      <protection/>
    </xf>
    <xf numFmtId="0" fontId="12" fillId="0" borderId="85" xfId="44" applyFont="1" applyBorder="1" applyAlignment="1">
      <alignment horizontal="justify" vertical="center" wrapText="1"/>
      <protection/>
    </xf>
    <xf numFmtId="0" fontId="12" fillId="0" borderId="86" xfId="44" applyFont="1" applyBorder="1" applyAlignment="1">
      <alignment horizontal="justify" vertical="center" wrapText="1"/>
      <protection/>
    </xf>
    <xf numFmtId="0" fontId="12" fillId="0" borderId="87" xfId="44" applyFont="1" applyBorder="1" applyAlignment="1">
      <alignment horizontal="left" vertical="top" wrapText="1"/>
      <protection/>
    </xf>
    <xf numFmtId="0" fontId="12" fillId="0" borderId="85" xfId="44" applyFont="1" applyBorder="1" applyAlignment="1">
      <alignment horizontal="left" vertical="top" wrapText="1"/>
      <protection/>
    </xf>
    <xf numFmtId="0" fontId="185" fillId="0" borderId="0" xfId="44" applyFont="1">
      <alignment/>
      <protection/>
    </xf>
    <xf numFmtId="0" fontId="186" fillId="0" borderId="0" xfId="44" applyFont="1" applyFill="1" applyBorder="1" applyAlignment="1">
      <alignment horizontal="left" vertical="center"/>
      <protection/>
    </xf>
    <xf numFmtId="0" fontId="12" fillId="0" borderId="0" xfId="44" applyFont="1" applyFill="1">
      <alignment/>
      <protection/>
    </xf>
    <xf numFmtId="0" fontId="30" fillId="0" borderId="0" xfId="44" applyFont="1" applyFill="1" applyAlignment="1">
      <alignment horizontal="right"/>
      <protection/>
    </xf>
    <xf numFmtId="0" fontId="30" fillId="0" borderId="0" xfId="44" applyFont="1" applyFill="1">
      <alignment/>
      <protection/>
    </xf>
    <xf numFmtId="0" fontId="35" fillId="77" borderId="9" xfId="44" applyFont="1" applyFill="1" applyBorder="1" applyAlignment="1">
      <alignment horizontal="center"/>
      <protection/>
    </xf>
    <xf numFmtId="0" fontId="30" fillId="0" borderId="9" xfId="44" applyFont="1" applyFill="1" applyBorder="1" applyAlignment="1">
      <alignment/>
      <protection/>
    </xf>
    <xf numFmtId="0" fontId="30" fillId="0" borderId="58" xfId="44" applyFont="1" applyFill="1" applyBorder="1" applyAlignment="1">
      <alignment/>
      <protection/>
    </xf>
    <xf numFmtId="0" fontId="32" fillId="68" borderId="9" xfId="44" applyFont="1" applyFill="1" applyBorder="1" applyAlignment="1">
      <alignment/>
      <protection/>
    </xf>
    <xf numFmtId="0" fontId="30" fillId="68" borderId="9" xfId="44" applyFont="1" applyFill="1" applyBorder="1" applyAlignment="1">
      <alignment horizontal="center"/>
      <protection/>
    </xf>
    <xf numFmtId="0" fontId="30" fillId="62" borderId="9" xfId="44" applyFont="1" applyFill="1" applyBorder="1" applyAlignment="1">
      <alignment/>
      <protection/>
    </xf>
    <xf numFmtId="2" fontId="30" fillId="62" borderId="9" xfId="44" applyNumberFormat="1" applyFont="1" applyFill="1" applyBorder="1">
      <alignment/>
      <protection/>
    </xf>
    <xf numFmtId="0" fontId="16" fillId="62" borderId="0" xfId="44" applyFont="1" applyFill="1">
      <alignment/>
      <protection/>
    </xf>
    <xf numFmtId="0" fontId="16" fillId="0" borderId="0" xfId="44" applyFont="1">
      <alignment/>
      <protection/>
    </xf>
    <xf numFmtId="0" fontId="17" fillId="62" borderId="0" xfId="44" applyFont="1" applyFill="1">
      <alignment/>
      <protection/>
    </xf>
    <xf numFmtId="0" fontId="16" fillId="62" borderId="0" xfId="44" applyFont="1" applyFill="1" applyAlignment="1">
      <alignment horizontal="center"/>
      <protection/>
    </xf>
    <xf numFmtId="0" fontId="16" fillId="62" borderId="9" xfId="44" applyFont="1" applyFill="1" applyBorder="1" applyAlignment="1">
      <alignment horizontal="center" vertical="center"/>
      <protection/>
    </xf>
    <xf numFmtId="0" fontId="16" fillId="62" borderId="0" xfId="44" applyFont="1" applyFill="1" applyAlignment="1">
      <alignment vertical="center" wrapText="1"/>
      <protection/>
    </xf>
    <xf numFmtId="0" fontId="31" fillId="62" borderId="9" xfId="44" applyFont="1" applyFill="1" applyBorder="1" applyAlignment="1">
      <alignment horizontal="center" vertical="center" wrapText="1"/>
      <protection/>
    </xf>
    <xf numFmtId="0" fontId="16" fillId="0" borderId="0" xfId="44" applyFont="1" applyAlignment="1">
      <alignment vertical="center" wrapText="1"/>
      <protection/>
    </xf>
    <xf numFmtId="0" fontId="12" fillId="62" borderId="31" xfId="44" applyFont="1" applyFill="1" applyBorder="1" applyAlignment="1">
      <alignment horizontal="center" vertical="center" wrapText="1"/>
      <protection/>
    </xf>
    <xf numFmtId="0" fontId="12" fillId="62" borderId="31" xfId="44" applyFont="1" applyFill="1" applyBorder="1" applyAlignment="1">
      <alignment horizontal="center" vertical="center"/>
      <protection/>
    </xf>
    <xf numFmtId="0" fontId="12" fillId="62" borderId="31" xfId="44" applyFont="1" applyFill="1" applyBorder="1" applyAlignment="1">
      <alignment vertical="center"/>
      <protection/>
    </xf>
    <xf numFmtId="0" fontId="30" fillId="62" borderId="31" xfId="44" applyFont="1" applyFill="1" applyBorder="1" applyAlignment="1">
      <alignment horizontal="center" vertical="center"/>
      <protection/>
    </xf>
    <xf numFmtId="0" fontId="188" fillId="62" borderId="11" xfId="44" applyFont="1" applyFill="1" applyBorder="1" applyAlignment="1">
      <alignment horizontal="center" vertical="center"/>
      <protection/>
    </xf>
    <xf numFmtId="0" fontId="21" fillId="62" borderId="0" xfId="44" applyFont="1" applyFill="1" applyBorder="1" applyAlignment="1">
      <alignment horizontal="center" vertical="center"/>
      <protection/>
    </xf>
    <xf numFmtId="0" fontId="45" fillId="62" borderId="0" xfId="44" applyFont="1" applyFill="1" applyBorder="1">
      <alignment/>
      <protection/>
    </xf>
    <xf numFmtId="0" fontId="21" fillId="62" borderId="0" xfId="44" applyFont="1" applyFill="1" applyBorder="1" applyAlignment="1">
      <alignment horizontal="center"/>
      <protection/>
    </xf>
    <xf numFmtId="0" fontId="21" fillId="62" borderId="0" xfId="44" applyFont="1" applyFill="1" applyBorder="1">
      <alignment/>
      <protection/>
    </xf>
    <xf numFmtId="237" fontId="21" fillId="62" borderId="0" xfId="44" applyNumberFormat="1" applyFont="1" applyFill="1" applyBorder="1">
      <alignment/>
      <protection/>
    </xf>
    <xf numFmtId="0" fontId="21" fillId="78" borderId="35" xfId="44" applyFont="1" applyFill="1" applyBorder="1" applyAlignment="1">
      <alignment horizontal="center" vertical="center"/>
      <protection/>
    </xf>
    <xf numFmtId="0" fontId="21" fillId="78" borderId="36" xfId="44" applyFont="1" applyFill="1" applyBorder="1" applyAlignment="1">
      <alignment horizontal="center" vertical="center"/>
      <protection/>
    </xf>
    <xf numFmtId="0" fontId="21" fillId="78" borderId="88" xfId="44" applyFont="1" applyFill="1" applyBorder="1" applyAlignment="1">
      <alignment horizontal="center" vertical="center"/>
      <protection/>
    </xf>
    <xf numFmtId="0" fontId="45" fillId="78" borderId="29" xfId="44" applyFont="1" applyFill="1" applyBorder="1">
      <alignment/>
      <protection/>
    </xf>
    <xf numFmtId="0" fontId="45" fillId="78" borderId="17" xfId="44" applyFont="1" applyFill="1" applyBorder="1">
      <alignment/>
      <protection/>
    </xf>
    <xf numFmtId="0" fontId="21" fillId="78" borderId="17" xfId="44" applyFont="1" applyFill="1" applyBorder="1" applyAlignment="1">
      <alignment horizontal="center"/>
      <protection/>
    </xf>
    <xf numFmtId="0" fontId="21" fillId="78" borderId="17" xfId="44" applyFont="1" applyFill="1" applyBorder="1">
      <alignment/>
      <protection/>
    </xf>
    <xf numFmtId="0" fontId="21" fillId="78" borderId="58" xfId="44" applyFont="1" applyFill="1" applyBorder="1">
      <alignment/>
      <protection/>
    </xf>
    <xf numFmtId="4" fontId="21" fillId="62" borderId="0" xfId="44" applyNumberFormat="1" applyFont="1" applyFill="1" applyBorder="1" applyAlignment="1">
      <alignment horizontal="center"/>
      <protection/>
    </xf>
    <xf numFmtId="238" fontId="21" fillId="62" borderId="0" xfId="-6562" applyNumberFormat="1" applyFont="1" applyFill="1" applyBorder="1"/>
    <xf numFmtId="239" fontId="21" fillId="62" borderId="0" xfId="-6562" applyNumberFormat="1" applyFont="1" applyFill="1" applyBorder="1"/>
    <xf numFmtId="0" fontId="16" fillId="0" borderId="0" xfId="44" applyFont="1" applyAlignment="1">
      <alignment wrapText="1"/>
      <protection/>
    </xf>
    <xf numFmtId="240" fontId="16" fillId="62" borderId="0" xfId="-6562" applyNumberFormat="1" applyFont="1" applyFill="1" applyBorder="1" applyAlignment="1">
      <alignment horizontal="center"/>
    </xf>
    <xf numFmtId="238" fontId="16" fillId="62" borderId="0" xfId="-6562" applyNumberFormat="1" applyFont="1" applyFill="1" applyBorder="1" applyAlignment="1">
      <alignment horizontal="center"/>
    </xf>
    <xf numFmtId="9" fontId="16" fillId="62" borderId="0" xfId="-6562" applyFont="1" applyFill="1" applyBorder="1" applyAlignment="1">
      <alignment horizontal="center"/>
    </xf>
    <xf numFmtId="239" fontId="21" fillId="62" borderId="0" xfId="44" applyNumberFormat="1" applyFont="1" applyFill="1" applyBorder="1">
      <alignment/>
      <protection/>
    </xf>
    <xf numFmtId="0" fontId="45" fillId="78" borderId="36" xfId="44" applyFont="1" applyFill="1" applyBorder="1" applyAlignment="1">
      <alignment horizontal="center" vertical="center"/>
      <protection/>
    </xf>
    <xf numFmtId="0" fontId="21" fillId="78" borderId="37" xfId="44" applyFont="1" applyFill="1" applyBorder="1" applyAlignment="1">
      <alignment horizontal="center" vertical="center"/>
      <protection/>
    </xf>
    <xf numFmtId="4" fontId="21" fillId="78" borderId="73" xfId="44" applyNumberFormat="1" applyFont="1" applyFill="1" applyBorder="1" applyAlignment="1">
      <alignment horizontal="center"/>
      <protection/>
    </xf>
    <xf numFmtId="0" fontId="21" fillId="78" borderId="73" xfId="44" applyFont="1" applyFill="1" applyBorder="1">
      <alignment/>
      <protection/>
    </xf>
    <xf numFmtId="0" fontId="21" fillId="78" borderId="74" xfId="44" applyFont="1" applyFill="1" applyBorder="1">
      <alignment/>
      <protection/>
    </xf>
    <xf numFmtId="0" fontId="16" fillId="62" borderId="35" xfId="44" applyFont="1" applyFill="1" applyBorder="1" applyAlignment="1">
      <alignment horizontal="center" vertical="center"/>
      <protection/>
    </xf>
    <xf numFmtId="0" fontId="16" fillId="62" borderId="36" xfId="44" applyFont="1" applyFill="1" applyBorder="1" applyAlignment="1">
      <alignment horizontal="center" vertical="center"/>
      <protection/>
    </xf>
    <xf numFmtId="0" fontId="16" fillId="62" borderId="17" xfId="44" applyFont="1" applyFill="1" applyBorder="1" applyAlignment="1">
      <alignment horizontal="center"/>
      <protection/>
    </xf>
    <xf numFmtId="0" fontId="21" fillId="62" borderId="37" xfId="44" applyFont="1" applyFill="1" applyBorder="1" applyAlignment="1">
      <alignment horizontal="center" vertical="center"/>
      <protection/>
    </xf>
    <xf numFmtId="0" fontId="16" fillId="62" borderId="9" xfId="44" applyFont="1" applyFill="1" applyBorder="1">
      <alignment/>
      <protection/>
    </xf>
    <xf numFmtId="0" fontId="16" fillId="79" borderId="9" xfId="44" applyFont="1" applyFill="1" applyBorder="1" applyAlignment="1">
      <alignment horizontal="center" vertical="center"/>
      <protection/>
    </xf>
    <xf numFmtId="4" fontId="190" fillId="79" borderId="29" xfId="44" applyNumberFormat="1" applyFont="1" applyFill="1" applyBorder="1" applyAlignment="1">
      <alignment horizontal="center" vertical="center"/>
      <protection/>
    </xf>
    <xf numFmtId="4" fontId="190" fillId="79" borderId="17" xfId="44" applyNumberFormat="1" applyFont="1" applyFill="1" applyBorder="1" applyAlignment="1">
      <alignment horizontal="center" vertical="center"/>
      <protection/>
    </xf>
    <xf numFmtId="10" fontId="190" fillId="79" borderId="17" xfId="-6562" applyNumberFormat="1" applyFont="1" applyFill="1" applyBorder="1" applyAlignment="1">
      <alignment horizontal="center" vertical="center"/>
    </xf>
    <xf numFmtId="10" fontId="190" fillId="79" borderId="58" xfId="-6562" applyNumberFormat="1" applyFont="1" applyFill="1" applyBorder="1" applyAlignment="1">
      <alignment horizontal="center" vertical="center"/>
    </xf>
    <xf numFmtId="0" fontId="49" fillId="62" borderId="0" xfId="44" applyFill="1">
      <alignment/>
      <protection/>
    </xf>
    <xf numFmtId="0" fontId="65" fillId="62" borderId="0" xfId="-6613" applyFont="1" applyFill="1" applyBorder="1" applyAlignment="1">
      <alignment horizontal="center" vertical="center"/>
    </xf>
    <xf numFmtId="4" fontId="191" fillId="62" borderId="0" xfId="44" applyNumberFormat="1" applyFont="1" applyFill="1" applyBorder="1" applyAlignment="1">
      <alignment horizontal="center" vertical="center"/>
      <protection/>
    </xf>
    <xf numFmtId="0" fontId="191" fillId="62" borderId="0" xfId="44" applyFont="1" applyFill="1" applyBorder="1" applyAlignment="1">
      <alignment horizontal="center" vertical="center"/>
      <protection/>
    </xf>
    <xf numFmtId="10" fontId="191" fillId="62" borderId="0" xfId="44" applyNumberFormat="1" applyFont="1" applyFill="1" applyBorder="1" applyAlignment="1">
      <alignment horizontal="center" vertical="center"/>
      <protection/>
    </xf>
    <xf numFmtId="10" fontId="192" fillId="0" borderId="0" xfId="44" applyNumberFormat="1" applyFont="1" applyAlignment="1">
      <alignment horizontal="right" vertical="center"/>
      <protection/>
    </xf>
    <xf numFmtId="0" fontId="49" fillId="0" borderId="0" xfId="44">
      <alignment/>
      <protection/>
    </xf>
    <xf numFmtId="0" fontId="21" fillId="80" borderId="0" xfId="0" applyFont="1" applyFill="1" applyBorder="1"/>
    <xf numFmtId="0" fontId="21" fillId="66" borderId="0" xfId="0" applyFont="1" applyFill="1" applyBorder="1"/>
    <xf numFmtId="0" fontId="21" fillId="81" borderId="0" xfId="0" applyFont="1" applyFill="1" applyBorder="1"/>
    <xf numFmtId="0" fontId="21" fillId="23" borderId="0" xfId="0" applyFont="1" applyFill="1" applyBorder="1"/>
    <xf numFmtId="0" fontId="21" fillId="82" borderId="0" xfId="0" applyFont="1" applyFill="1" applyBorder="1"/>
    <xf numFmtId="0" fontId="16" fillId="62" borderId="0" xfId="0" applyFont="1" applyFill="1" applyAlignment="1">
      <alignment horizontal="center" vertical="center"/>
    </xf>
    <xf numFmtId="0" fontId="19" fillId="62" borderId="0" xfId="0" applyFont="1" applyFill="1" applyAlignment="1">
      <alignment horizontal="center" vertical="center"/>
    </xf>
    <xf numFmtId="0" fontId="16" fillId="0" borderId="74" xfId="0" applyFont="1" applyBorder="1"/>
    <xf numFmtId="0" fontId="16" fillId="62" borderId="31" xfId="0" applyFont="1" applyFill="1" applyBorder="1" applyAlignment="1">
      <alignment vertical="center"/>
    </xf>
    <xf numFmtId="0" fontId="16" fillId="0" borderId="31" xfId="0" applyFont="1" applyBorder="1"/>
    <xf numFmtId="0" fontId="16" fillId="0" borderId="41" xfId="0" applyFont="1" applyBorder="1" applyAlignment="1">
      <alignment horizontal="right" vertical="center"/>
    </xf>
    <xf numFmtId="0" fontId="19" fillId="62" borderId="0" xfId="0" applyFont="1" applyFill="1" applyBorder="1" applyAlignment="1">
      <alignment horizontal="left"/>
    </xf>
    <xf numFmtId="0" fontId="19" fillId="62" borderId="0" xfId="0" applyFont="1" applyFill="1" applyBorder="1"/>
    <xf numFmtId="0" fontId="16" fillId="0" borderId="30" xfId="0" applyFont="1" applyBorder="1" applyAlignment="1">
      <alignment horizontal="right" vertical="center"/>
    </xf>
    <xf numFmtId="0" fontId="16" fillId="0" borderId="27" xfId="0" applyFont="1" applyBorder="1"/>
    <xf numFmtId="0" fontId="16" fillId="0" borderId="89" xfId="0" applyFont="1" applyBorder="1" applyAlignment="1">
      <alignment horizontal="right" vertical="center"/>
    </xf>
    <xf numFmtId="0" fontId="16" fillId="0" borderId="90" xfId="0" applyFont="1" applyBorder="1"/>
    <xf numFmtId="0" fontId="16" fillId="0" borderId="91" xfId="0" applyFont="1" applyBorder="1" applyAlignment="1">
      <alignment horizontal="right" vertical="center"/>
    </xf>
    <xf numFmtId="0" fontId="16" fillId="0" borderId="92" xfId="0" applyFont="1" applyBorder="1" applyAlignment="1">
      <alignment horizontal="right" vertical="center"/>
    </xf>
    <xf numFmtId="2" fontId="16" fillId="0" borderId="91" xfId="0" applyNumberFormat="1" applyFont="1" applyBorder="1" applyAlignment="1">
      <alignment horizontal="right" vertical="center"/>
    </xf>
    <xf numFmtId="0" fontId="16" fillId="62" borderId="22" xfId="0" applyFont="1" applyFill="1" applyBorder="1" applyAlignment="1">
      <alignment vertical="center"/>
    </xf>
    <xf numFmtId="0" fontId="12" fillId="62" borderId="0" xfId="0" applyFont="1" applyFill="1" applyBorder="1" applyAlignment="1">
      <alignment horizontal="center" vertical="center"/>
    </xf>
    <xf numFmtId="0" fontId="12" fillId="62" borderId="0" xfId="0" applyFont="1" applyFill="1" applyAlignment="1">
      <alignment horizontal="center" vertical="center"/>
    </xf>
    <xf numFmtId="0" fontId="19" fillId="23" borderId="93" xfId="0" applyFont="1" applyFill="1" applyBorder="1"/>
    <xf numFmtId="0" fontId="16" fillId="0" borderId="94" xfId="0" applyFont="1" applyBorder="1" applyAlignment="1">
      <alignment horizontal="right" vertical="center"/>
    </xf>
    <xf numFmtId="0" fontId="16" fillId="0" borderId="31" xfId="0" applyFont="1" applyBorder="1" applyAlignment="1">
      <alignment horizontal="right" vertical="center"/>
    </xf>
    <xf numFmtId="0" fontId="88" fillId="67" borderId="9" xfId="0" applyFont="1" applyFill="1" applyBorder="1" applyAlignment="1">
      <alignment horizontal="center" vertical="center" wrapText="1"/>
    </xf>
    <xf numFmtId="0" fontId="21" fillId="62" borderId="0" xfId="0" applyFont="1" applyFill="1" applyBorder="1" applyAlignment="1">
      <alignment horizontal="left" vertical="top"/>
    </xf>
    <xf numFmtId="0" fontId="19" fillId="21" borderId="0" xfId="0" applyFont="1" applyFill="1" applyAlignment="1">
      <alignment horizontal="left"/>
    </xf>
    <xf numFmtId="0" fontId="45" fillId="62" borderId="0" xfId="0" applyFont="1" applyFill="1" applyBorder="1" applyAlignment="1">
      <alignment horizontal="center"/>
    </xf>
    <xf numFmtId="0" fontId="21" fillId="62" borderId="0" xfId="0" applyFont="1" applyFill="1" applyBorder="1" applyAlignment="1">
      <alignment horizontal="left"/>
    </xf>
    <xf numFmtId="0" fontId="16" fillId="62" borderId="0" xfId="0" applyFont="1" applyFill="1" applyAlignment="1">
      <alignment horizontal="left" vertical="top" wrapText="1"/>
    </xf>
    <xf numFmtId="0" fontId="15" fillId="22" borderId="0" xfId="0" applyFont="1" applyFill="1" applyAlignment="1">
      <alignment horizontal="center"/>
    </xf>
    <xf numFmtId="0" fontId="21" fillId="62" borderId="0" xfId="0" applyFont="1" applyFill="1" applyAlignment="1">
      <alignment horizontal="left" vertical="top" wrapText="1"/>
    </xf>
    <xf numFmtId="49" fontId="30" fillId="62" borderId="31" xfId="23" applyNumberFormat="1" applyFont="1" applyFill="1" applyBorder="1" applyAlignment="1">
      <alignment horizontal="center" vertical="top" wrapText="1"/>
      <protection/>
    </xf>
    <xf numFmtId="49" fontId="30" fillId="62" borderId="40" xfId="23" applyNumberFormat="1" applyFont="1" applyFill="1" applyBorder="1" applyAlignment="1">
      <alignment horizontal="center" vertical="top" wrapText="1"/>
      <protection/>
    </xf>
    <xf numFmtId="49" fontId="30" fillId="62" borderId="11" xfId="23" applyNumberFormat="1" applyFont="1" applyFill="1" applyBorder="1" applyAlignment="1">
      <alignment horizontal="center" vertical="top" wrapText="1"/>
      <protection/>
    </xf>
    <xf numFmtId="0" fontId="30" fillId="62" borderId="31" xfId="21" applyFont="1" applyFill="1" applyBorder="1" applyAlignment="1">
      <alignment horizontal="center" vertical="top" wrapText="1"/>
      <protection/>
    </xf>
    <xf numFmtId="0" fontId="30" fillId="62" borderId="40" xfId="21" applyFont="1" applyFill="1" applyBorder="1" applyAlignment="1">
      <alignment horizontal="center" vertical="top" wrapText="1"/>
      <protection/>
    </xf>
    <xf numFmtId="0" fontId="30" fillId="62" borderId="11" xfId="21" applyFont="1" applyFill="1" applyBorder="1" applyAlignment="1">
      <alignment horizontal="center" vertical="top" wrapText="1"/>
      <protection/>
    </xf>
    <xf numFmtId="0" fontId="12" fillId="62" borderId="31" xfId="23" applyFont="1" applyFill="1" applyBorder="1" applyAlignment="1">
      <alignment horizontal="center" vertical="center" wrapText="1"/>
      <protection/>
    </xf>
    <xf numFmtId="0" fontId="12" fillId="62" borderId="40" xfId="23" applyFont="1" applyFill="1" applyBorder="1" applyAlignment="1">
      <alignment horizontal="center" vertical="center" wrapText="1"/>
      <protection/>
    </xf>
    <xf numFmtId="0" fontId="12" fillId="62" borderId="11" xfId="23" applyFont="1" applyFill="1" applyBorder="1" applyAlignment="1">
      <alignment horizontal="center" vertical="center" wrapText="1"/>
      <protection/>
    </xf>
    <xf numFmtId="0" fontId="12" fillId="62" borderId="31" xfId="23" applyFont="1" applyFill="1" applyBorder="1" applyAlignment="1" quotePrefix="1">
      <alignment horizontal="center" vertical="top" wrapText="1"/>
      <protection/>
    </xf>
    <xf numFmtId="0" fontId="12" fillId="62" borderId="40" xfId="23" applyFont="1" applyFill="1" applyBorder="1" applyAlignment="1" quotePrefix="1">
      <alignment horizontal="center" vertical="top" wrapText="1"/>
      <protection/>
    </xf>
    <xf numFmtId="0" fontId="12" fillId="62" borderId="11" xfId="23" applyFont="1" applyFill="1" applyBorder="1" applyAlignment="1" quotePrefix="1">
      <alignment horizontal="center" vertical="top" wrapText="1"/>
      <protection/>
    </xf>
    <xf numFmtId="0" fontId="35" fillId="65" borderId="31" xfId="23" applyFont="1" applyFill="1" applyBorder="1" applyAlignment="1">
      <alignment horizontal="center" vertical="center" wrapText="1"/>
      <protection/>
    </xf>
    <xf numFmtId="0" fontId="30" fillId="62" borderId="95" xfId="23" applyFont="1" applyFill="1" applyBorder="1" applyAlignment="1">
      <alignment horizontal="left" vertical="top" wrapText="1"/>
      <protection/>
    </xf>
    <xf numFmtId="0" fontId="30" fillId="62" borderId="96" xfId="23" applyFont="1" applyFill="1" applyBorder="1" applyAlignment="1">
      <alignment horizontal="left" vertical="top" wrapText="1"/>
      <protection/>
    </xf>
    <xf numFmtId="0" fontId="30" fillId="62" borderId="97" xfId="23" applyFont="1" applyFill="1" applyBorder="1" applyAlignment="1">
      <alignment horizontal="left" vertical="top" wrapText="1"/>
      <protection/>
    </xf>
    <xf numFmtId="0" fontId="30" fillId="62" borderId="98" xfId="23" applyFont="1" applyFill="1" applyBorder="1" applyAlignment="1">
      <alignment horizontal="left" vertical="top" wrapText="1"/>
      <protection/>
    </xf>
    <xf numFmtId="49" fontId="30" fillId="62" borderId="97" xfId="23" applyNumberFormat="1" applyFont="1" applyFill="1" applyBorder="1" applyAlignment="1">
      <alignment horizontal="center" vertical="top" wrapText="1"/>
      <protection/>
    </xf>
    <xf numFmtId="49" fontId="30" fillId="62" borderId="98" xfId="23" applyNumberFormat="1" applyFont="1" applyFill="1" applyBorder="1" applyAlignment="1">
      <alignment horizontal="center" vertical="top" wrapText="1"/>
      <protection/>
    </xf>
    <xf numFmtId="0" fontId="30" fillId="62" borderId="99" xfId="23" applyFont="1" applyFill="1" applyBorder="1" applyAlignment="1">
      <alignment horizontal="left" vertical="top" wrapText="1"/>
      <protection/>
    </xf>
    <xf numFmtId="0" fontId="30" fillId="62" borderId="100" xfId="23" applyFont="1" applyFill="1" applyBorder="1" applyAlignment="1">
      <alignment horizontal="left" vertical="top" wrapText="1"/>
      <protection/>
    </xf>
    <xf numFmtId="0" fontId="30" fillId="62" borderId="31" xfId="23" applyFont="1" applyFill="1" applyBorder="1" applyAlignment="1" quotePrefix="1">
      <alignment horizontal="center" vertical="center" wrapText="1"/>
      <protection/>
    </xf>
    <xf numFmtId="0" fontId="30" fillId="62" borderId="11" xfId="23" applyFont="1" applyFill="1" applyBorder="1" applyAlignment="1" quotePrefix="1">
      <alignment horizontal="center" vertical="center" wrapText="1"/>
      <protection/>
    </xf>
    <xf numFmtId="0" fontId="30" fillId="62" borderId="31" xfId="21" applyFont="1" applyFill="1" applyBorder="1" applyAlignment="1">
      <alignment horizontal="left" vertical="top" wrapText="1"/>
      <protection/>
    </xf>
    <xf numFmtId="0" fontId="30" fillId="62" borderId="11" xfId="21" applyFont="1" applyFill="1" applyBorder="1" applyAlignment="1">
      <alignment horizontal="left" vertical="top" wrapText="1"/>
      <protection/>
    </xf>
    <xf numFmtId="0" fontId="30" fillId="62" borderId="31" xfId="23" applyFont="1" applyFill="1" applyBorder="1" applyAlignment="1" quotePrefix="1">
      <alignment horizontal="left" vertical="top" wrapText="1"/>
      <protection/>
    </xf>
    <xf numFmtId="0" fontId="30" fillId="62" borderId="11" xfId="23" applyFont="1" applyFill="1" applyBorder="1" applyAlignment="1" quotePrefix="1">
      <alignment horizontal="left" vertical="top" wrapText="1"/>
      <protection/>
    </xf>
    <xf numFmtId="0" fontId="88" fillId="67" borderId="41" xfId="0" applyFont="1" applyFill="1" applyBorder="1" applyAlignment="1">
      <alignment horizontal="center" vertical="center"/>
    </xf>
    <xf numFmtId="0" fontId="88" fillId="67" borderId="74" xfId="0" applyFont="1" applyFill="1" applyBorder="1" applyAlignment="1">
      <alignment horizontal="center" vertical="center"/>
    </xf>
    <xf numFmtId="0" fontId="88" fillId="67" borderId="29" xfId="0" applyFont="1" applyFill="1" applyBorder="1" applyAlignment="1">
      <alignment horizontal="center" vertical="center"/>
    </xf>
    <xf numFmtId="0" fontId="88" fillId="67" borderId="17" xfId="0" applyFont="1" applyFill="1" applyBorder="1" applyAlignment="1">
      <alignment horizontal="center" vertical="center"/>
    </xf>
    <xf numFmtId="0" fontId="88" fillId="67" borderId="58" xfId="0" applyFont="1" applyFill="1" applyBorder="1" applyAlignment="1">
      <alignment horizontal="center" vertical="center"/>
    </xf>
    <xf numFmtId="0" fontId="19" fillId="17" borderId="0" xfId="0" applyFont="1" applyFill="1" applyAlignment="1">
      <alignment horizontal="center" vertical="center"/>
    </xf>
    <xf numFmtId="0" fontId="26" fillId="67" borderId="9" xfId="0" applyFont="1" applyFill="1" applyBorder="1" applyAlignment="1">
      <alignment horizontal="center" vertical="center" wrapText="1"/>
    </xf>
    <xf numFmtId="0" fontId="30" fillId="62" borderId="29" xfId="0" applyFont="1" applyFill="1" applyBorder="1" applyAlignment="1">
      <alignment horizontal="left" vertical="center" wrapText="1"/>
    </xf>
    <xf numFmtId="0" fontId="30" fillId="62" borderId="58" xfId="0" applyFont="1" applyFill="1" applyBorder="1" applyAlignment="1">
      <alignment horizontal="left" vertical="center" wrapText="1"/>
    </xf>
    <xf numFmtId="0" fontId="30" fillId="62" borderId="9" xfId="0" applyFont="1" applyFill="1" applyBorder="1" applyAlignment="1">
      <alignment horizontal="left" vertical="center" wrapText="1"/>
    </xf>
    <xf numFmtId="0" fontId="179" fillId="63" borderId="41" xfId="0" applyFont="1" applyFill="1" applyBorder="1" applyAlignment="1">
      <alignment horizontal="center" vertical="center"/>
    </xf>
    <xf numFmtId="0" fontId="179" fillId="63" borderId="73" xfId="0" applyFont="1" applyFill="1" applyBorder="1" applyAlignment="1">
      <alignment horizontal="center" vertical="center"/>
    </xf>
    <xf numFmtId="0" fontId="179" fillId="63" borderId="74" xfId="0" applyFont="1" applyFill="1" applyBorder="1" applyAlignment="1">
      <alignment horizontal="center" vertical="center"/>
    </xf>
    <xf numFmtId="0" fontId="179" fillId="63" borderId="76" xfId="0" applyFont="1" applyFill="1" applyBorder="1" applyAlignment="1">
      <alignment horizontal="center" vertical="center"/>
    </xf>
    <xf numFmtId="0" fontId="179" fillId="63" borderId="22" xfId="0" applyFont="1" applyFill="1" applyBorder="1" applyAlignment="1">
      <alignment horizontal="center" vertical="center"/>
    </xf>
    <xf numFmtId="0" fontId="179" fillId="63" borderId="75" xfId="0" applyFont="1" applyFill="1" applyBorder="1" applyAlignment="1">
      <alignment horizontal="center" vertical="center"/>
    </xf>
    <xf numFmtId="0" fontId="179" fillId="63" borderId="9" xfId="0" applyFont="1" applyFill="1" applyBorder="1" applyAlignment="1">
      <alignment horizontal="left" vertical="center" wrapText="1"/>
    </xf>
    <xf numFmtId="0" fontId="193" fillId="20" borderId="29" xfId="0" applyFont="1" applyFill="1" applyBorder="1" applyAlignment="1">
      <alignment horizontal="left" vertical="center"/>
    </xf>
    <xf numFmtId="0" fontId="193" fillId="20" borderId="58" xfId="0" applyFont="1" applyFill="1" applyBorder="1" applyAlignment="1">
      <alignment horizontal="left" vertical="center"/>
    </xf>
    <xf numFmtId="0" fontId="19" fillId="23" borderId="29" xfId="0" applyFont="1" applyFill="1" applyBorder="1" applyAlignment="1">
      <alignment horizontal="left"/>
    </xf>
    <xf numFmtId="0" fontId="19" fillId="23" borderId="58" xfId="0" applyFont="1" applyFill="1" applyBorder="1" applyAlignment="1">
      <alignment horizontal="left"/>
    </xf>
    <xf numFmtId="0" fontId="19" fillId="23" borderId="41" xfId="0" applyFont="1" applyFill="1" applyBorder="1" applyAlignment="1">
      <alignment horizontal="left" vertical="center"/>
    </xf>
    <xf numFmtId="0" fontId="19" fillId="23" borderId="74" xfId="0" applyFont="1" applyFill="1" applyBorder="1" applyAlignment="1">
      <alignment horizontal="left" vertical="center"/>
    </xf>
    <xf numFmtId="0" fontId="54" fillId="62" borderId="73" xfId="0" applyFont="1" applyFill="1" applyBorder="1" applyAlignment="1">
      <alignment horizontal="left" vertical="center"/>
    </xf>
    <xf numFmtId="0" fontId="30" fillId="62" borderId="0" xfId="0" applyFont="1" applyFill="1" applyBorder="1" applyAlignment="1">
      <alignment horizontal="left" vertical="top" wrapText="1"/>
    </xf>
    <xf numFmtId="0" fontId="12" fillId="0" borderId="29" xfId="23" applyFont="1" applyBorder="1" applyAlignment="1">
      <alignment vertical="center" wrapText="1"/>
      <protection/>
    </xf>
    <xf numFmtId="0" fontId="12" fillId="0" borderId="17" xfId="23" applyFont="1" applyBorder="1" applyAlignment="1">
      <alignment vertical="center" wrapText="1"/>
      <protection/>
    </xf>
    <xf numFmtId="0" fontId="12" fillId="0" borderId="58" xfId="23" applyFont="1" applyBorder="1" applyAlignment="1">
      <alignment vertical="center" wrapText="1"/>
      <protection/>
    </xf>
    <xf numFmtId="0" fontId="34" fillId="0" borderId="29" xfId="23" applyFont="1" applyBorder="1" applyAlignment="1">
      <alignment horizontal="left" vertical="center"/>
      <protection/>
    </xf>
    <xf numFmtId="0" fontId="34" fillId="0" borderId="17" xfId="23" applyFont="1" applyBorder="1" applyAlignment="1">
      <alignment horizontal="left" vertical="center"/>
      <protection/>
    </xf>
    <xf numFmtId="0" fontId="34" fillId="0" borderId="58" xfId="23" applyFont="1" applyBorder="1" applyAlignment="1">
      <alignment horizontal="left" vertical="center"/>
      <protection/>
    </xf>
    <xf numFmtId="0" fontId="12" fillId="0" borderId="29" xfId="23" applyFont="1" applyBorder="1" applyAlignment="1">
      <alignment vertical="center"/>
      <protection/>
    </xf>
    <xf numFmtId="0" fontId="12" fillId="0" borderId="17" xfId="23" applyFont="1" applyBorder="1" applyAlignment="1">
      <alignment vertical="center"/>
      <protection/>
    </xf>
    <xf numFmtId="0" fontId="12" fillId="0" borderId="58" xfId="23" applyFont="1" applyBorder="1" applyAlignment="1">
      <alignment vertical="center"/>
      <protection/>
    </xf>
    <xf numFmtId="0" fontId="30" fillId="69" borderId="0" xfId="0" applyNumberFormat="1" applyFont="1" applyFill="1" applyBorder="1" applyAlignment="1" applyProtection="1">
      <alignment horizontal="left" vertical="center"/>
      <protection/>
    </xf>
    <xf numFmtId="0" fontId="35" fillId="62" borderId="0" xfId="0" applyFont="1" applyFill="1" applyBorder="1" applyAlignment="1">
      <alignment horizontal="center" vertical="center" wrapText="1"/>
    </xf>
    <xf numFmtId="0" fontId="32" fillId="69" borderId="0" xfId="0" applyNumberFormat="1" applyFont="1" applyFill="1" applyBorder="1" applyAlignment="1" applyProtection="1">
      <alignment horizontal="left" vertical="center"/>
      <protection/>
    </xf>
    <xf numFmtId="0" fontId="26" fillId="66" borderId="0" xfId="44" applyFont="1" applyFill="1" applyAlignment="1">
      <alignment horizontal="left" vertical="top" wrapText="1"/>
      <protection/>
    </xf>
    <xf numFmtId="0" fontId="26" fillId="83" borderId="29" xfId="0" applyFont="1" applyFill="1" applyBorder="1" applyAlignment="1">
      <alignment horizontal="center"/>
    </xf>
    <xf numFmtId="0" fontId="26" fillId="83" borderId="17" xfId="0" applyFont="1" applyFill="1" applyBorder="1" applyAlignment="1">
      <alignment horizontal="center"/>
    </xf>
    <xf numFmtId="0" fontId="26" fillId="83" borderId="58" xfId="0" applyFont="1" applyFill="1" applyBorder="1" applyAlignment="1">
      <alignment horizontal="center"/>
    </xf>
    <xf numFmtId="0" fontId="30" fillId="62" borderId="0" xfId="0" applyNumberFormat="1" applyFont="1" applyFill="1" applyBorder="1" applyAlignment="1" applyProtection="1">
      <alignment horizontal="left" vertical="center"/>
      <protection/>
    </xf>
    <xf numFmtId="0" fontId="31" fillId="62" borderId="73" xfId="0" applyFont="1" applyFill="1" applyBorder="1" applyAlignment="1">
      <alignment horizontal="left" wrapText="1"/>
    </xf>
    <xf numFmtId="0" fontId="31" fillId="62" borderId="0" xfId="0" applyFont="1" applyFill="1" applyAlignment="1">
      <alignment horizontal="left" wrapText="1"/>
    </xf>
    <xf numFmtId="0" fontId="35" fillId="83" borderId="29" xfId="0" applyFont="1" applyFill="1" applyBorder="1" applyAlignment="1">
      <alignment horizontal="center" vertical="center" wrapText="1"/>
    </xf>
    <xf numFmtId="0" fontId="35" fillId="83" borderId="17" xfId="0" applyFont="1" applyFill="1" applyBorder="1" applyAlignment="1">
      <alignment horizontal="center" vertical="center" wrapText="1"/>
    </xf>
    <xf numFmtId="0" fontId="35" fillId="83" borderId="58" xfId="0" applyFont="1" applyFill="1" applyBorder="1" applyAlignment="1">
      <alignment horizontal="center" vertical="center" wrapText="1"/>
    </xf>
    <xf numFmtId="0" fontId="57" fillId="62" borderId="0" xfId="0" applyFont="1" applyFill="1" applyBorder="1" applyAlignment="1">
      <alignment horizontal="left" vertical="top" wrapText="1"/>
    </xf>
    <xf numFmtId="0" fontId="12" fillId="0" borderId="29" xfId="23" applyFont="1" applyFill="1" applyBorder="1" applyAlignment="1">
      <alignment vertical="center" wrapText="1"/>
      <protection/>
    </xf>
    <xf numFmtId="0" fontId="12" fillId="0" borderId="17" xfId="23" applyFont="1" applyFill="1" applyBorder="1" applyAlignment="1">
      <alignment vertical="center" wrapText="1"/>
      <protection/>
    </xf>
    <xf numFmtId="0" fontId="12" fillId="0" borderId="58" xfId="23" applyFont="1" applyFill="1" applyBorder="1" applyAlignment="1">
      <alignment vertical="center" wrapText="1"/>
      <protection/>
    </xf>
    <xf numFmtId="0" fontId="12" fillId="0" borderId="29" xfId="23" applyFont="1" applyBorder="1" applyAlignment="1">
      <alignment horizontal="left" vertical="center"/>
      <protection/>
    </xf>
    <xf numFmtId="0" fontId="12" fillId="0" borderId="17" xfId="23" applyFont="1" applyBorder="1" applyAlignment="1">
      <alignment horizontal="left" vertical="center"/>
      <protection/>
    </xf>
    <xf numFmtId="0" fontId="12" fillId="0" borderId="58" xfId="23" applyFont="1" applyBorder="1" applyAlignment="1">
      <alignment horizontal="left" vertical="center"/>
      <protection/>
    </xf>
    <xf numFmtId="0" fontId="28" fillId="76" borderId="0" xfId="0" applyFont="1" applyFill="1" applyAlignment="1">
      <alignment horizontal="center" wrapText="1"/>
    </xf>
    <xf numFmtId="0" fontId="12" fillId="62" borderId="0" xfId="0" applyFont="1" applyFill="1" applyAlignment="1">
      <alignment horizontal="left" wrapText="1"/>
    </xf>
    <xf numFmtId="0" fontId="26" fillId="63" borderId="29" xfId="0" applyFont="1" applyFill="1" applyBorder="1" applyAlignment="1">
      <alignment horizontal="center" vertical="center" wrapText="1"/>
    </xf>
    <xf numFmtId="0" fontId="26" fillId="63" borderId="17" xfId="0" applyFont="1" applyFill="1" applyBorder="1" applyAlignment="1">
      <alignment horizontal="center" vertical="center" wrapText="1"/>
    </xf>
    <xf numFmtId="0" fontId="26" fillId="63" borderId="58" xfId="0" applyFont="1" applyFill="1" applyBorder="1" applyAlignment="1">
      <alignment horizontal="center" vertical="center" wrapText="1"/>
    </xf>
    <xf numFmtId="0" fontId="31" fillId="62" borderId="73" xfId="0" applyFont="1" applyFill="1" applyBorder="1" applyAlignment="1">
      <alignment horizontal="left" vertical="top" wrapText="1"/>
    </xf>
    <xf numFmtId="0" fontId="31" fillId="62" borderId="0" xfId="0" applyFont="1" applyFill="1" applyBorder="1" applyAlignment="1">
      <alignment horizontal="left" vertical="top" wrapText="1"/>
    </xf>
    <xf numFmtId="0" fontId="32" fillId="9" borderId="9" xfId="25" applyFont="1" applyFill="1" applyBorder="1" applyAlignment="1" applyProtection="1">
      <alignment horizontal="center" vertical="center" wrapText="1"/>
      <protection/>
    </xf>
    <xf numFmtId="0" fontId="35" fillId="8" borderId="31" xfId="0" applyFont="1" applyFill="1" applyBorder="1" applyAlignment="1">
      <alignment horizontal="center"/>
    </xf>
    <xf numFmtId="0" fontId="16" fillId="62" borderId="31" xfId="0" applyFont="1" applyFill="1" applyBorder="1" applyAlignment="1">
      <alignment horizontal="center" wrapText="1"/>
    </xf>
    <xf numFmtId="0" fontId="16" fillId="62" borderId="11" xfId="0" applyFont="1" applyFill="1" applyBorder="1" applyAlignment="1">
      <alignment horizontal="center" wrapText="1"/>
    </xf>
    <xf numFmtId="0" fontId="12" fillId="62" borderId="0" xfId="0" applyFont="1" applyFill="1" applyBorder="1" applyAlignment="1">
      <alignment horizontal="left" vertical="top" wrapText="1"/>
    </xf>
    <xf numFmtId="0" fontId="28" fillId="76" borderId="0" xfId="0" applyFont="1" applyFill="1" applyAlignment="1">
      <alignment horizontal="center" vertical="center" wrapText="1"/>
    </xf>
    <xf numFmtId="0" fontId="26" fillId="62" borderId="0" xfId="0" applyFont="1" applyFill="1" applyBorder="1" applyAlignment="1">
      <alignment horizontal="center"/>
    </xf>
    <xf numFmtId="0" fontId="26" fillId="8" borderId="29" xfId="0" applyFont="1" applyFill="1" applyBorder="1" applyAlignment="1">
      <alignment horizontal="center"/>
    </xf>
    <xf numFmtId="0" fontId="26" fillId="8" borderId="17" xfId="0" applyFont="1" applyFill="1" applyBorder="1" applyAlignment="1">
      <alignment horizontal="center"/>
    </xf>
    <xf numFmtId="0" fontId="26" fillId="8" borderId="58" xfId="0" applyFont="1" applyFill="1" applyBorder="1" applyAlignment="1">
      <alignment horizontal="center"/>
    </xf>
    <xf numFmtId="0" fontId="21" fillId="0" borderId="0" xfId="0" applyFont="1" applyFill="1" applyAlignment="1">
      <alignment horizontal="left" vertical="top" wrapText="1"/>
    </xf>
    <xf numFmtId="0" fontId="28" fillId="76" borderId="0" xfId="0" applyFont="1" applyFill="1" applyAlignment="1">
      <alignment horizontal="center"/>
    </xf>
    <xf numFmtId="0" fontId="35" fillId="83" borderId="29" xfId="0" applyFont="1" applyFill="1" applyBorder="1" applyAlignment="1">
      <alignment horizontal="center"/>
    </xf>
    <xf numFmtId="0" fontId="35" fillId="83" borderId="17" xfId="0" applyFont="1" applyFill="1" applyBorder="1" applyAlignment="1">
      <alignment horizontal="center"/>
    </xf>
    <xf numFmtId="0" fontId="35" fillId="83" borderId="74" xfId="0" applyFont="1" applyFill="1" applyBorder="1" applyAlignment="1">
      <alignment horizontal="center"/>
    </xf>
    <xf numFmtId="164" fontId="183" fillId="62" borderId="0" xfId="0" applyNumberFormat="1" applyFont="1" applyFill="1" applyAlignment="1">
      <alignment horizontal="left"/>
    </xf>
    <xf numFmtId="0" fontId="19" fillId="72" borderId="29" xfId="0" applyFont="1" applyFill="1" applyBorder="1" applyAlignment="1">
      <alignment horizontal="left" vertical="top"/>
    </xf>
    <xf numFmtId="0" fontId="19" fillId="72" borderId="58" xfId="0" applyFont="1" applyFill="1" applyBorder="1" applyAlignment="1">
      <alignment horizontal="left" vertical="top"/>
    </xf>
    <xf numFmtId="0" fontId="19" fillId="72" borderId="29" xfId="0" applyFont="1" applyFill="1" applyBorder="1" applyAlignment="1">
      <alignment vertical="top"/>
    </xf>
    <xf numFmtId="0" fontId="19" fillId="72" borderId="58" xfId="0" applyFont="1" applyFill="1" applyBorder="1" applyAlignment="1">
      <alignment vertical="top"/>
    </xf>
    <xf numFmtId="0" fontId="19" fillId="62" borderId="29" xfId="0" applyFont="1" applyFill="1" applyBorder="1" applyAlignment="1">
      <alignment vertical="top"/>
    </xf>
    <xf numFmtId="0" fontId="19" fillId="62" borderId="58" xfId="0" applyFont="1" applyFill="1" applyBorder="1" applyAlignment="1">
      <alignment vertical="top"/>
    </xf>
    <xf numFmtId="0" fontId="36" fillId="0" borderId="0" xfId="0" applyFont="1" applyFill="1" applyBorder="1" applyAlignment="1">
      <alignment horizontal="left" vertical="top" wrapText="1"/>
    </xf>
    <xf numFmtId="0" fontId="30" fillId="0" borderId="0" xfId="0" applyNumberFormat="1" applyFont="1" applyFill="1" applyBorder="1" applyAlignment="1" applyProtection="1">
      <alignment horizontal="left" vertical="center"/>
      <protection/>
    </xf>
    <xf numFmtId="0" fontId="36" fillId="0" borderId="0" xfId="0" applyNumberFormat="1" applyFont="1" applyFill="1" applyBorder="1" applyAlignment="1" applyProtection="1">
      <alignment horizontal="left" vertical="center"/>
      <protection/>
    </xf>
    <xf numFmtId="0" fontId="26" fillId="8" borderId="9" xfId="0" applyFont="1" applyFill="1" applyBorder="1" applyAlignment="1">
      <alignment horizontal="center"/>
    </xf>
    <xf numFmtId="0" fontId="93" fillId="0" borderId="0" xfId="0" applyFont="1" applyFill="1" applyAlignment="1">
      <alignment horizontal="left" wrapText="1"/>
    </xf>
    <xf numFmtId="0" fontId="34" fillId="0" borderId="29" xfId="0" applyFont="1" applyBorder="1" applyAlignment="1">
      <alignment/>
    </xf>
    <xf numFmtId="0" fontId="34" fillId="0" borderId="17" xfId="0" applyFont="1" applyBorder="1" applyAlignment="1">
      <alignment/>
    </xf>
    <xf numFmtId="0" fontId="34" fillId="0" borderId="58" xfId="0" applyFont="1" applyBorder="1" applyAlignment="1">
      <alignment/>
    </xf>
    <xf numFmtId="0" fontId="24" fillId="62" borderId="0" xfId="0" applyFont="1" applyFill="1" applyBorder="1" applyAlignment="1">
      <alignment horizontal="left"/>
    </xf>
    <xf numFmtId="0" fontId="12" fillId="62" borderId="0" xfId="0" applyFont="1" applyFill="1" applyAlignment="1">
      <alignment horizontal="left" vertical="top" wrapText="1"/>
    </xf>
    <xf numFmtId="0" fontId="26" fillId="63" borderId="9" xfId="0" applyNumberFormat="1" applyFont="1" applyFill="1" applyBorder="1" applyAlignment="1" applyProtection="1" quotePrefix="1">
      <alignment horizontal="center" vertical="center" wrapText="1"/>
      <protection/>
    </xf>
    <xf numFmtId="0" fontId="12" fillId="62" borderId="9" xfId="0" applyFont="1" applyFill="1" applyBorder="1" applyAlignment="1">
      <alignment horizontal="left" vertical="top" wrapText="1"/>
    </xf>
    <xf numFmtId="0" fontId="26" fillId="74" borderId="40" xfId="0" applyFont="1" applyFill="1" applyBorder="1" applyAlignment="1">
      <alignment horizontal="center" vertical="center" wrapText="1"/>
    </xf>
    <xf numFmtId="0" fontId="26" fillId="74" borderId="11" xfId="0" applyFont="1" applyFill="1" applyBorder="1" applyAlignment="1">
      <alignment horizontal="center" vertical="center" wrapText="1"/>
    </xf>
    <xf numFmtId="0" fontId="35" fillId="67" borderId="101" xfId="0" applyFont="1" applyFill="1" applyBorder="1" applyAlignment="1">
      <alignment horizontal="center" vertical="center" wrapText="1"/>
    </xf>
    <xf numFmtId="0" fontId="35" fillId="67" borderId="102" xfId="0" applyFont="1" applyFill="1" applyBorder="1" applyAlignment="1">
      <alignment horizontal="center" vertical="center" wrapText="1"/>
    </xf>
    <xf numFmtId="0" fontId="35" fillId="67" borderId="67" xfId="0" applyFont="1" applyFill="1" applyBorder="1" applyAlignment="1">
      <alignment horizontal="center" vertical="center" wrapText="1"/>
    </xf>
    <xf numFmtId="0" fontId="180" fillId="77" borderId="9" xfId="0" applyFont="1" applyFill="1" applyBorder="1" applyAlignment="1">
      <alignment horizontal="center" vertical="center"/>
    </xf>
    <xf numFmtId="0" fontId="26" fillId="84" borderId="0" xfId="44" applyFont="1" applyFill="1" applyAlignment="1">
      <alignment horizontal="center"/>
      <protection/>
    </xf>
    <xf numFmtId="0" fontId="16" fillId="62" borderId="29" xfId="44" applyFont="1" applyFill="1" applyBorder="1" applyAlignment="1">
      <alignment horizontal="center" vertical="center"/>
      <protection/>
    </xf>
    <xf numFmtId="0" fontId="16" fillId="62" borderId="17" xfId="44" applyFont="1" applyFill="1" applyBorder="1" applyAlignment="1">
      <alignment horizontal="center" vertical="center"/>
      <protection/>
    </xf>
    <xf numFmtId="0" fontId="16" fillId="62" borderId="58" xfId="44" applyFont="1" applyFill="1" applyBorder="1" applyAlignment="1">
      <alignment horizontal="center" vertical="center"/>
      <protection/>
    </xf>
    <xf numFmtId="0" fontId="22" fillId="78" borderId="41" xfId="44" applyFont="1" applyFill="1" applyBorder="1" applyAlignment="1">
      <alignment horizontal="center" vertical="center" wrapText="1"/>
      <protection/>
    </xf>
    <xf numFmtId="0" fontId="22" fillId="78" borderId="73" xfId="44" applyFont="1" applyFill="1" applyBorder="1" applyAlignment="1">
      <alignment horizontal="center" vertical="center" wrapText="1"/>
      <protection/>
    </xf>
    <xf numFmtId="0" fontId="22" fillId="78" borderId="74" xfId="44" applyFont="1" applyFill="1" applyBorder="1" applyAlignment="1">
      <alignment horizontal="center" vertical="center" wrapText="1"/>
      <protection/>
    </xf>
    <xf numFmtId="0" fontId="22" fillId="78" borderId="30" xfId="44" applyFont="1" applyFill="1" applyBorder="1" applyAlignment="1">
      <alignment horizontal="center" vertical="center" wrapText="1"/>
      <protection/>
    </xf>
    <xf numFmtId="0" fontId="22" fillId="78" borderId="0" xfId="44" applyFont="1" applyFill="1" applyBorder="1" applyAlignment="1">
      <alignment horizontal="center" vertical="center" wrapText="1"/>
      <protection/>
    </xf>
    <xf numFmtId="0" fontId="22" fillId="78" borderId="27" xfId="44" applyFont="1" applyFill="1" applyBorder="1" applyAlignment="1">
      <alignment horizontal="center" vertical="center" wrapText="1"/>
      <protection/>
    </xf>
    <xf numFmtId="0" fontId="22" fillId="78" borderId="76" xfId="44" applyFont="1" applyFill="1" applyBorder="1" applyAlignment="1">
      <alignment horizontal="center" vertical="center" wrapText="1"/>
      <protection/>
    </xf>
    <xf numFmtId="0" fontId="22" fillId="78" borderId="22" xfId="44" applyFont="1" applyFill="1" applyBorder="1" applyAlignment="1">
      <alignment horizontal="center" vertical="center" wrapText="1"/>
      <protection/>
    </xf>
    <xf numFmtId="0" fontId="22" fillId="78" borderId="75" xfId="44" applyFont="1" applyFill="1" applyBorder="1" applyAlignment="1">
      <alignment horizontal="center" vertical="center" wrapText="1"/>
      <protection/>
    </xf>
    <xf numFmtId="0" fontId="187" fillId="78" borderId="31" xfId="44" applyFont="1" applyFill="1" applyBorder="1" applyAlignment="1">
      <alignment horizontal="center" vertical="center"/>
      <protection/>
    </xf>
    <xf numFmtId="0" fontId="187" fillId="78" borderId="40" xfId="44" applyFont="1" applyFill="1" applyBorder="1" applyAlignment="1">
      <alignment horizontal="center" vertical="center"/>
      <protection/>
    </xf>
    <xf numFmtId="0" fontId="187" fillId="78" borderId="11" xfId="44" applyFont="1" applyFill="1" applyBorder="1" applyAlignment="1">
      <alignment horizontal="center" vertical="center"/>
      <protection/>
    </xf>
    <xf numFmtId="0" fontId="31" fillId="0" borderId="31" xfId="44" applyFont="1" applyBorder="1" applyAlignment="1">
      <alignment horizontal="center" vertical="center" wrapText="1"/>
      <protection/>
    </xf>
    <xf numFmtId="0" fontId="31" fillId="0" borderId="40" xfId="44" applyFont="1" applyBorder="1" applyAlignment="1">
      <alignment horizontal="center" vertical="center" wrapText="1"/>
      <protection/>
    </xf>
    <xf numFmtId="0" fontId="31" fillId="0" borderId="11" xfId="44" applyFont="1" applyBorder="1" applyAlignment="1">
      <alignment horizontal="center" vertical="center" wrapText="1"/>
      <protection/>
    </xf>
    <xf numFmtId="0" fontId="12" fillId="68" borderId="0" xfId="44" applyFont="1" applyFill="1" applyAlignment="1">
      <alignment horizontal="left" vertical="top" wrapText="1"/>
      <protection/>
    </xf>
    <xf numFmtId="0" fontId="30" fillId="0" borderId="9" xfId="44" applyFont="1" applyFill="1" applyBorder="1" applyAlignment="1">
      <alignment horizontal="left"/>
      <protection/>
    </xf>
    <xf numFmtId="0" fontId="30" fillId="0" borderId="29" xfId="44" applyFont="1" applyFill="1" applyBorder="1" applyAlignment="1">
      <alignment horizontal="center"/>
      <protection/>
    </xf>
    <xf numFmtId="0" fontId="30" fillId="0" borderId="58" xfId="44" applyFont="1" applyFill="1" applyBorder="1" applyAlignment="1">
      <alignment horizontal="center"/>
      <protection/>
    </xf>
    <xf numFmtId="0" fontId="30" fillId="0" borderId="9" xfId="44" applyFont="1" applyFill="1" applyBorder="1" applyAlignment="1">
      <alignment horizontal="left" vertical="center"/>
      <protection/>
    </xf>
    <xf numFmtId="0" fontId="30" fillId="0" borderId="31" xfId="44" applyFont="1" applyFill="1" applyBorder="1" applyAlignment="1">
      <alignment horizontal="center" vertical="center"/>
      <protection/>
    </xf>
    <xf numFmtId="0" fontId="30" fillId="0" borderId="11" xfId="44" applyFont="1" applyFill="1" applyBorder="1" applyAlignment="1">
      <alignment horizontal="center" vertical="center"/>
      <protection/>
    </xf>
    <xf numFmtId="0" fontId="12" fillId="0" borderId="31" xfId="44" applyFont="1" applyFill="1" applyBorder="1" applyAlignment="1">
      <alignment horizontal="center" vertical="center" wrapText="1"/>
      <protection/>
    </xf>
    <xf numFmtId="0" fontId="12" fillId="0" borderId="11" xfId="44" applyFont="1" applyFill="1" applyBorder="1" applyAlignment="1">
      <alignment horizontal="center" vertical="center" wrapText="1"/>
      <protection/>
    </xf>
    <xf numFmtId="0" fontId="35" fillId="84" borderId="29" xfId="44" applyFont="1" applyFill="1" applyBorder="1" applyAlignment="1">
      <alignment horizontal="center"/>
      <protection/>
    </xf>
    <xf numFmtId="0" fontId="35" fillId="84" borderId="58" xfId="44" applyFont="1" applyFill="1" applyBorder="1" applyAlignment="1">
      <alignment horizontal="center"/>
      <protection/>
    </xf>
    <xf numFmtId="0" fontId="35" fillId="77" borderId="9" xfId="44" applyFont="1" applyFill="1" applyBorder="1" applyAlignment="1">
      <alignment horizontal="center" vertical="center"/>
      <protection/>
    </xf>
    <xf numFmtId="0" fontId="30" fillId="0" borderId="41" xfId="44" applyFont="1" applyFill="1" applyBorder="1" applyAlignment="1">
      <alignment horizontal="left" vertical="center"/>
      <protection/>
    </xf>
    <xf numFmtId="0" fontId="30" fillId="0" borderId="74" xfId="44" applyFont="1" applyFill="1" applyBorder="1" applyAlignment="1">
      <alignment horizontal="left" vertical="center"/>
      <protection/>
    </xf>
    <xf numFmtId="0" fontId="30" fillId="0" borderId="76" xfId="44" applyFont="1" applyFill="1" applyBorder="1" applyAlignment="1">
      <alignment horizontal="left" vertical="center"/>
      <protection/>
    </xf>
    <xf numFmtId="0" fontId="30" fillId="0" borderId="75" xfId="44" applyFont="1" applyFill="1" applyBorder="1" applyAlignment="1">
      <alignment horizontal="left" vertical="center"/>
      <protection/>
    </xf>
    <xf numFmtId="0" fontId="35" fillId="77" borderId="29" xfId="44" applyFont="1" applyFill="1" applyBorder="1" applyAlignment="1">
      <alignment horizontal="center" vertical="center"/>
      <protection/>
    </xf>
    <xf numFmtId="0" fontId="35" fillId="77" borderId="58" xfId="44" applyFont="1" applyFill="1" applyBorder="1" applyAlignment="1">
      <alignment horizontal="center" vertical="center"/>
      <protection/>
    </xf>
    <xf numFmtId="0" fontId="35" fillId="84" borderId="103" xfId="44" applyFont="1" applyFill="1" applyBorder="1" applyAlignment="1">
      <alignment horizontal="center" vertical="center" wrapText="1"/>
      <protection/>
    </xf>
    <xf numFmtId="0" fontId="35" fillId="84" borderId="104" xfId="44" applyFont="1" applyFill="1" applyBorder="1" applyAlignment="1">
      <alignment horizontal="center" vertical="center" wrapText="1"/>
      <protection/>
    </xf>
    <xf numFmtId="0" fontId="12" fillId="0" borderId="105" xfId="44" applyFont="1" applyBorder="1" applyAlignment="1">
      <alignment horizontal="justify" vertical="center" wrapText="1"/>
      <protection/>
    </xf>
    <xf numFmtId="0" fontId="12" fillId="0" borderId="85" xfId="44" applyFont="1" applyBorder="1" applyAlignment="1">
      <alignment horizontal="justify" vertical="center" wrapText="1"/>
      <protection/>
    </xf>
    <xf numFmtId="0" fontId="12" fillId="0" borderId="103" xfId="44" applyFont="1" applyBorder="1" applyAlignment="1">
      <alignment horizontal="justify" vertical="center" wrapText="1"/>
      <protection/>
    </xf>
    <xf numFmtId="0" fontId="12" fillId="0" borderId="104" xfId="44" applyFont="1" applyBorder="1" applyAlignment="1">
      <alignment horizontal="justify" vertical="center" wrapText="1"/>
      <protection/>
    </xf>
    <xf numFmtId="0" fontId="30" fillId="0" borderId="68" xfId="0" applyFont="1" applyBorder="1" applyAlignment="1">
      <alignment horizontal="center" vertical="center" wrapText="1"/>
    </xf>
    <xf numFmtId="0" fontId="30" fillId="0" borderId="68" xfId="0" applyFont="1" applyBorder="1" applyAlignment="1">
      <alignment horizontal="left" vertical="center" wrapText="1"/>
    </xf>
    <xf numFmtId="4" fontId="30" fillId="62" borderId="68" xfId="0" applyNumberFormat="1" applyFont="1" applyFill="1" applyBorder="1" applyAlignment="1">
      <alignment horizontal="center" vertical="center" wrapText="1"/>
    </xf>
  </cellXfs>
  <cellStyles count="58961">
    <cellStyle name="Normal" xfId="0"/>
    <cellStyle name="Percent" xfId="15"/>
    <cellStyle name="Currency" xfId="16"/>
    <cellStyle name="Currency [0]" xfId="17"/>
    <cellStyle name="Comma" xfId="18"/>
    <cellStyle name="Comma [0]" xfId="19"/>
    <cellStyle name="Millares" xfId="20"/>
    <cellStyle name="Normal 2" xfId="21"/>
    <cellStyle name="Hipervínculo" xfId="22"/>
    <cellStyle name="Normal 10 3" xfId="23"/>
    <cellStyle name="Normal 4" xfId="24"/>
    <cellStyle name="Normal 2 10 2" xfId="25"/>
    <cellStyle name="Normal 5 2" xfId="26"/>
    <cellStyle name="Porcentaje" xfId="27"/>
    <cellStyle name="Normal 2 2" xfId="28"/>
    <cellStyle name="Normal 3" xfId="29"/>
    <cellStyle name="Millares 2 2" xfId="30"/>
    <cellStyle name="Porcentaje 2 2" xfId="31"/>
    <cellStyle name="Normal 19" xfId="32"/>
    <cellStyle name="Millares 3" xfId="33"/>
    <cellStyle name="Normal 3 2" xfId="34"/>
    <cellStyle name="Millares 2" xfId="35"/>
    <cellStyle name="Porcentaje 2" xfId="36"/>
    <cellStyle name="Normal 3 2 2" xfId="37"/>
    <cellStyle name="Hipervínculo 2" xfId="38"/>
    <cellStyle name="Porcentaje 2 3" xfId="39"/>
    <cellStyle name="Millares 2 3" xfId="40"/>
    <cellStyle name="Normal 5" xfId="41"/>
    <cellStyle name="Normal 10 3 2" xfId="42"/>
    <cellStyle name="Normal 53" xfId="43"/>
    <cellStyle name="Normal 6" xfId="44"/>
    <cellStyle name="Millares 19" xfId="45"/>
    <cellStyle name="Título" xfId="46"/>
    <cellStyle name="Encabezado 1" xfId="47"/>
    <cellStyle name="Título 2" xfId="48"/>
    <cellStyle name="Título 3" xfId="49"/>
    <cellStyle name="Encabezado 4" xfId="50"/>
    <cellStyle name="Bueno" xfId="51"/>
    <cellStyle name="Incorrecto" xfId="52"/>
    <cellStyle name="Neutral" xfId="53"/>
    <cellStyle name="Entrada" xfId="54"/>
    <cellStyle name="Salida" xfId="55"/>
    <cellStyle name="Cálculo" xfId="56"/>
    <cellStyle name="Celda vinculada" xfId="57"/>
    <cellStyle name="Celda de comprobación" xfId="58"/>
    <cellStyle name="Texto de advertencia" xfId="59"/>
    <cellStyle name="Texto explicativo" xfId="60"/>
    <cellStyle name="Total" xfId="61"/>
    <cellStyle name="Énfasis1" xfId="62"/>
    <cellStyle name="20% - Énfasis1" xfId="63"/>
    <cellStyle name="40% - Énfasis1" xfId="64"/>
    <cellStyle name="60% - Énfasis1" xfId="65"/>
    <cellStyle name="Énfasis2" xfId="66"/>
    <cellStyle name="20% - Énfasis2" xfId="67"/>
    <cellStyle name="40% - Énfasis2" xfId="68"/>
    <cellStyle name="60% - Énfasis2" xfId="69"/>
    <cellStyle name="Énfasis3" xfId="70"/>
    <cellStyle name="20% - Énfasis3" xfId="71"/>
    <cellStyle name="40% - Énfasis3" xfId="72"/>
    <cellStyle name="60% - Énfasis3" xfId="73"/>
    <cellStyle name="Énfasis4" xfId="74"/>
    <cellStyle name="20% - Énfasis4" xfId="75"/>
    <cellStyle name="40% - Énfasis4" xfId="76"/>
    <cellStyle name="60% - Énfasis4" xfId="77"/>
    <cellStyle name="Énfasis5" xfId="78"/>
    <cellStyle name="20% - Énfasis5" xfId="79"/>
    <cellStyle name="40% - Énfasis5" xfId="80"/>
    <cellStyle name="60% - Énfasis5" xfId="81"/>
    <cellStyle name="Énfasis6" xfId="82"/>
    <cellStyle name="20% - Énfasis6" xfId="83"/>
    <cellStyle name="40% - Énfasis6" xfId="84"/>
    <cellStyle name="60% - Énfasis6" xfId="85"/>
    <cellStyle name="Normal 47 3" xfId="86"/>
    <cellStyle name="0,0_x000d__x000a_NA_x000d__x000a_" xfId="87"/>
    <cellStyle name="1" xfId="88"/>
    <cellStyle name="1 10" xfId="89"/>
    <cellStyle name="1 10 10" xfId="90"/>
    <cellStyle name="1 10 2" xfId="91"/>
    <cellStyle name="1 10 2 2" xfId="92"/>
    <cellStyle name="1 10 3" xfId="93"/>
    <cellStyle name="1 10 3 2" xfId="94"/>
    <cellStyle name="1 10 4" xfId="95"/>
    <cellStyle name="1 10 4 2" xfId="96"/>
    <cellStyle name="1 10 5" xfId="97"/>
    <cellStyle name="1 10 5 2" xfId="98"/>
    <cellStyle name="1 10 6" xfId="99"/>
    <cellStyle name="1 10 6 2" xfId="100"/>
    <cellStyle name="1 10 7" xfId="101"/>
    <cellStyle name="1 10 7 2" xfId="102"/>
    <cellStyle name="1 10 8" xfId="103"/>
    <cellStyle name="1 10 8 2" xfId="104"/>
    <cellStyle name="1 10 9" xfId="105"/>
    <cellStyle name="1 10 9 2" xfId="106"/>
    <cellStyle name="1 11" xfId="107"/>
    <cellStyle name="1 11 10" xfId="108"/>
    <cellStyle name="1 11 2" xfId="109"/>
    <cellStyle name="1 11 2 2" xfId="110"/>
    <cellStyle name="1 11 3" xfId="111"/>
    <cellStyle name="1 11 3 2" xfId="112"/>
    <cellStyle name="1 11 4" xfId="113"/>
    <cellStyle name="1 11 4 2" xfId="114"/>
    <cellStyle name="1 11 5" xfId="115"/>
    <cellStyle name="1 11 5 2" xfId="116"/>
    <cellStyle name="1 11 6" xfId="117"/>
    <cellStyle name="1 11 6 2" xfId="118"/>
    <cellStyle name="1 11 7" xfId="119"/>
    <cellStyle name="1 11 7 2" xfId="120"/>
    <cellStyle name="1 11 8" xfId="121"/>
    <cellStyle name="1 11 8 2" xfId="122"/>
    <cellStyle name="1 11 9" xfId="123"/>
    <cellStyle name="1 11 9 2" xfId="124"/>
    <cellStyle name="1 12" xfId="125"/>
    <cellStyle name="1 12 10" xfId="126"/>
    <cellStyle name="1 12 2" xfId="127"/>
    <cellStyle name="1 12 2 2" xfId="128"/>
    <cellStyle name="1 12 3" xfId="129"/>
    <cellStyle name="1 12 3 2" xfId="130"/>
    <cellStyle name="1 12 4" xfId="131"/>
    <cellStyle name="1 12 4 2" xfId="132"/>
    <cellStyle name="1 12 5" xfId="133"/>
    <cellStyle name="1 12 5 2" xfId="134"/>
    <cellStyle name="1 12 6" xfId="135"/>
    <cellStyle name="1 12 6 2" xfId="136"/>
    <cellStyle name="1 12 7" xfId="137"/>
    <cellStyle name="1 12 7 2" xfId="138"/>
    <cellStyle name="1 12 8" xfId="139"/>
    <cellStyle name="1 12 8 2" xfId="140"/>
    <cellStyle name="1 12 9" xfId="141"/>
    <cellStyle name="1 12 9 2" xfId="142"/>
    <cellStyle name="1 13" xfId="143"/>
    <cellStyle name="1 13 10" xfId="144"/>
    <cellStyle name="1 13 2" xfId="145"/>
    <cellStyle name="1 13 2 2" xfId="146"/>
    <cellStyle name="1 13 3" xfId="147"/>
    <cellStyle name="1 13 3 2" xfId="148"/>
    <cellStyle name="1 13 4" xfId="149"/>
    <cellStyle name="1 13 4 2" xfId="150"/>
    <cellStyle name="1 13 5" xfId="151"/>
    <cellStyle name="1 13 5 2" xfId="152"/>
    <cellStyle name="1 13 6" xfId="153"/>
    <cellStyle name="1 13 6 2" xfId="154"/>
    <cellStyle name="1 13 7" xfId="155"/>
    <cellStyle name="1 13 7 2" xfId="156"/>
    <cellStyle name="1 13 8" xfId="157"/>
    <cellStyle name="1 13 8 2" xfId="158"/>
    <cellStyle name="1 13 9" xfId="159"/>
    <cellStyle name="1 13 9 2" xfId="160"/>
    <cellStyle name="1 14" xfId="161"/>
    <cellStyle name="1 14 10" xfId="162"/>
    <cellStyle name="1 14 2" xfId="163"/>
    <cellStyle name="1 14 2 2" xfId="164"/>
    <cellStyle name="1 14 3" xfId="165"/>
    <cellStyle name="1 14 3 2" xfId="166"/>
    <cellStyle name="1 14 4" xfId="167"/>
    <cellStyle name="1 14 4 2" xfId="168"/>
    <cellStyle name="1 14 5" xfId="169"/>
    <cellStyle name="1 14 5 2" xfId="170"/>
    <cellStyle name="1 14 6" xfId="171"/>
    <cellStyle name="1 14 6 2" xfId="172"/>
    <cellStyle name="1 14 7" xfId="173"/>
    <cellStyle name="1 14 7 2" xfId="174"/>
    <cellStyle name="1 14 8" xfId="175"/>
    <cellStyle name="1 14 8 2" xfId="176"/>
    <cellStyle name="1 14 9" xfId="177"/>
    <cellStyle name="1 14 9 2" xfId="178"/>
    <cellStyle name="1 15" xfId="179"/>
    <cellStyle name="1 15 10" xfId="180"/>
    <cellStyle name="1 15 2" xfId="181"/>
    <cellStyle name="1 15 2 2" xfId="182"/>
    <cellStyle name="1 15 3" xfId="183"/>
    <cellStyle name="1 15 3 2" xfId="184"/>
    <cellStyle name="1 15 4" xfId="185"/>
    <cellStyle name="1 15 4 2" xfId="186"/>
    <cellStyle name="1 15 5" xfId="187"/>
    <cellStyle name="1 15 5 2" xfId="188"/>
    <cellStyle name="1 15 6" xfId="189"/>
    <cellStyle name="1 15 6 2" xfId="190"/>
    <cellStyle name="1 15 7" xfId="191"/>
    <cellStyle name="1 15 7 2" xfId="192"/>
    <cellStyle name="1 15 8" xfId="193"/>
    <cellStyle name="1 15 8 2" xfId="194"/>
    <cellStyle name="1 15 9" xfId="195"/>
    <cellStyle name="1 15 9 2" xfId="196"/>
    <cellStyle name="1 16" xfId="197"/>
    <cellStyle name="1 16 10" xfId="198"/>
    <cellStyle name="1 16 2" xfId="199"/>
    <cellStyle name="1 16 2 2" xfId="200"/>
    <cellStyle name="1 16 3" xfId="201"/>
    <cellStyle name="1 16 3 2" xfId="202"/>
    <cellStyle name="1 16 4" xfId="203"/>
    <cellStyle name="1 16 4 2" xfId="204"/>
    <cellStyle name="1 16 5" xfId="205"/>
    <cellStyle name="1 16 5 2" xfId="206"/>
    <cellStyle name="1 16 6" xfId="207"/>
    <cellStyle name="1 16 6 2" xfId="208"/>
    <cellStyle name="1 16 7" xfId="209"/>
    <cellStyle name="1 16 7 2" xfId="210"/>
    <cellStyle name="1 16 8" xfId="211"/>
    <cellStyle name="1 16 8 2" xfId="212"/>
    <cellStyle name="1 16 9" xfId="213"/>
    <cellStyle name="1 16 9 2" xfId="214"/>
    <cellStyle name="1 17" xfId="215"/>
    <cellStyle name="1 17 10" xfId="216"/>
    <cellStyle name="1 17 2" xfId="217"/>
    <cellStyle name="1 17 2 2" xfId="218"/>
    <cellStyle name="1 17 3" xfId="219"/>
    <cellStyle name="1 17 3 2" xfId="220"/>
    <cellStyle name="1 17 4" xfId="221"/>
    <cellStyle name="1 17 4 2" xfId="222"/>
    <cellStyle name="1 17 5" xfId="223"/>
    <cellStyle name="1 17 5 2" xfId="224"/>
    <cellStyle name="1 17 6" xfId="225"/>
    <cellStyle name="1 17 6 2" xfId="226"/>
    <cellStyle name="1 17 7" xfId="227"/>
    <cellStyle name="1 17 7 2" xfId="228"/>
    <cellStyle name="1 17 8" xfId="229"/>
    <cellStyle name="1 17 8 2" xfId="230"/>
    <cellStyle name="1 17 9" xfId="231"/>
    <cellStyle name="1 17 9 2" xfId="232"/>
    <cellStyle name="1 18" xfId="233"/>
    <cellStyle name="1 18 10" xfId="234"/>
    <cellStyle name="1 18 2" xfId="235"/>
    <cellStyle name="1 18 2 2" xfId="236"/>
    <cellStyle name="1 18 3" xfId="237"/>
    <cellStyle name="1 18 3 2" xfId="238"/>
    <cellStyle name="1 18 4" xfId="239"/>
    <cellStyle name="1 18 4 2" xfId="240"/>
    <cellStyle name="1 18 5" xfId="241"/>
    <cellStyle name="1 18 5 2" xfId="242"/>
    <cellStyle name="1 18 6" xfId="243"/>
    <cellStyle name="1 18 6 2" xfId="244"/>
    <cellStyle name="1 18 7" xfId="245"/>
    <cellStyle name="1 18 7 2" xfId="246"/>
    <cellStyle name="1 18 8" xfId="247"/>
    <cellStyle name="1 18 8 2" xfId="248"/>
    <cellStyle name="1 18 9" xfId="249"/>
    <cellStyle name="1 18 9 2" xfId="250"/>
    <cellStyle name="1 19" xfId="251"/>
    <cellStyle name="1 19 10" xfId="252"/>
    <cellStyle name="1 19 2" xfId="253"/>
    <cellStyle name="1 19 2 2" xfId="254"/>
    <cellStyle name="1 19 3" xfId="255"/>
    <cellStyle name="1 19 3 2" xfId="256"/>
    <cellStyle name="1 19 4" xfId="257"/>
    <cellStyle name="1 19 4 2" xfId="258"/>
    <cellStyle name="1 19 5" xfId="259"/>
    <cellStyle name="1 19 5 2" xfId="260"/>
    <cellStyle name="1 19 6" xfId="261"/>
    <cellStyle name="1 19 6 2" xfId="262"/>
    <cellStyle name="1 19 7" xfId="263"/>
    <cellStyle name="1 19 7 2" xfId="264"/>
    <cellStyle name="1 19 8" xfId="265"/>
    <cellStyle name="1 19 8 2" xfId="266"/>
    <cellStyle name="1 19 9" xfId="267"/>
    <cellStyle name="1 19 9 2" xfId="268"/>
    <cellStyle name="1 2" xfId="269"/>
    <cellStyle name="1 2 10" xfId="270"/>
    <cellStyle name="1 2 2" xfId="271"/>
    <cellStyle name="1 2 2 2" xfId="272"/>
    <cellStyle name="1 2 3" xfId="273"/>
    <cellStyle name="1 2 3 2" xfId="274"/>
    <cellStyle name="1 2 4" xfId="275"/>
    <cellStyle name="1 2 4 2" xfId="276"/>
    <cellStyle name="1 2 5" xfId="277"/>
    <cellStyle name="1 2 5 2" xfId="278"/>
    <cellStyle name="1 2 6" xfId="279"/>
    <cellStyle name="1 2 6 2" xfId="280"/>
    <cellStyle name="1 2 7" xfId="281"/>
    <cellStyle name="1 2 7 2" xfId="282"/>
    <cellStyle name="1 2 8" xfId="283"/>
    <cellStyle name="1 2 8 2" xfId="284"/>
    <cellStyle name="1 2 9" xfId="285"/>
    <cellStyle name="1 2 9 2" xfId="286"/>
    <cellStyle name="1 20" xfId="287"/>
    <cellStyle name="1 20 10" xfId="288"/>
    <cellStyle name="1 20 2" xfId="289"/>
    <cellStyle name="1 20 2 2" xfId="290"/>
    <cellStyle name="1 20 3" xfId="291"/>
    <cellStyle name="1 20 3 2" xfId="292"/>
    <cellStyle name="1 20 4" xfId="293"/>
    <cellStyle name="1 20 4 2" xfId="294"/>
    <cellStyle name="1 20 5" xfId="295"/>
    <cellStyle name="1 20 5 2" xfId="296"/>
    <cellStyle name="1 20 6" xfId="297"/>
    <cellStyle name="1 20 6 2" xfId="298"/>
    <cellStyle name="1 20 7" xfId="299"/>
    <cellStyle name="1 20 7 2" xfId="300"/>
    <cellStyle name="1 20 8" xfId="301"/>
    <cellStyle name="1 20 8 2" xfId="302"/>
    <cellStyle name="1 20 9" xfId="303"/>
    <cellStyle name="1 20 9 2" xfId="304"/>
    <cellStyle name="1 21" xfId="305"/>
    <cellStyle name="1 21 10" xfId="306"/>
    <cellStyle name="1 21 2" xfId="307"/>
    <cellStyle name="1 21 2 2" xfId="308"/>
    <cellStyle name="1 21 3" xfId="309"/>
    <cellStyle name="1 21 3 2" xfId="310"/>
    <cellStyle name="1 21 4" xfId="311"/>
    <cellStyle name="1 21 4 2" xfId="312"/>
    <cellStyle name="1 21 5" xfId="313"/>
    <cellStyle name="1 21 5 2" xfId="314"/>
    <cellStyle name="1 21 6" xfId="315"/>
    <cellStyle name="1 21 6 2" xfId="316"/>
    <cellStyle name="1 21 7" xfId="317"/>
    <cellStyle name="1 21 7 2" xfId="318"/>
    <cellStyle name="1 21 8" xfId="319"/>
    <cellStyle name="1 21 8 2" xfId="320"/>
    <cellStyle name="1 21 9" xfId="321"/>
    <cellStyle name="1 21 9 2" xfId="322"/>
    <cellStyle name="1 22" xfId="323"/>
    <cellStyle name="1 22 10" xfId="324"/>
    <cellStyle name="1 22 2" xfId="325"/>
    <cellStyle name="1 22 2 2" xfId="326"/>
    <cellStyle name="1 22 3" xfId="327"/>
    <cellStyle name="1 22 3 2" xfId="328"/>
    <cellStyle name="1 22 4" xfId="329"/>
    <cellStyle name="1 22 4 2" xfId="330"/>
    <cellStyle name="1 22 5" xfId="331"/>
    <cellStyle name="1 22 5 2" xfId="332"/>
    <cellStyle name="1 22 6" xfId="333"/>
    <cellStyle name="1 22 6 2" xfId="334"/>
    <cellStyle name="1 22 7" xfId="335"/>
    <cellStyle name="1 22 7 2" xfId="336"/>
    <cellStyle name="1 22 8" xfId="337"/>
    <cellStyle name="1 22 8 2" xfId="338"/>
    <cellStyle name="1 22 9" xfId="339"/>
    <cellStyle name="1 22 9 2" xfId="340"/>
    <cellStyle name="1 23" xfId="341"/>
    <cellStyle name="1 23 10" xfId="342"/>
    <cellStyle name="1 23 2" xfId="343"/>
    <cellStyle name="1 23 2 2" xfId="344"/>
    <cellStyle name="1 23 3" xfId="345"/>
    <cellStyle name="1 23 3 2" xfId="346"/>
    <cellStyle name="1 23 4" xfId="347"/>
    <cellStyle name="1 23 4 2" xfId="348"/>
    <cellStyle name="1 23 5" xfId="349"/>
    <cellStyle name="1 23 5 2" xfId="350"/>
    <cellStyle name="1 23 6" xfId="351"/>
    <cellStyle name="1 23 6 2" xfId="352"/>
    <cellStyle name="1 23 7" xfId="353"/>
    <cellStyle name="1 23 7 2" xfId="354"/>
    <cellStyle name="1 23 8" xfId="355"/>
    <cellStyle name="1 23 8 2" xfId="356"/>
    <cellStyle name="1 23 9" xfId="357"/>
    <cellStyle name="1 23 9 2" xfId="358"/>
    <cellStyle name="1 24" xfId="359"/>
    <cellStyle name="1 24 10" xfId="360"/>
    <cellStyle name="1 24 2" xfId="361"/>
    <cellStyle name="1 24 2 2" xfId="362"/>
    <cellStyle name="1 24 3" xfId="363"/>
    <cellStyle name="1 24 3 2" xfId="364"/>
    <cellStyle name="1 24 4" xfId="365"/>
    <cellStyle name="1 24 4 2" xfId="366"/>
    <cellStyle name="1 24 5" xfId="367"/>
    <cellStyle name="1 24 5 2" xfId="368"/>
    <cellStyle name="1 24 6" xfId="369"/>
    <cellStyle name="1 24 6 2" xfId="370"/>
    <cellStyle name="1 24 7" xfId="371"/>
    <cellStyle name="1 24 7 2" xfId="372"/>
    <cellStyle name="1 24 8" xfId="373"/>
    <cellStyle name="1 24 8 2" xfId="374"/>
    <cellStyle name="1 24 9" xfId="375"/>
    <cellStyle name="1 24 9 2" xfId="376"/>
    <cellStyle name="1 25" xfId="377"/>
    <cellStyle name="1 25 10" xfId="378"/>
    <cellStyle name="1 25 2" xfId="379"/>
    <cellStyle name="1 25 2 2" xfId="380"/>
    <cellStyle name="1 25 3" xfId="381"/>
    <cellStyle name="1 25 3 2" xfId="382"/>
    <cellStyle name="1 25 4" xfId="383"/>
    <cellStyle name="1 25 4 2" xfId="384"/>
    <cellStyle name="1 25 5" xfId="385"/>
    <cellStyle name="1 25 5 2" xfId="386"/>
    <cellStyle name="1 25 6" xfId="387"/>
    <cellStyle name="1 25 6 2" xfId="388"/>
    <cellStyle name="1 25 7" xfId="389"/>
    <cellStyle name="1 25 7 2" xfId="390"/>
    <cellStyle name="1 25 8" xfId="391"/>
    <cellStyle name="1 25 8 2" xfId="392"/>
    <cellStyle name="1 25 9" xfId="393"/>
    <cellStyle name="1 25 9 2" xfId="394"/>
    <cellStyle name="1 26" xfId="395"/>
    <cellStyle name="1 26 10" xfId="396"/>
    <cellStyle name="1 26 2" xfId="397"/>
    <cellStyle name="1 26 2 2" xfId="398"/>
    <cellStyle name="1 26 3" xfId="399"/>
    <cellStyle name="1 26 3 2" xfId="400"/>
    <cellStyle name="1 26 4" xfId="401"/>
    <cellStyle name="1 26 4 2" xfId="402"/>
    <cellStyle name="1 26 5" xfId="403"/>
    <cellStyle name="1 26 5 2" xfId="404"/>
    <cellStyle name="1 26 6" xfId="405"/>
    <cellStyle name="1 26 6 2" xfId="406"/>
    <cellStyle name="1 26 7" xfId="407"/>
    <cellStyle name="1 26 7 2" xfId="408"/>
    <cellStyle name="1 26 8" xfId="409"/>
    <cellStyle name="1 26 8 2" xfId="410"/>
    <cellStyle name="1 26 9" xfId="411"/>
    <cellStyle name="1 26 9 2" xfId="412"/>
    <cellStyle name="1 27" xfId="413"/>
    <cellStyle name="1 27 10" xfId="414"/>
    <cellStyle name="1 27 2" xfId="415"/>
    <cellStyle name="1 27 2 2" xfId="416"/>
    <cellStyle name="1 27 3" xfId="417"/>
    <cellStyle name="1 27 3 2" xfId="418"/>
    <cellStyle name="1 27 4" xfId="419"/>
    <cellStyle name="1 27 4 2" xfId="420"/>
    <cellStyle name="1 27 5" xfId="421"/>
    <cellStyle name="1 27 5 2" xfId="422"/>
    <cellStyle name="1 27 6" xfId="423"/>
    <cellStyle name="1 27 6 2" xfId="424"/>
    <cellStyle name="1 27 7" xfId="425"/>
    <cellStyle name="1 27 7 2" xfId="426"/>
    <cellStyle name="1 27 8" xfId="427"/>
    <cellStyle name="1 27 8 2" xfId="428"/>
    <cellStyle name="1 27 9" xfId="429"/>
    <cellStyle name="1 27 9 2" xfId="430"/>
    <cellStyle name="1 28" xfId="431"/>
    <cellStyle name="1 28 10" xfId="432"/>
    <cellStyle name="1 28 2" xfId="433"/>
    <cellStyle name="1 28 2 2" xfId="434"/>
    <cellStyle name="1 28 3" xfId="435"/>
    <cellStyle name="1 28 3 2" xfId="436"/>
    <cellStyle name="1 28 4" xfId="437"/>
    <cellStyle name="1 28 4 2" xfId="438"/>
    <cellStyle name="1 28 5" xfId="439"/>
    <cellStyle name="1 28 5 2" xfId="440"/>
    <cellStyle name="1 28 6" xfId="441"/>
    <cellStyle name="1 28 6 2" xfId="442"/>
    <cellStyle name="1 28 7" xfId="443"/>
    <cellStyle name="1 28 7 2" xfId="444"/>
    <cellStyle name="1 28 8" xfId="445"/>
    <cellStyle name="1 28 8 2" xfId="446"/>
    <cellStyle name="1 28 9" xfId="447"/>
    <cellStyle name="1 28 9 2" xfId="448"/>
    <cellStyle name="1 29" xfId="449"/>
    <cellStyle name="1 29 10" xfId="450"/>
    <cellStyle name="1 29 2" xfId="451"/>
    <cellStyle name="1 29 2 2" xfId="452"/>
    <cellStyle name="1 29 3" xfId="453"/>
    <cellStyle name="1 29 3 2" xfId="454"/>
    <cellStyle name="1 29 4" xfId="455"/>
    <cellStyle name="1 29 4 2" xfId="456"/>
    <cellStyle name="1 29 5" xfId="457"/>
    <cellStyle name="1 29 5 2" xfId="458"/>
    <cellStyle name="1 29 6" xfId="459"/>
    <cellStyle name="1 29 6 2" xfId="460"/>
    <cellStyle name="1 29 7" xfId="461"/>
    <cellStyle name="1 29 7 2" xfId="462"/>
    <cellStyle name="1 29 8" xfId="463"/>
    <cellStyle name="1 29 8 2" xfId="464"/>
    <cellStyle name="1 29 9" xfId="465"/>
    <cellStyle name="1 29 9 2" xfId="466"/>
    <cellStyle name="1 3" xfId="467"/>
    <cellStyle name="1 3 10" xfId="468"/>
    <cellStyle name="1 3 2" xfId="469"/>
    <cellStyle name="1 3 2 2" xfId="470"/>
    <cellStyle name="1 3 3" xfId="471"/>
    <cellStyle name="1 3 3 2" xfId="472"/>
    <cellStyle name="1 3 4" xfId="473"/>
    <cellStyle name="1 3 4 2" xfId="474"/>
    <cellStyle name="1 3 5" xfId="475"/>
    <cellStyle name="1 3 5 2" xfId="476"/>
    <cellStyle name="1 3 6" xfId="477"/>
    <cellStyle name="1 3 6 2" xfId="478"/>
    <cellStyle name="1 3 7" xfId="479"/>
    <cellStyle name="1 3 7 2" xfId="480"/>
    <cellStyle name="1 3 8" xfId="481"/>
    <cellStyle name="1 3 8 2" xfId="482"/>
    <cellStyle name="1 3 9" xfId="483"/>
    <cellStyle name="1 3 9 2" xfId="484"/>
    <cellStyle name="1 30" xfId="485"/>
    <cellStyle name="1 30 10" xfId="486"/>
    <cellStyle name="1 30 2" xfId="487"/>
    <cellStyle name="1 30 2 2" xfId="488"/>
    <cellStyle name="1 30 3" xfId="489"/>
    <cellStyle name="1 30 3 2" xfId="490"/>
    <cellStyle name="1 30 4" xfId="491"/>
    <cellStyle name="1 30 4 2" xfId="492"/>
    <cellStyle name="1 30 5" xfId="493"/>
    <cellStyle name="1 30 5 2" xfId="494"/>
    <cellStyle name="1 30 6" xfId="495"/>
    <cellStyle name="1 30 6 2" xfId="496"/>
    <cellStyle name="1 30 7" xfId="497"/>
    <cellStyle name="1 30 7 2" xfId="498"/>
    <cellStyle name="1 30 8" xfId="499"/>
    <cellStyle name="1 30 8 2" xfId="500"/>
    <cellStyle name="1 30 9" xfId="501"/>
    <cellStyle name="1 30 9 2" xfId="502"/>
    <cellStyle name="1 31" xfId="503"/>
    <cellStyle name="1 31 10" xfId="504"/>
    <cellStyle name="1 31 2" xfId="505"/>
    <cellStyle name="1 31 2 2" xfId="506"/>
    <cellStyle name="1 31 3" xfId="507"/>
    <cellStyle name="1 31 3 2" xfId="508"/>
    <cellStyle name="1 31 4" xfId="509"/>
    <cellStyle name="1 31 4 2" xfId="510"/>
    <cellStyle name="1 31 5" xfId="511"/>
    <cellStyle name="1 31 5 2" xfId="512"/>
    <cellStyle name="1 31 6" xfId="513"/>
    <cellStyle name="1 31 6 2" xfId="514"/>
    <cellStyle name="1 31 7" xfId="515"/>
    <cellStyle name="1 31 7 2" xfId="516"/>
    <cellStyle name="1 31 8" xfId="517"/>
    <cellStyle name="1 31 8 2" xfId="518"/>
    <cellStyle name="1 31 9" xfId="519"/>
    <cellStyle name="1 31 9 2" xfId="520"/>
    <cellStyle name="1 32" xfId="521"/>
    <cellStyle name="1 32 10" xfId="522"/>
    <cellStyle name="1 32 2" xfId="523"/>
    <cellStyle name="1 32 2 2" xfId="524"/>
    <cellStyle name="1 32 3" xfId="525"/>
    <cellStyle name="1 32 3 2" xfId="526"/>
    <cellStyle name="1 32 4" xfId="527"/>
    <cellStyle name="1 32 4 2" xfId="528"/>
    <cellStyle name="1 32 5" xfId="529"/>
    <cellStyle name="1 32 5 2" xfId="530"/>
    <cellStyle name="1 32 6" xfId="531"/>
    <cellStyle name="1 32 6 2" xfId="532"/>
    <cellStyle name="1 32 7" xfId="533"/>
    <cellStyle name="1 32 7 2" xfId="534"/>
    <cellStyle name="1 32 8" xfId="535"/>
    <cellStyle name="1 32 8 2" xfId="536"/>
    <cellStyle name="1 32 9" xfId="537"/>
    <cellStyle name="1 32 9 2" xfId="538"/>
    <cellStyle name="1 33" xfId="539"/>
    <cellStyle name="1 33 10" xfId="540"/>
    <cellStyle name="1 33 2" xfId="541"/>
    <cellStyle name="1 33 2 2" xfId="542"/>
    <cellStyle name="1 33 3" xfId="543"/>
    <cellStyle name="1 33 3 2" xfId="544"/>
    <cellStyle name="1 33 4" xfId="545"/>
    <cellStyle name="1 33 4 2" xfId="546"/>
    <cellStyle name="1 33 5" xfId="547"/>
    <cellStyle name="1 33 5 2" xfId="548"/>
    <cellStyle name="1 33 6" xfId="549"/>
    <cellStyle name="1 33 6 2" xfId="550"/>
    <cellStyle name="1 33 7" xfId="551"/>
    <cellStyle name="1 33 7 2" xfId="552"/>
    <cellStyle name="1 33 8" xfId="553"/>
    <cellStyle name="1 33 8 2" xfId="554"/>
    <cellStyle name="1 33 9" xfId="555"/>
    <cellStyle name="1 33 9 2" xfId="556"/>
    <cellStyle name="1 34" xfId="557"/>
    <cellStyle name="1 34 10" xfId="558"/>
    <cellStyle name="1 34 2" xfId="559"/>
    <cellStyle name="1 34 2 2" xfId="560"/>
    <cellStyle name="1 34 3" xfId="561"/>
    <cellStyle name="1 34 3 2" xfId="562"/>
    <cellStyle name="1 34 4" xfId="563"/>
    <cellStyle name="1 34 4 2" xfId="564"/>
    <cellStyle name="1 34 5" xfId="565"/>
    <cellStyle name="1 34 5 2" xfId="566"/>
    <cellStyle name="1 34 6" xfId="567"/>
    <cellStyle name="1 34 6 2" xfId="568"/>
    <cellStyle name="1 34 7" xfId="569"/>
    <cellStyle name="1 34 7 2" xfId="570"/>
    <cellStyle name="1 34 8" xfId="571"/>
    <cellStyle name="1 34 8 2" xfId="572"/>
    <cellStyle name="1 34 9" xfId="573"/>
    <cellStyle name="1 34 9 2" xfId="574"/>
    <cellStyle name="1 35" xfId="575"/>
    <cellStyle name="1 35 10" xfId="576"/>
    <cellStyle name="1 35 2" xfId="577"/>
    <cellStyle name="1 35 2 2" xfId="578"/>
    <cellStyle name="1 35 3" xfId="579"/>
    <cellStyle name="1 35 3 2" xfId="580"/>
    <cellStyle name="1 35 4" xfId="581"/>
    <cellStyle name="1 35 4 2" xfId="582"/>
    <cellStyle name="1 35 5" xfId="583"/>
    <cellStyle name="1 35 5 2" xfId="584"/>
    <cellStyle name="1 35 6" xfId="585"/>
    <cellStyle name="1 35 6 2" xfId="586"/>
    <cellStyle name="1 35 7" xfId="587"/>
    <cellStyle name="1 35 7 2" xfId="588"/>
    <cellStyle name="1 35 8" xfId="589"/>
    <cellStyle name="1 35 8 2" xfId="590"/>
    <cellStyle name="1 35 9" xfId="591"/>
    <cellStyle name="1 35 9 2" xfId="592"/>
    <cellStyle name="1 36" xfId="593"/>
    <cellStyle name="1 36 10" xfId="594"/>
    <cellStyle name="1 36 2" xfId="595"/>
    <cellStyle name="1 36 2 2" xfId="596"/>
    <cellStyle name="1 36 3" xfId="597"/>
    <cellStyle name="1 36 3 2" xfId="598"/>
    <cellStyle name="1 36 4" xfId="599"/>
    <cellStyle name="1 36 4 2" xfId="600"/>
    <cellStyle name="1 36 5" xfId="601"/>
    <cellStyle name="1 36 5 2" xfId="602"/>
    <cellStyle name="1 36 6" xfId="603"/>
    <cellStyle name="1 36 6 2" xfId="604"/>
    <cellStyle name="1 36 7" xfId="605"/>
    <cellStyle name="1 36 7 2" xfId="606"/>
    <cellStyle name="1 36 8" xfId="607"/>
    <cellStyle name="1 36 8 2" xfId="608"/>
    <cellStyle name="1 36 9" xfId="609"/>
    <cellStyle name="1 36 9 2" xfId="610"/>
    <cellStyle name="1 37" xfId="611"/>
    <cellStyle name="1 37 10" xfId="612"/>
    <cellStyle name="1 37 2" xfId="613"/>
    <cellStyle name="1 37 2 2" xfId="614"/>
    <cellStyle name="1 37 3" xfId="615"/>
    <cellStyle name="1 37 3 2" xfId="616"/>
    <cellStyle name="1 37 4" xfId="617"/>
    <cellStyle name="1 37 4 2" xfId="618"/>
    <cellStyle name="1 37 5" xfId="619"/>
    <cellStyle name="1 37 5 2" xfId="620"/>
    <cellStyle name="1 37 6" xfId="621"/>
    <cellStyle name="1 37 6 2" xfId="622"/>
    <cellStyle name="1 37 7" xfId="623"/>
    <cellStyle name="1 37 7 2" xfId="624"/>
    <cellStyle name="1 37 8" xfId="625"/>
    <cellStyle name="1 37 8 2" xfId="626"/>
    <cellStyle name="1 37 9" xfId="627"/>
    <cellStyle name="1 37 9 2" xfId="628"/>
    <cellStyle name="1 38" xfId="629"/>
    <cellStyle name="1 38 10" xfId="630"/>
    <cellStyle name="1 38 2" xfId="631"/>
    <cellStyle name="1 38 2 2" xfId="632"/>
    <cellStyle name="1 38 3" xfId="633"/>
    <cellStyle name="1 38 3 2" xfId="634"/>
    <cellStyle name="1 38 4" xfId="635"/>
    <cellStyle name="1 38 4 2" xfId="636"/>
    <cellStyle name="1 38 5" xfId="637"/>
    <cellStyle name="1 38 5 2" xfId="638"/>
    <cellStyle name="1 38 6" xfId="639"/>
    <cellStyle name="1 38 6 2" xfId="640"/>
    <cellStyle name="1 38 7" xfId="641"/>
    <cellStyle name="1 38 7 2" xfId="642"/>
    <cellStyle name="1 38 8" xfId="643"/>
    <cellStyle name="1 38 8 2" xfId="644"/>
    <cellStyle name="1 38 9" xfId="645"/>
    <cellStyle name="1 38 9 2" xfId="646"/>
    <cellStyle name="1 39" xfId="647"/>
    <cellStyle name="1 39 10" xfId="648"/>
    <cellStyle name="1 39 2" xfId="649"/>
    <cellStyle name="1 39 2 2" xfId="650"/>
    <cellStyle name="1 39 3" xfId="651"/>
    <cellStyle name="1 39 3 2" xfId="652"/>
    <cellStyle name="1 39 4" xfId="653"/>
    <cellStyle name="1 39 4 2" xfId="654"/>
    <cellStyle name="1 39 5" xfId="655"/>
    <cellStyle name="1 39 5 2" xfId="656"/>
    <cellStyle name="1 39 6" xfId="657"/>
    <cellStyle name="1 39 6 2" xfId="658"/>
    <cellStyle name="1 39 7" xfId="659"/>
    <cellStyle name="1 39 7 2" xfId="660"/>
    <cellStyle name="1 39 8" xfId="661"/>
    <cellStyle name="1 39 8 2" xfId="662"/>
    <cellStyle name="1 39 9" xfId="663"/>
    <cellStyle name="1 39 9 2" xfId="664"/>
    <cellStyle name="1 4" xfId="665"/>
    <cellStyle name="1 4 10" xfId="666"/>
    <cellStyle name="1 4 2" xfId="667"/>
    <cellStyle name="1 4 2 2" xfId="668"/>
    <cellStyle name="1 4 3" xfId="669"/>
    <cellStyle name="1 4 3 2" xfId="670"/>
    <cellStyle name="1 4 4" xfId="671"/>
    <cellStyle name="1 4 4 2" xfId="672"/>
    <cellStyle name="1 4 5" xfId="673"/>
    <cellStyle name="1 4 5 2" xfId="674"/>
    <cellStyle name="1 4 6" xfId="675"/>
    <cellStyle name="1 4 6 2" xfId="676"/>
    <cellStyle name="1 4 7" xfId="677"/>
    <cellStyle name="1 4 7 2" xfId="678"/>
    <cellStyle name="1 4 8" xfId="679"/>
    <cellStyle name="1 4 8 2" xfId="680"/>
    <cellStyle name="1 4 9" xfId="681"/>
    <cellStyle name="1 4 9 2" xfId="682"/>
    <cellStyle name="1 40" xfId="683"/>
    <cellStyle name="1 40 10" xfId="684"/>
    <cellStyle name="1 40 2" xfId="685"/>
    <cellStyle name="1 40 2 2" xfId="686"/>
    <cellStyle name="1 40 3" xfId="687"/>
    <cellStyle name="1 40 3 2" xfId="688"/>
    <cellStyle name="1 40 4" xfId="689"/>
    <cellStyle name="1 40 4 2" xfId="690"/>
    <cellStyle name="1 40 5" xfId="691"/>
    <cellStyle name="1 40 5 2" xfId="692"/>
    <cellStyle name="1 40 6" xfId="693"/>
    <cellStyle name="1 40 6 2" xfId="694"/>
    <cellStyle name="1 40 7" xfId="695"/>
    <cellStyle name="1 40 7 2" xfId="696"/>
    <cellStyle name="1 40 8" xfId="697"/>
    <cellStyle name="1 40 8 2" xfId="698"/>
    <cellStyle name="1 40 9" xfId="699"/>
    <cellStyle name="1 40 9 2" xfId="700"/>
    <cellStyle name="1 41" xfId="701"/>
    <cellStyle name="1 41 10" xfId="702"/>
    <cellStyle name="1 41 2" xfId="703"/>
    <cellStyle name="1 41 2 2" xfId="704"/>
    <cellStyle name="1 41 3" xfId="705"/>
    <cellStyle name="1 41 3 2" xfId="706"/>
    <cellStyle name="1 41 4" xfId="707"/>
    <cellStyle name="1 41 4 2" xfId="708"/>
    <cellStyle name="1 41 5" xfId="709"/>
    <cellStyle name="1 41 5 2" xfId="710"/>
    <cellStyle name="1 41 6" xfId="711"/>
    <cellStyle name="1 41 6 2" xfId="712"/>
    <cellStyle name="1 41 7" xfId="713"/>
    <cellStyle name="1 41 7 2" xfId="714"/>
    <cellStyle name="1 41 8" xfId="715"/>
    <cellStyle name="1 41 8 2" xfId="716"/>
    <cellStyle name="1 41 9" xfId="717"/>
    <cellStyle name="1 41 9 2" xfId="718"/>
    <cellStyle name="1 42" xfId="719"/>
    <cellStyle name="1 42 10" xfId="720"/>
    <cellStyle name="1 42 2" xfId="721"/>
    <cellStyle name="1 42 2 2" xfId="722"/>
    <cellStyle name="1 42 3" xfId="723"/>
    <cellStyle name="1 42 3 2" xfId="724"/>
    <cellStyle name="1 42 4" xfId="725"/>
    <cellStyle name="1 42 4 2" xfId="726"/>
    <cellStyle name="1 42 5" xfId="727"/>
    <cellStyle name="1 42 5 2" xfId="728"/>
    <cellStyle name="1 42 6" xfId="729"/>
    <cellStyle name="1 42 6 2" xfId="730"/>
    <cellStyle name="1 42 7" xfId="731"/>
    <cellStyle name="1 42 7 2" xfId="732"/>
    <cellStyle name="1 42 8" xfId="733"/>
    <cellStyle name="1 42 8 2" xfId="734"/>
    <cellStyle name="1 42 9" xfId="735"/>
    <cellStyle name="1 42 9 2" xfId="736"/>
    <cellStyle name="1 43" xfId="737"/>
    <cellStyle name="1 43 10" xfId="738"/>
    <cellStyle name="1 43 2" xfId="739"/>
    <cellStyle name="1 43 2 2" xfId="740"/>
    <cellStyle name="1 43 3" xfId="741"/>
    <cellStyle name="1 43 3 2" xfId="742"/>
    <cellStyle name="1 43 4" xfId="743"/>
    <cellStyle name="1 43 4 2" xfId="744"/>
    <cellStyle name="1 43 5" xfId="745"/>
    <cellStyle name="1 43 5 2" xfId="746"/>
    <cellStyle name="1 43 6" xfId="747"/>
    <cellStyle name="1 43 6 2" xfId="748"/>
    <cellStyle name="1 43 7" xfId="749"/>
    <cellStyle name="1 43 7 2" xfId="750"/>
    <cellStyle name="1 43 8" xfId="751"/>
    <cellStyle name="1 43 8 2" xfId="752"/>
    <cellStyle name="1 43 9" xfId="753"/>
    <cellStyle name="1 43 9 2" xfId="754"/>
    <cellStyle name="1 44" xfId="755"/>
    <cellStyle name="1 44 10" xfId="756"/>
    <cellStyle name="1 44 2" xfId="757"/>
    <cellStyle name="1 44 2 2" xfId="758"/>
    <cellStyle name="1 44 3" xfId="759"/>
    <cellStyle name="1 44 3 2" xfId="760"/>
    <cellStyle name="1 44 4" xfId="761"/>
    <cellStyle name="1 44 4 2" xfId="762"/>
    <cellStyle name="1 44 5" xfId="763"/>
    <cellStyle name="1 44 5 2" xfId="764"/>
    <cellStyle name="1 44 6" xfId="765"/>
    <cellStyle name="1 44 6 2" xfId="766"/>
    <cellStyle name="1 44 7" xfId="767"/>
    <cellStyle name="1 44 7 2" xfId="768"/>
    <cellStyle name="1 44 8" xfId="769"/>
    <cellStyle name="1 44 8 2" xfId="770"/>
    <cellStyle name="1 44 9" xfId="771"/>
    <cellStyle name="1 44 9 2" xfId="772"/>
    <cellStyle name="1 45" xfId="773"/>
    <cellStyle name="1 45 10" xfId="774"/>
    <cellStyle name="1 45 2" xfId="775"/>
    <cellStyle name="1 45 2 2" xfId="776"/>
    <cellStyle name="1 45 3" xfId="777"/>
    <cellStyle name="1 45 3 2" xfId="778"/>
    <cellStyle name="1 45 4" xfId="779"/>
    <cellStyle name="1 45 4 2" xfId="780"/>
    <cellStyle name="1 45 5" xfId="781"/>
    <cellStyle name="1 45 5 2" xfId="782"/>
    <cellStyle name="1 45 6" xfId="783"/>
    <cellStyle name="1 45 6 2" xfId="784"/>
    <cellStyle name="1 45 7" xfId="785"/>
    <cellStyle name="1 45 7 2" xfId="786"/>
    <cellStyle name="1 45 8" xfId="787"/>
    <cellStyle name="1 45 8 2" xfId="788"/>
    <cellStyle name="1 45 9" xfId="789"/>
    <cellStyle name="1 45 9 2" xfId="790"/>
    <cellStyle name="1 46" xfId="791"/>
    <cellStyle name="1 46 10" xfId="792"/>
    <cellStyle name="1 46 2" xfId="793"/>
    <cellStyle name="1 46 2 2" xfId="794"/>
    <cellStyle name="1 46 3" xfId="795"/>
    <cellStyle name="1 46 3 2" xfId="796"/>
    <cellStyle name="1 46 4" xfId="797"/>
    <cellStyle name="1 46 4 2" xfId="798"/>
    <cellStyle name="1 46 5" xfId="799"/>
    <cellStyle name="1 46 5 2" xfId="800"/>
    <cellStyle name="1 46 6" xfId="801"/>
    <cellStyle name="1 46 6 2" xfId="802"/>
    <cellStyle name="1 46 7" xfId="803"/>
    <cellStyle name="1 46 7 2" xfId="804"/>
    <cellStyle name="1 46 8" xfId="805"/>
    <cellStyle name="1 46 8 2" xfId="806"/>
    <cellStyle name="1 46 9" xfId="807"/>
    <cellStyle name="1 46 9 2" xfId="808"/>
    <cellStyle name="1 47" xfId="809"/>
    <cellStyle name="1 47 10" xfId="810"/>
    <cellStyle name="1 47 2" xfId="811"/>
    <cellStyle name="1 47 2 2" xfId="812"/>
    <cellStyle name="1 47 3" xfId="813"/>
    <cellStyle name="1 47 3 2" xfId="814"/>
    <cellStyle name="1 47 4" xfId="815"/>
    <cellStyle name="1 47 4 2" xfId="816"/>
    <cellStyle name="1 47 5" xfId="817"/>
    <cellStyle name="1 47 5 2" xfId="818"/>
    <cellStyle name="1 47 6" xfId="819"/>
    <cellStyle name="1 47 6 2" xfId="820"/>
    <cellStyle name="1 47 7" xfId="821"/>
    <cellStyle name="1 47 7 2" xfId="822"/>
    <cellStyle name="1 47 8" xfId="823"/>
    <cellStyle name="1 47 8 2" xfId="824"/>
    <cellStyle name="1 47 9" xfId="825"/>
    <cellStyle name="1 47 9 2" xfId="826"/>
    <cellStyle name="1 48" xfId="827"/>
    <cellStyle name="1 48 10" xfId="828"/>
    <cellStyle name="1 48 2" xfId="829"/>
    <cellStyle name="1 48 2 2" xfId="830"/>
    <cellStyle name="1 48 3" xfId="831"/>
    <cellStyle name="1 48 3 2" xfId="832"/>
    <cellStyle name="1 48 4" xfId="833"/>
    <cellStyle name="1 48 4 2" xfId="834"/>
    <cellStyle name="1 48 5" xfId="835"/>
    <cellStyle name="1 48 5 2" xfId="836"/>
    <cellStyle name="1 48 6" xfId="837"/>
    <cellStyle name="1 48 6 2" xfId="838"/>
    <cellStyle name="1 48 7" xfId="839"/>
    <cellStyle name="1 48 7 2" xfId="840"/>
    <cellStyle name="1 48 8" xfId="841"/>
    <cellStyle name="1 48 8 2" xfId="842"/>
    <cellStyle name="1 48 9" xfId="843"/>
    <cellStyle name="1 48 9 2" xfId="844"/>
    <cellStyle name="1 49" xfId="845"/>
    <cellStyle name="1 49 10" xfId="846"/>
    <cellStyle name="1 49 2" xfId="847"/>
    <cellStyle name="1 49 2 2" xfId="848"/>
    <cellStyle name="1 49 3" xfId="849"/>
    <cellStyle name="1 49 3 2" xfId="850"/>
    <cellStyle name="1 49 4" xfId="851"/>
    <cellStyle name="1 49 4 2" xfId="852"/>
    <cellStyle name="1 49 5" xfId="853"/>
    <cellStyle name="1 49 5 2" xfId="854"/>
    <cellStyle name="1 49 6" xfId="855"/>
    <cellStyle name="1 49 6 2" xfId="856"/>
    <cellStyle name="1 49 7" xfId="857"/>
    <cellStyle name="1 49 7 2" xfId="858"/>
    <cellStyle name="1 49 8" xfId="859"/>
    <cellStyle name="1 49 8 2" xfId="860"/>
    <cellStyle name="1 49 9" xfId="861"/>
    <cellStyle name="1 49 9 2" xfId="862"/>
    <cellStyle name="1 5" xfId="863"/>
    <cellStyle name="1 5 10" xfId="864"/>
    <cellStyle name="1 5 2" xfId="865"/>
    <cellStyle name="1 5 2 2" xfId="866"/>
    <cellStyle name="1 5 3" xfId="867"/>
    <cellStyle name="1 5 3 2" xfId="868"/>
    <cellStyle name="1 5 4" xfId="869"/>
    <cellStyle name="1 5 4 2" xfId="870"/>
    <cellStyle name="1 5 5" xfId="871"/>
    <cellStyle name="1 5 5 2" xfId="872"/>
    <cellStyle name="1 5 6" xfId="873"/>
    <cellStyle name="1 5 6 2" xfId="874"/>
    <cellStyle name="1 5 7" xfId="875"/>
    <cellStyle name="1 5 7 2" xfId="876"/>
    <cellStyle name="1 5 8" xfId="877"/>
    <cellStyle name="1 5 8 2" xfId="878"/>
    <cellStyle name="1 5 9" xfId="879"/>
    <cellStyle name="1 5 9 2" xfId="880"/>
    <cellStyle name="1 50" xfId="881"/>
    <cellStyle name="1 50 10" xfId="882"/>
    <cellStyle name="1 50 2" xfId="883"/>
    <cellStyle name="1 50 2 2" xfId="884"/>
    <cellStyle name="1 50 3" xfId="885"/>
    <cellStyle name="1 50 3 2" xfId="886"/>
    <cellStyle name="1 50 4" xfId="887"/>
    <cellStyle name="1 50 4 2" xfId="888"/>
    <cellStyle name="1 50 5" xfId="889"/>
    <cellStyle name="1 50 5 2" xfId="890"/>
    <cellStyle name="1 50 6" xfId="891"/>
    <cellStyle name="1 50 6 2" xfId="892"/>
    <cellStyle name="1 50 7" xfId="893"/>
    <cellStyle name="1 50 7 2" xfId="894"/>
    <cellStyle name="1 50 8" xfId="895"/>
    <cellStyle name="1 50 8 2" xfId="896"/>
    <cellStyle name="1 50 9" xfId="897"/>
    <cellStyle name="1 50 9 2" xfId="898"/>
    <cellStyle name="1 51" xfId="899"/>
    <cellStyle name="1 51 10" xfId="900"/>
    <cellStyle name="1 51 2" xfId="901"/>
    <cellStyle name="1 51 2 2" xfId="902"/>
    <cellStyle name="1 51 3" xfId="903"/>
    <cellStyle name="1 51 3 2" xfId="904"/>
    <cellStyle name="1 51 4" xfId="905"/>
    <cellStyle name="1 51 4 2" xfId="906"/>
    <cellStyle name="1 51 5" xfId="907"/>
    <cellStyle name="1 51 5 2" xfId="908"/>
    <cellStyle name="1 51 6" xfId="909"/>
    <cellStyle name="1 51 6 2" xfId="910"/>
    <cellStyle name="1 51 7" xfId="911"/>
    <cellStyle name="1 51 7 2" xfId="912"/>
    <cellStyle name="1 51 8" xfId="913"/>
    <cellStyle name="1 51 8 2" xfId="914"/>
    <cellStyle name="1 51 9" xfId="915"/>
    <cellStyle name="1 51 9 2" xfId="916"/>
    <cellStyle name="1 52" xfId="917"/>
    <cellStyle name="1 52 10" xfId="918"/>
    <cellStyle name="1 52 2" xfId="919"/>
    <cellStyle name="1 52 2 2" xfId="920"/>
    <cellStyle name="1 52 3" xfId="921"/>
    <cellStyle name="1 52 3 2" xfId="922"/>
    <cellStyle name="1 52 4" xfId="923"/>
    <cellStyle name="1 52 4 2" xfId="924"/>
    <cellStyle name="1 52 5" xfId="925"/>
    <cellStyle name="1 52 5 2" xfId="926"/>
    <cellStyle name="1 52 6" xfId="927"/>
    <cellStyle name="1 52 6 2" xfId="928"/>
    <cellStyle name="1 52 7" xfId="929"/>
    <cellStyle name="1 52 7 2" xfId="930"/>
    <cellStyle name="1 52 8" xfId="931"/>
    <cellStyle name="1 52 8 2" xfId="932"/>
    <cellStyle name="1 52 9" xfId="933"/>
    <cellStyle name="1 52 9 2" xfId="934"/>
    <cellStyle name="1 53" xfId="935"/>
    <cellStyle name="1 53 10" xfId="936"/>
    <cellStyle name="1 53 2" xfId="937"/>
    <cellStyle name="1 53 2 2" xfId="938"/>
    <cellStyle name="1 53 3" xfId="939"/>
    <cellStyle name="1 53 3 2" xfId="940"/>
    <cellStyle name="1 53 4" xfId="941"/>
    <cellStyle name="1 53 4 2" xfId="942"/>
    <cellStyle name="1 53 5" xfId="943"/>
    <cellStyle name="1 53 5 2" xfId="944"/>
    <cellStyle name="1 53 6" xfId="945"/>
    <cellStyle name="1 53 6 2" xfId="946"/>
    <cellStyle name="1 53 7" xfId="947"/>
    <cellStyle name="1 53 7 2" xfId="948"/>
    <cellStyle name="1 53 8" xfId="949"/>
    <cellStyle name="1 53 8 2" xfId="950"/>
    <cellStyle name="1 53 9" xfId="951"/>
    <cellStyle name="1 53 9 2" xfId="952"/>
    <cellStyle name="1 54" xfId="953"/>
    <cellStyle name="1 54 10" xfId="954"/>
    <cellStyle name="1 54 2" xfId="955"/>
    <cellStyle name="1 54 2 2" xfId="956"/>
    <cellStyle name="1 54 3" xfId="957"/>
    <cellStyle name="1 54 3 2" xfId="958"/>
    <cellStyle name="1 54 4" xfId="959"/>
    <cellStyle name="1 54 4 2" xfId="960"/>
    <cellStyle name="1 54 5" xfId="961"/>
    <cellStyle name="1 54 5 2" xfId="962"/>
    <cellStyle name="1 54 6" xfId="963"/>
    <cellStyle name="1 54 6 2" xfId="964"/>
    <cellStyle name="1 54 7" xfId="965"/>
    <cellStyle name="1 54 7 2" xfId="966"/>
    <cellStyle name="1 54 8" xfId="967"/>
    <cellStyle name="1 54 8 2" xfId="968"/>
    <cellStyle name="1 54 9" xfId="969"/>
    <cellStyle name="1 54 9 2" xfId="970"/>
    <cellStyle name="1 55" xfId="971"/>
    <cellStyle name="1 55 10" xfId="972"/>
    <cellStyle name="1 55 2" xfId="973"/>
    <cellStyle name="1 55 2 2" xfId="974"/>
    <cellStyle name="1 55 3" xfId="975"/>
    <cellStyle name="1 55 3 2" xfId="976"/>
    <cellStyle name="1 55 4" xfId="977"/>
    <cellStyle name="1 55 4 2" xfId="978"/>
    <cellStyle name="1 55 5" xfId="979"/>
    <cellStyle name="1 55 5 2" xfId="980"/>
    <cellStyle name="1 55 6" xfId="981"/>
    <cellStyle name="1 55 6 2" xfId="982"/>
    <cellStyle name="1 55 7" xfId="983"/>
    <cellStyle name="1 55 7 2" xfId="984"/>
    <cellStyle name="1 55 8" xfId="985"/>
    <cellStyle name="1 55 8 2" xfId="986"/>
    <cellStyle name="1 55 9" xfId="987"/>
    <cellStyle name="1 55 9 2" xfId="988"/>
    <cellStyle name="1 56" xfId="989"/>
    <cellStyle name="1 56 10" xfId="990"/>
    <cellStyle name="1 56 2" xfId="991"/>
    <cellStyle name="1 56 2 2" xfId="992"/>
    <cellStyle name="1 56 3" xfId="993"/>
    <cellStyle name="1 56 3 2" xfId="994"/>
    <cellStyle name="1 56 4" xfId="995"/>
    <cellStyle name="1 56 4 2" xfId="996"/>
    <cellStyle name="1 56 5" xfId="997"/>
    <cellStyle name="1 56 5 2" xfId="998"/>
    <cellStyle name="1 56 6" xfId="999"/>
    <cellStyle name="1 56 6 2" xfId="1000"/>
    <cellStyle name="1 56 7" xfId="1001"/>
    <cellStyle name="1 56 7 2" xfId="1002"/>
    <cellStyle name="1 56 8" xfId="1003"/>
    <cellStyle name="1 56 8 2" xfId="1004"/>
    <cellStyle name="1 56 9" xfId="1005"/>
    <cellStyle name="1 56 9 2" xfId="1006"/>
    <cellStyle name="1 57" xfId="1007"/>
    <cellStyle name="1 57 10" xfId="1008"/>
    <cellStyle name="1 57 2" xfId="1009"/>
    <cellStyle name="1 57 2 2" xfId="1010"/>
    <cellStyle name="1 57 3" xfId="1011"/>
    <cellStyle name="1 57 3 2" xfId="1012"/>
    <cellStyle name="1 57 4" xfId="1013"/>
    <cellStyle name="1 57 4 2" xfId="1014"/>
    <cellStyle name="1 57 5" xfId="1015"/>
    <cellStyle name="1 57 5 2" xfId="1016"/>
    <cellStyle name="1 57 6" xfId="1017"/>
    <cellStyle name="1 57 6 2" xfId="1018"/>
    <cellStyle name="1 57 7" xfId="1019"/>
    <cellStyle name="1 57 7 2" xfId="1020"/>
    <cellStyle name="1 57 8" xfId="1021"/>
    <cellStyle name="1 57 8 2" xfId="1022"/>
    <cellStyle name="1 57 9" xfId="1023"/>
    <cellStyle name="1 57 9 2" xfId="1024"/>
    <cellStyle name="1 58" xfId="1025"/>
    <cellStyle name="1 58 10" xfId="1026"/>
    <cellStyle name="1 58 2" xfId="1027"/>
    <cellStyle name="1 58 2 2" xfId="1028"/>
    <cellStyle name="1 58 3" xfId="1029"/>
    <cellStyle name="1 58 3 2" xfId="1030"/>
    <cellStyle name="1 58 4" xfId="1031"/>
    <cellStyle name="1 58 4 2" xfId="1032"/>
    <cellStyle name="1 58 5" xfId="1033"/>
    <cellStyle name="1 58 5 2" xfId="1034"/>
    <cellStyle name="1 58 6" xfId="1035"/>
    <cellStyle name="1 58 6 2" xfId="1036"/>
    <cellStyle name="1 58 7" xfId="1037"/>
    <cellStyle name="1 58 7 2" xfId="1038"/>
    <cellStyle name="1 58 8" xfId="1039"/>
    <cellStyle name="1 58 8 2" xfId="1040"/>
    <cellStyle name="1 58 9" xfId="1041"/>
    <cellStyle name="1 58 9 2" xfId="1042"/>
    <cellStyle name="1 59" xfId="1043"/>
    <cellStyle name="1 59 10" xfId="1044"/>
    <cellStyle name="1 59 2" xfId="1045"/>
    <cellStyle name="1 59 2 2" xfId="1046"/>
    <cellStyle name="1 59 3" xfId="1047"/>
    <cellStyle name="1 59 3 2" xfId="1048"/>
    <cellStyle name="1 59 4" xfId="1049"/>
    <cellStyle name="1 59 4 2" xfId="1050"/>
    <cellStyle name="1 59 5" xfId="1051"/>
    <cellStyle name="1 59 5 2" xfId="1052"/>
    <cellStyle name="1 59 6" xfId="1053"/>
    <cellStyle name="1 59 6 2" xfId="1054"/>
    <cellStyle name="1 59 7" xfId="1055"/>
    <cellStyle name="1 59 7 2" xfId="1056"/>
    <cellStyle name="1 59 8" xfId="1057"/>
    <cellStyle name="1 59 8 2" xfId="1058"/>
    <cellStyle name="1 59 9" xfId="1059"/>
    <cellStyle name="1 59 9 2" xfId="1060"/>
    <cellStyle name="1 6" xfId="1061"/>
    <cellStyle name="1 6 10" xfId="1062"/>
    <cellStyle name="1 6 2" xfId="1063"/>
    <cellStyle name="1 6 2 2" xfId="1064"/>
    <cellStyle name="1 6 3" xfId="1065"/>
    <cellStyle name="1 6 3 2" xfId="1066"/>
    <cellStyle name="1 6 4" xfId="1067"/>
    <cellStyle name="1 6 4 2" xfId="1068"/>
    <cellStyle name="1 6 5" xfId="1069"/>
    <cellStyle name="1 6 5 2" xfId="1070"/>
    <cellStyle name="1 6 6" xfId="1071"/>
    <cellStyle name="1 6 6 2" xfId="1072"/>
    <cellStyle name="1 6 7" xfId="1073"/>
    <cellStyle name="1 6 7 2" xfId="1074"/>
    <cellStyle name="1 6 8" xfId="1075"/>
    <cellStyle name="1 6 8 2" xfId="1076"/>
    <cellStyle name="1 6 9" xfId="1077"/>
    <cellStyle name="1 6 9 2" xfId="1078"/>
    <cellStyle name="1 60" xfId="1079"/>
    <cellStyle name="1 60 10" xfId="1080"/>
    <cellStyle name="1 60 2" xfId="1081"/>
    <cellStyle name="1 60 2 2" xfId="1082"/>
    <cellStyle name="1 60 3" xfId="1083"/>
    <cellStyle name="1 60 3 2" xfId="1084"/>
    <cellStyle name="1 60 4" xfId="1085"/>
    <cellStyle name="1 60 4 2" xfId="1086"/>
    <cellStyle name="1 60 5" xfId="1087"/>
    <cellStyle name="1 60 5 2" xfId="1088"/>
    <cellStyle name="1 60 6" xfId="1089"/>
    <cellStyle name="1 60 6 2" xfId="1090"/>
    <cellStyle name="1 60 7" xfId="1091"/>
    <cellStyle name="1 60 7 2" xfId="1092"/>
    <cellStyle name="1 60 8" xfId="1093"/>
    <cellStyle name="1 60 8 2" xfId="1094"/>
    <cellStyle name="1 60 9" xfId="1095"/>
    <cellStyle name="1 60 9 2" xfId="1096"/>
    <cellStyle name="1 61" xfId="1097"/>
    <cellStyle name="1 61 10" xfId="1098"/>
    <cellStyle name="1 61 2" xfId="1099"/>
    <cellStyle name="1 61 2 2" xfId="1100"/>
    <cellStyle name="1 61 3" xfId="1101"/>
    <cellStyle name="1 61 3 2" xfId="1102"/>
    <cellStyle name="1 61 4" xfId="1103"/>
    <cellStyle name="1 61 4 2" xfId="1104"/>
    <cellStyle name="1 61 5" xfId="1105"/>
    <cellStyle name="1 61 5 2" xfId="1106"/>
    <cellStyle name="1 61 6" xfId="1107"/>
    <cellStyle name="1 61 6 2" xfId="1108"/>
    <cellStyle name="1 61 7" xfId="1109"/>
    <cellStyle name="1 61 7 2" xfId="1110"/>
    <cellStyle name="1 61 8" xfId="1111"/>
    <cellStyle name="1 61 8 2" xfId="1112"/>
    <cellStyle name="1 61 9" xfId="1113"/>
    <cellStyle name="1 61 9 2" xfId="1114"/>
    <cellStyle name="1 7" xfId="1115"/>
    <cellStyle name="1 7 10" xfId="1116"/>
    <cellStyle name="1 7 2" xfId="1117"/>
    <cellStyle name="1 7 2 2" xfId="1118"/>
    <cellStyle name="1 7 3" xfId="1119"/>
    <cellStyle name="1 7 3 2" xfId="1120"/>
    <cellStyle name="1 7 4" xfId="1121"/>
    <cellStyle name="1 7 4 2" xfId="1122"/>
    <cellStyle name="1 7 5" xfId="1123"/>
    <cellStyle name="1 7 5 2" xfId="1124"/>
    <cellStyle name="1 7 6" xfId="1125"/>
    <cellStyle name="1 7 6 2" xfId="1126"/>
    <cellStyle name="1 7 7" xfId="1127"/>
    <cellStyle name="1 7 7 2" xfId="1128"/>
    <cellStyle name="1 7 8" xfId="1129"/>
    <cellStyle name="1 7 8 2" xfId="1130"/>
    <cellStyle name="1 7 9" xfId="1131"/>
    <cellStyle name="1 7 9 2" xfId="1132"/>
    <cellStyle name="1 8" xfId="1133"/>
    <cellStyle name="1 8 10" xfId="1134"/>
    <cellStyle name="1 8 2" xfId="1135"/>
    <cellStyle name="1 8 2 2" xfId="1136"/>
    <cellStyle name="1 8 3" xfId="1137"/>
    <cellStyle name="1 8 3 2" xfId="1138"/>
    <cellStyle name="1 8 4" xfId="1139"/>
    <cellStyle name="1 8 4 2" xfId="1140"/>
    <cellStyle name="1 8 5" xfId="1141"/>
    <cellStyle name="1 8 5 2" xfId="1142"/>
    <cellStyle name="1 8 6" xfId="1143"/>
    <cellStyle name="1 8 6 2" xfId="1144"/>
    <cellStyle name="1 8 7" xfId="1145"/>
    <cellStyle name="1 8 7 2" xfId="1146"/>
    <cellStyle name="1 8 8" xfId="1147"/>
    <cellStyle name="1 8 8 2" xfId="1148"/>
    <cellStyle name="1 8 9" xfId="1149"/>
    <cellStyle name="1 8 9 2" xfId="1150"/>
    <cellStyle name="1 9" xfId="1151"/>
    <cellStyle name="1 9 10" xfId="1152"/>
    <cellStyle name="1 9 2" xfId="1153"/>
    <cellStyle name="1 9 2 2" xfId="1154"/>
    <cellStyle name="1 9 3" xfId="1155"/>
    <cellStyle name="1 9 3 2" xfId="1156"/>
    <cellStyle name="1 9 4" xfId="1157"/>
    <cellStyle name="1 9 4 2" xfId="1158"/>
    <cellStyle name="1 9 5" xfId="1159"/>
    <cellStyle name="1 9 5 2" xfId="1160"/>
    <cellStyle name="1 9 6" xfId="1161"/>
    <cellStyle name="1 9 6 2" xfId="1162"/>
    <cellStyle name="1 9 7" xfId="1163"/>
    <cellStyle name="1 9 7 2" xfId="1164"/>
    <cellStyle name="1 9 8" xfId="1165"/>
    <cellStyle name="1 9 8 2" xfId="1166"/>
    <cellStyle name="1 9 9" xfId="1167"/>
    <cellStyle name="1 9 9 2" xfId="1168"/>
    <cellStyle name="20% - Accent1" xfId="1169"/>
    <cellStyle name="20% - Accent1 2" xfId="1170"/>
    <cellStyle name="20% - Accent1 3" xfId="1171"/>
    <cellStyle name="20% - Accent1 4" xfId="1172"/>
    <cellStyle name="20% - Accent1 5" xfId="1173"/>
    <cellStyle name="20% - Accent1 6" xfId="1174"/>
    <cellStyle name="20% - Accent1 7" xfId="1175"/>
    <cellStyle name="20% - Accent2" xfId="1176"/>
    <cellStyle name="20% - Accent2 2" xfId="1177"/>
    <cellStyle name="20% - Accent2 3" xfId="1178"/>
    <cellStyle name="20% - Accent2 4" xfId="1179"/>
    <cellStyle name="20% - Accent2 5" xfId="1180"/>
    <cellStyle name="20% - Accent2 6" xfId="1181"/>
    <cellStyle name="20% - Accent2 7" xfId="1182"/>
    <cellStyle name="20% - Accent3" xfId="1183"/>
    <cellStyle name="20% - Accent3 2" xfId="1184"/>
    <cellStyle name="20% - Accent3 3" xfId="1185"/>
    <cellStyle name="20% - Accent3 4" xfId="1186"/>
    <cellStyle name="20% - Accent3 5" xfId="1187"/>
    <cellStyle name="20% - Accent3 6" xfId="1188"/>
    <cellStyle name="20% - Accent3 7" xfId="1189"/>
    <cellStyle name="20% - Accent4" xfId="1190"/>
    <cellStyle name="20% - Accent4 2" xfId="1191"/>
    <cellStyle name="20% - Accent4 3" xfId="1192"/>
    <cellStyle name="20% - Accent4 4" xfId="1193"/>
    <cellStyle name="20% - Accent4 5" xfId="1194"/>
    <cellStyle name="20% - Accent4 6" xfId="1195"/>
    <cellStyle name="20% - Accent4 7" xfId="1196"/>
    <cellStyle name="20% - Accent5" xfId="1197"/>
    <cellStyle name="20% - Accent5 2" xfId="1198"/>
    <cellStyle name="20% - Accent5 3" xfId="1199"/>
    <cellStyle name="20% - Accent5 4" xfId="1200"/>
    <cellStyle name="20% - Accent5 5" xfId="1201"/>
    <cellStyle name="20% - Accent5 6" xfId="1202"/>
    <cellStyle name="20% - Accent5 7" xfId="1203"/>
    <cellStyle name="20% - Accent6" xfId="1204"/>
    <cellStyle name="20% - Accent6 2" xfId="1205"/>
    <cellStyle name="20% - Accent6 3" xfId="1206"/>
    <cellStyle name="20% - Accent6 4" xfId="1207"/>
    <cellStyle name="20% - Accent6 5" xfId="1208"/>
    <cellStyle name="20% - Accent6 6" xfId="1209"/>
    <cellStyle name="20% - Accent6 7" xfId="1210"/>
    <cellStyle name="20% - Énfasis1 2" xfId="1211"/>
    <cellStyle name="20% - Énfasis1 2 2" xfId="1212"/>
    <cellStyle name="20% - Énfasis1 3" xfId="1213"/>
    <cellStyle name="20% - Énfasis1 3 2" xfId="1214"/>
    <cellStyle name="20% - Énfasis1 4" xfId="1215"/>
    <cellStyle name="20% - Énfasis1 4 2" xfId="1216"/>
    <cellStyle name="20% - Énfasis1 5" xfId="1217"/>
    <cellStyle name="20% - Énfasis1 5 2" xfId="1218"/>
    <cellStyle name="20% - Énfasis1 6" xfId="1219"/>
    <cellStyle name="20% - Énfasis1 6 2" xfId="1220"/>
    <cellStyle name="20% - Énfasis1 7" xfId="1221"/>
    <cellStyle name="20% - Énfasis1 7 2" xfId="1222"/>
    <cellStyle name="20% - Énfasis2 2" xfId="1223"/>
    <cellStyle name="20% - Énfasis2 2 2" xfId="1224"/>
    <cellStyle name="20% - Énfasis2 3" xfId="1225"/>
    <cellStyle name="20% - Énfasis2 3 2" xfId="1226"/>
    <cellStyle name="20% - Énfasis2 4" xfId="1227"/>
    <cellStyle name="20% - Énfasis2 4 2" xfId="1228"/>
    <cellStyle name="20% - Énfasis2 5" xfId="1229"/>
    <cellStyle name="20% - Énfasis2 5 2" xfId="1230"/>
    <cellStyle name="20% - Énfasis2 6" xfId="1231"/>
    <cellStyle name="20% - Énfasis2 6 2" xfId="1232"/>
    <cellStyle name="20% - Énfasis2 7" xfId="1233"/>
    <cellStyle name="20% - Énfasis2 7 2" xfId="1234"/>
    <cellStyle name="20% - Énfasis3 2" xfId="1235"/>
    <cellStyle name="20% - Énfasis3 2 2" xfId="1236"/>
    <cellStyle name="20% - Énfasis3 3" xfId="1237"/>
    <cellStyle name="20% - Énfasis3 3 2" xfId="1238"/>
    <cellStyle name="20% - Énfasis3 4" xfId="1239"/>
    <cellStyle name="20% - Énfasis3 4 2" xfId="1240"/>
    <cellStyle name="20% - Énfasis3 5" xfId="1241"/>
    <cellStyle name="20% - Énfasis3 5 2" xfId="1242"/>
    <cellStyle name="20% - Énfasis3 6" xfId="1243"/>
    <cellStyle name="20% - Énfasis3 6 2" xfId="1244"/>
    <cellStyle name="20% - Énfasis3 7" xfId="1245"/>
    <cellStyle name="20% - Énfasis3 7 2" xfId="1246"/>
    <cellStyle name="20% - Énfasis4 2" xfId="1247"/>
    <cellStyle name="20% - Énfasis4 2 2" xfId="1248"/>
    <cellStyle name="20% - Énfasis4 3" xfId="1249"/>
    <cellStyle name="20% - Énfasis4 3 2" xfId="1250"/>
    <cellStyle name="20% - Énfasis4 4" xfId="1251"/>
    <cellStyle name="20% - Énfasis4 4 2" xfId="1252"/>
    <cellStyle name="20% - Énfasis4 5" xfId="1253"/>
    <cellStyle name="20% - Énfasis4 5 2" xfId="1254"/>
    <cellStyle name="20% - Énfasis4 6" xfId="1255"/>
    <cellStyle name="20% - Énfasis4 6 2" xfId="1256"/>
    <cellStyle name="20% - Énfasis4 7" xfId="1257"/>
    <cellStyle name="20% - Énfasis4 7 2" xfId="1258"/>
    <cellStyle name="20% - Énfasis5 2" xfId="1259"/>
    <cellStyle name="20% - Énfasis5 2 2" xfId="1260"/>
    <cellStyle name="20% - Énfasis5 3" xfId="1261"/>
    <cellStyle name="20% - Énfasis5 3 2" xfId="1262"/>
    <cellStyle name="20% - Énfasis5 4" xfId="1263"/>
    <cellStyle name="20% - Énfasis5 4 2" xfId="1264"/>
    <cellStyle name="20% - Énfasis5 5" xfId="1265"/>
    <cellStyle name="20% - Énfasis5 5 2" xfId="1266"/>
    <cellStyle name="20% - Énfasis5 6" xfId="1267"/>
    <cellStyle name="20% - Énfasis5 6 2" xfId="1268"/>
    <cellStyle name="20% - Énfasis5 7" xfId="1269"/>
    <cellStyle name="20% - Énfasis5 7 2" xfId="1270"/>
    <cellStyle name="20% - Énfasis6 2" xfId="1271"/>
    <cellStyle name="20% - Énfasis6 2 2" xfId="1272"/>
    <cellStyle name="20% - Énfasis6 3" xfId="1273"/>
    <cellStyle name="20% - Énfasis6 3 2" xfId="1274"/>
    <cellStyle name="20% - Énfasis6 4" xfId="1275"/>
    <cellStyle name="20% - Énfasis6 4 2" xfId="1276"/>
    <cellStyle name="20% - Énfasis6 5" xfId="1277"/>
    <cellStyle name="20% - Énfasis6 5 2" xfId="1278"/>
    <cellStyle name="20% - Énfasis6 6" xfId="1279"/>
    <cellStyle name="20% - Énfasis6 6 2" xfId="1280"/>
    <cellStyle name="20% - Énfasis6 7" xfId="1281"/>
    <cellStyle name="20% - Énfasis6 7 2" xfId="1282"/>
    <cellStyle name="2x indented GHG Textfiels" xfId="1283"/>
    <cellStyle name="40% - Accent1" xfId="1284"/>
    <cellStyle name="40% - Accent1 2" xfId="1285"/>
    <cellStyle name="40% - Accent1 3" xfId="1286"/>
    <cellStyle name="40% - Accent1 4" xfId="1287"/>
    <cellStyle name="40% - Accent1 5" xfId="1288"/>
    <cellStyle name="40% - Accent1 6" xfId="1289"/>
    <cellStyle name="40% - Accent1 7" xfId="1290"/>
    <cellStyle name="40% - Accent2" xfId="1291"/>
    <cellStyle name="40% - Accent2 2" xfId="1292"/>
    <cellStyle name="40% - Accent2 3" xfId="1293"/>
    <cellStyle name="40% - Accent2 4" xfId="1294"/>
    <cellStyle name="40% - Accent2 5" xfId="1295"/>
    <cellStyle name="40% - Accent2 6" xfId="1296"/>
    <cellStyle name="40% - Accent2 7" xfId="1297"/>
    <cellStyle name="40% - Accent3" xfId="1298"/>
    <cellStyle name="40% - Accent3 2" xfId="1299"/>
    <cellStyle name="40% - Accent3 3" xfId="1300"/>
    <cellStyle name="40% - Accent3 4" xfId="1301"/>
    <cellStyle name="40% - Accent3 5" xfId="1302"/>
    <cellStyle name="40% - Accent3 6" xfId="1303"/>
    <cellStyle name="40% - Accent3 7" xfId="1304"/>
    <cellStyle name="40% - Accent4" xfId="1305"/>
    <cellStyle name="40% - Accent4 2" xfId="1306"/>
    <cellStyle name="40% - Accent4 3" xfId="1307"/>
    <cellStyle name="40% - Accent4 4" xfId="1308"/>
    <cellStyle name="40% - Accent4 5" xfId="1309"/>
    <cellStyle name="40% - Accent4 6" xfId="1310"/>
    <cellStyle name="40% - Accent4 7" xfId="1311"/>
    <cellStyle name="40% - Accent5" xfId="1312"/>
    <cellStyle name="40% - Accent5 2" xfId="1313"/>
    <cellStyle name="40% - Accent5 3" xfId="1314"/>
    <cellStyle name="40% - Accent5 4" xfId="1315"/>
    <cellStyle name="40% - Accent5 5" xfId="1316"/>
    <cellStyle name="40% - Accent5 6" xfId="1317"/>
    <cellStyle name="40% - Accent5 7" xfId="1318"/>
    <cellStyle name="40% - Accent6" xfId="1319"/>
    <cellStyle name="40% - Accent6 2" xfId="1320"/>
    <cellStyle name="40% - Accent6 3" xfId="1321"/>
    <cellStyle name="40% - Accent6 4" xfId="1322"/>
    <cellStyle name="40% - Accent6 5" xfId="1323"/>
    <cellStyle name="40% - Accent6 6" xfId="1324"/>
    <cellStyle name="40% - Accent6 7" xfId="1325"/>
    <cellStyle name="40% - Énfasis1 2" xfId="1326"/>
    <cellStyle name="40% - Énfasis1 2 2" xfId="1327"/>
    <cellStyle name="40% - Énfasis1 3" xfId="1328"/>
    <cellStyle name="40% - Énfasis1 3 2" xfId="1329"/>
    <cellStyle name="40% - Énfasis1 4" xfId="1330"/>
    <cellStyle name="40% - Énfasis1 4 2" xfId="1331"/>
    <cellStyle name="40% - Énfasis1 5" xfId="1332"/>
    <cellStyle name="40% - Énfasis1 5 2" xfId="1333"/>
    <cellStyle name="40% - Énfasis1 6" xfId="1334"/>
    <cellStyle name="40% - Énfasis1 6 2" xfId="1335"/>
    <cellStyle name="40% - Énfasis1 7" xfId="1336"/>
    <cellStyle name="40% - Énfasis1 7 2" xfId="1337"/>
    <cellStyle name="40% - Énfasis2 2" xfId="1338"/>
    <cellStyle name="40% - Énfasis2 2 2" xfId="1339"/>
    <cellStyle name="40% - Énfasis2 3" xfId="1340"/>
    <cellStyle name="40% - Énfasis2 3 2" xfId="1341"/>
    <cellStyle name="40% - Énfasis2 4" xfId="1342"/>
    <cellStyle name="40% - Énfasis2 4 2" xfId="1343"/>
    <cellStyle name="40% - Énfasis2 5" xfId="1344"/>
    <cellStyle name="40% - Énfasis2 5 2" xfId="1345"/>
    <cellStyle name="40% - Énfasis2 6" xfId="1346"/>
    <cellStyle name="40% - Énfasis2 6 2" xfId="1347"/>
    <cellStyle name="40% - Énfasis2 7" xfId="1348"/>
    <cellStyle name="40% - Énfasis2 7 2" xfId="1349"/>
    <cellStyle name="40% - Énfasis3 2" xfId="1350"/>
    <cellStyle name="40% - Énfasis3 2 2" xfId="1351"/>
    <cellStyle name="40% - Énfasis3 3" xfId="1352"/>
    <cellStyle name="40% - Énfasis3 3 2" xfId="1353"/>
    <cellStyle name="40% - Énfasis3 4" xfId="1354"/>
    <cellStyle name="40% - Énfasis3 4 2" xfId="1355"/>
    <cellStyle name="40% - Énfasis3 5" xfId="1356"/>
    <cellStyle name="40% - Énfasis3 5 2" xfId="1357"/>
    <cellStyle name="40% - Énfasis3 6" xfId="1358"/>
    <cellStyle name="40% - Énfasis3 6 2" xfId="1359"/>
    <cellStyle name="40% - Énfasis3 7" xfId="1360"/>
    <cellStyle name="40% - Énfasis3 7 2" xfId="1361"/>
    <cellStyle name="40% - Énfasis4 2" xfId="1362"/>
    <cellStyle name="40% - Énfasis4 2 2" xfId="1363"/>
    <cellStyle name="40% - Énfasis4 3" xfId="1364"/>
    <cellStyle name="40% - Énfasis4 3 2" xfId="1365"/>
    <cellStyle name="40% - Énfasis4 4" xfId="1366"/>
    <cellStyle name="40% - Énfasis4 4 2" xfId="1367"/>
    <cellStyle name="40% - Énfasis4 5" xfId="1368"/>
    <cellStyle name="40% - Énfasis4 5 2" xfId="1369"/>
    <cellStyle name="40% - Énfasis4 6" xfId="1370"/>
    <cellStyle name="40% - Énfasis4 6 2" xfId="1371"/>
    <cellStyle name="40% - Énfasis4 7" xfId="1372"/>
    <cellStyle name="40% - Énfasis4 7 2" xfId="1373"/>
    <cellStyle name="40% - Énfasis5 2" xfId="1374"/>
    <cellStyle name="40% - Énfasis5 2 2" xfId="1375"/>
    <cellStyle name="40% - Énfasis5 3" xfId="1376"/>
    <cellStyle name="40% - Énfasis5 3 2" xfId="1377"/>
    <cellStyle name="40% - Énfasis5 4" xfId="1378"/>
    <cellStyle name="40% - Énfasis5 4 2" xfId="1379"/>
    <cellStyle name="40% - Énfasis5 5" xfId="1380"/>
    <cellStyle name="40% - Énfasis5 5 2" xfId="1381"/>
    <cellStyle name="40% - Énfasis5 6" xfId="1382"/>
    <cellStyle name="40% - Énfasis5 6 2" xfId="1383"/>
    <cellStyle name="40% - Énfasis5 7" xfId="1384"/>
    <cellStyle name="40% - Énfasis5 7 2" xfId="1385"/>
    <cellStyle name="40% - Énfasis6 2" xfId="1386"/>
    <cellStyle name="40% - Énfasis6 2 2" xfId="1387"/>
    <cellStyle name="40% - Énfasis6 3" xfId="1388"/>
    <cellStyle name="40% - Énfasis6 3 2" xfId="1389"/>
    <cellStyle name="40% - Énfasis6 4" xfId="1390"/>
    <cellStyle name="40% - Énfasis6 4 2" xfId="1391"/>
    <cellStyle name="40% - Énfasis6 5" xfId="1392"/>
    <cellStyle name="40% - Énfasis6 5 2" xfId="1393"/>
    <cellStyle name="40% - Énfasis6 6" xfId="1394"/>
    <cellStyle name="40% - Énfasis6 6 2" xfId="1395"/>
    <cellStyle name="40% - Énfasis6 7" xfId="1396"/>
    <cellStyle name="40% - Énfasis6 7 2" xfId="1397"/>
    <cellStyle name="5x indented GHG Textfiels" xfId="1398"/>
    <cellStyle name="60% - Accent1" xfId="1399"/>
    <cellStyle name="60% - Accent1 2" xfId="1400"/>
    <cellStyle name="60% - Accent2" xfId="1401"/>
    <cellStyle name="60% - Accent2 2" xfId="1402"/>
    <cellStyle name="60% - Accent3" xfId="1403"/>
    <cellStyle name="60% - Accent3 2" xfId="1404"/>
    <cellStyle name="60% - Accent4" xfId="1405"/>
    <cellStyle name="60% - Accent4 2" xfId="1406"/>
    <cellStyle name="60% - Accent5" xfId="1407"/>
    <cellStyle name="60% - Accent5 2" xfId="1408"/>
    <cellStyle name="60% - Accent6" xfId="1409"/>
    <cellStyle name="60% - Accent6 2" xfId="1410"/>
    <cellStyle name="60% - Énfasis1 2" xfId="1411"/>
    <cellStyle name="60% - Énfasis1 3" xfId="1412"/>
    <cellStyle name="60% - Énfasis1 4" xfId="1413"/>
    <cellStyle name="60% - Énfasis1 5" xfId="1414"/>
    <cellStyle name="60% - Énfasis1 6" xfId="1415"/>
    <cellStyle name="60% - Énfasis1 7" xfId="1416"/>
    <cellStyle name="60% - Énfasis2 2" xfId="1417"/>
    <cellStyle name="60% - Énfasis2 3" xfId="1418"/>
    <cellStyle name="60% - Énfasis2 4" xfId="1419"/>
    <cellStyle name="60% - Énfasis2 5" xfId="1420"/>
    <cellStyle name="60% - Énfasis2 6" xfId="1421"/>
    <cellStyle name="60% - Énfasis2 7" xfId="1422"/>
    <cellStyle name="60% - Énfasis3 2" xfId="1423"/>
    <cellStyle name="60% - Énfasis3 3" xfId="1424"/>
    <cellStyle name="60% - Énfasis3 4" xfId="1425"/>
    <cellStyle name="60% - Énfasis3 5" xfId="1426"/>
    <cellStyle name="60% - Énfasis3 6" xfId="1427"/>
    <cellStyle name="60% - Énfasis3 7" xfId="1428"/>
    <cellStyle name="60% - Énfasis4 2" xfId="1429"/>
    <cellStyle name="60% - Énfasis4 3" xfId="1430"/>
    <cellStyle name="60% - Énfasis4 4" xfId="1431"/>
    <cellStyle name="60% - Énfasis4 5" xfId="1432"/>
    <cellStyle name="60% - Énfasis4 6" xfId="1433"/>
    <cellStyle name="60% - Énfasis4 7" xfId="1434"/>
    <cellStyle name="60% - Énfasis5 2" xfId="1435"/>
    <cellStyle name="60% - Énfasis5 3" xfId="1436"/>
    <cellStyle name="60% - Énfasis5 4" xfId="1437"/>
    <cellStyle name="60% - Énfasis5 5" xfId="1438"/>
    <cellStyle name="60% - Énfasis5 6" xfId="1439"/>
    <cellStyle name="60% - Énfasis5 7" xfId="1440"/>
    <cellStyle name="60% - Énfasis6 2" xfId="1441"/>
    <cellStyle name="60% - Énfasis6 3" xfId="1442"/>
    <cellStyle name="60% - Énfasis6 4" xfId="1443"/>
    <cellStyle name="60% - Énfasis6 5" xfId="1444"/>
    <cellStyle name="60% - Énfasis6 6" xfId="1445"/>
    <cellStyle name="60% - Énfasis6 7" xfId="1446"/>
    <cellStyle name="Accent1" xfId="1447"/>
    <cellStyle name="Accent1 2" xfId="1448"/>
    <cellStyle name="Accent2" xfId="1449"/>
    <cellStyle name="Accent2 2" xfId="1450"/>
    <cellStyle name="Accent3" xfId="1451"/>
    <cellStyle name="Accent3 2" xfId="1452"/>
    <cellStyle name="Accent4" xfId="1453"/>
    <cellStyle name="Accent4 2" xfId="1454"/>
    <cellStyle name="Accent5" xfId="1455"/>
    <cellStyle name="Accent5 2" xfId="1456"/>
    <cellStyle name="Accent6" xfId="1457"/>
    <cellStyle name="Accent6 2" xfId="1458"/>
    <cellStyle name="args.style" xfId="1459"/>
    <cellStyle name="args.style 10" xfId="1460"/>
    <cellStyle name="args.style 11" xfId="1461"/>
    <cellStyle name="args.style 12" xfId="1462"/>
    <cellStyle name="args.style 13" xfId="1463"/>
    <cellStyle name="args.style 14" xfId="1464"/>
    <cellStyle name="args.style 15" xfId="1465"/>
    <cellStyle name="args.style 16" xfId="1466"/>
    <cellStyle name="args.style 17" xfId="1467"/>
    <cellStyle name="args.style 18" xfId="1468"/>
    <cellStyle name="args.style 19" xfId="1469"/>
    <cellStyle name="args.style 2" xfId="1470"/>
    <cellStyle name="args.style 20" xfId="1471"/>
    <cellStyle name="args.style 21" xfId="1472"/>
    <cellStyle name="args.style 3" xfId="1473"/>
    <cellStyle name="args.style 4" xfId="1474"/>
    <cellStyle name="args.style 5" xfId="1475"/>
    <cellStyle name="args.style 6" xfId="1476"/>
    <cellStyle name="args.style 7" xfId="1477"/>
    <cellStyle name="args.style 8" xfId="1478"/>
    <cellStyle name="args.style 9" xfId="1479"/>
    <cellStyle name="Bad" xfId="1480"/>
    <cellStyle name="Bad 2" xfId="1481"/>
    <cellStyle name="Bold GHG Numbers (0.00)" xfId="1482"/>
    <cellStyle name="Buena 2" xfId="1483"/>
    <cellStyle name="Buena 3" xfId="1484"/>
    <cellStyle name="Buena 4" xfId="1485"/>
    <cellStyle name="Buena 5" xfId="1486"/>
    <cellStyle name="Buena 6" xfId="1487"/>
    <cellStyle name="Buena 7" xfId="1488"/>
    <cellStyle name="Calc Currency (0)" xfId="1489"/>
    <cellStyle name="Calc Currency (0) 10" xfId="1490"/>
    <cellStyle name="Calc Currency (0) 10 10" xfId="1491"/>
    <cellStyle name="Calc Currency (0) 10 2" xfId="1492"/>
    <cellStyle name="Calc Currency (0) 10 2 2" xfId="1493"/>
    <cellStyle name="Calc Currency (0) 10 3" xfId="1494"/>
    <cellStyle name="Calc Currency (0) 10 3 2" xfId="1495"/>
    <cellStyle name="Calc Currency (0) 10 4" xfId="1496"/>
    <cellStyle name="Calc Currency (0) 10 4 2" xfId="1497"/>
    <cellStyle name="Calc Currency (0) 10 5" xfId="1498"/>
    <cellStyle name="Calc Currency (0) 10 5 2" xfId="1499"/>
    <cellStyle name="Calc Currency (0) 10 6" xfId="1500"/>
    <cellStyle name="Calc Currency (0) 10 6 2" xfId="1501"/>
    <cellStyle name="Calc Currency (0) 10 7" xfId="1502"/>
    <cellStyle name="Calc Currency (0) 10 7 2" xfId="1503"/>
    <cellStyle name="Calc Currency (0) 10 8" xfId="1504"/>
    <cellStyle name="Calc Currency (0) 10 8 2" xfId="1505"/>
    <cellStyle name="Calc Currency (0) 10 9" xfId="1506"/>
    <cellStyle name="Calc Currency (0) 10 9 2" xfId="1507"/>
    <cellStyle name="Calc Currency (0) 11" xfId="1508"/>
    <cellStyle name="Calc Currency (0) 11 10" xfId="1509"/>
    <cellStyle name="Calc Currency (0) 11 2" xfId="1510"/>
    <cellStyle name="Calc Currency (0) 11 2 2" xfId="1511"/>
    <cellStyle name="Calc Currency (0) 11 3" xfId="1512"/>
    <cellStyle name="Calc Currency (0) 11 3 2" xfId="1513"/>
    <cellStyle name="Calc Currency (0) 11 4" xfId="1514"/>
    <cellStyle name="Calc Currency (0) 11 4 2" xfId="1515"/>
    <cellStyle name="Calc Currency (0) 11 5" xfId="1516"/>
    <cellStyle name="Calc Currency (0) 11 5 2" xfId="1517"/>
    <cellStyle name="Calc Currency (0) 11 6" xfId="1518"/>
    <cellStyle name="Calc Currency (0) 11 6 2" xfId="1519"/>
    <cellStyle name="Calc Currency (0) 11 7" xfId="1520"/>
    <cellStyle name="Calc Currency (0) 11 7 2" xfId="1521"/>
    <cellStyle name="Calc Currency (0) 11 8" xfId="1522"/>
    <cellStyle name="Calc Currency (0) 11 8 2" xfId="1523"/>
    <cellStyle name="Calc Currency (0) 11 9" xfId="1524"/>
    <cellStyle name="Calc Currency (0) 11 9 2" xfId="1525"/>
    <cellStyle name="Calc Currency (0) 12" xfId="1526"/>
    <cellStyle name="Calc Currency (0) 12 10" xfId="1527"/>
    <cellStyle name="Calc Currency (0) 12 2" xfId="1528"/>
    <cellStyle name="Calc Currency (0) 12 2 2" xfId="1529"/>
    <cellStyle name="Calc Currency (0) 12 3" xfId="1530"/>
    <cellStyle name="Calc Currency (0) 12 3 2" xfId="1531"/>
    <cellStyle name="Calc Currency (0) 12 4" xfId="1532"/>
    <cellStyle name="Calc Currency (0) 12 4 2" xfId="1533"/>
    <cellStyle name="Calc Currency (0) 12 5" xfId="1534"/>
    <cellStyle name="Calc Currency (0) 12 5 2" xfId="1535"/>
    <cellStyle name="Calc Currency (0) 12 6" xfId="1536"/>
    <cellStyle name="Calc Currency (0) 12 6 2" xfId="1537"/>
    <cellStyle name="Calc Currency (0) 12 7" xfId="1538"/>
    <cellStyle name="Calc Currency (0) 12 7 2" xfId="1539"/>
    <cellStyle name="Calc Currency (0) 12 8" xfId="1540"/>
    <cellStyle name="Calc Currency (0) 12 8 2" xfId="1541"/>
    <cellStyle name="Calc Currency (0) 12 9" xfId="1542"/>
    <cellStyle name="Calc Currency (0) 12 9 2" xfId="1543"/>
    <cellStyle name="Calc Currency (0) 13" xfId="1544"/>
    <cellStyle name="Calc Currency (0) 13 10" xfId="1545"/>
    <cellStyle name="Calc Currency (0) 13 2" xfId="1546"/>
    <cellStyle name="Calc Currency (0) 13 2 2" xfId="1547"/>
    <cellStyle name="Calc Currency (0) 13 3" xfId="1548"/>
    <cellStyle name="Calc Currency (0) 13 3 2" xfId="1549"/>
    <cellStyle name="Calc Currency (0) 13 4" xfId="1550"/>
    <cellStyle name="Calc Currency (0) 13 4 2" xfId="1551"/>
    <cellStyle name="Calc Currency (0) 13 5" xfId="1552"/>
    <cellStyle name="Calc Currency (0) 13 5 2" xfId="1553"/>
    <cellStyle name="Calc Currency (0) 13 6" xfId="1554"/>
    <cellStyle name="Calc Currency (0) 13 6 2" xfId="1555"/>
    <cellStyle name="Calc Currency (0) 13 7" xfId="1556"/>
    <cellStyle name="Calc Currency (0) 13 7 2" xfId="1557"/>
    <cellStyle name="Calc Currency (0) 13 8" xfId="1558"/>
    <cellStyle name="Calc Currency (0) 13 8 2" xfId="1559"/>
    <cellStyle name="Calc Currency (0) 13 9" xfId="1560"/>
    <cellStyle name="Calc Currency (0) 13 9 2" xfId="1561"/>
    <cellStyle name="Calc Currency (0) 14" xfId="1562"/>
    <cellStyle name="Calc Currency (0) 14 10" xfId="1563"/>
    <cellStyle name="Calc Currency (0) 14 2" xfId="1564"/>
    <cellStyle name="Calc Currency (0) 14 2 2" xfId="1565"/>
    <cellStyle name="Calc Currency (0) 14 3" xfId="1566"/>
    <cellStyle name="Calc Currency (0) 14 3 2" xfId="1567"/>
    <cellStyle name="Calc Currency (0) 14 4" xfId="1568"/>
    <cellStyle name="Calc Currency (0) 14 4 2" xfId="1569"/>
    <cellStyle name="Calc Currency (0) 14 5" xfId="1570"/>
    <cellStyle name="Calc Currency (0) 14 5 2" xfId="1571"/>
    <cellStyle name="Calc Currency (0) 14 6" xfId="1572"/>
    <cellStyle name="Calc Currency (0) 14 6 2" xfId="1573"/>
    <cellStyle name="Calc Currency (0) 14 7" xfId="1574"/>
    <cellStyle name="Calc Currency (0) 14 7 2" xfId="1575"/>
    <cellStyle name="Calc Currency (0) 14 8" xfId="1576"/>
    <cellStyle name="Calc Currency (0) 14 8 2" xfId="1577"/>
    <cellStyle name="Calc Currency (0) 14 9" xfId="1578"/>
    <cellStyle name="Calc Currency (0) 14 9 2" xfId="1579"/>
    <cellStyle name="Calc Currency (0) 15" xfId="1580"/>
    <cellStyle name="Calc Currency (0) 15 10" xfId="1581"/>
    <cellStyle name="Calc Currency (0) 15 2" xfId="1582"/>
    <cellStyle name="Calc Currency (0) 15 2 2" xfId="1583"/>
    <cellStyle name="Calc Currency (0) 15 3" xfId="1584"/>
    <cellStyle name="Calc Currency (0) 15 3 2" xfId="1585"/>
    <cellStyle name="Calc Currency (0) 15 4" xfId="1586"/>
    <cellStyle name="Calc Currency (0) 15 4 2" xfId="1587"/>
    <cellStyle name="Calc Currency (0) 15 5" xfId="1588"/>
    <cellStyle name="Calc Currency (0) 15 5 2" xfId="1589"/>
    <cellStyle name="Calc Currency (0) 15 6" xfId="1590"/>
    <cellStyle name="Calc Currency (0) 15 6 2" xfId="1591"/>
    <cellStyle name="Calc Currency (0) 15 7" xfId="1592"/>
    <cellStyle name="Calc Currency (0) 15 7 2" xfId="1593"/>
    <cellStyle name="Calc Currency (0) 15 8" xfId="1594"/>
    <cellStyle name="Calc Currency (0) 15 8 2" xfId="1595"/>
    <cellStyle name="Calc Currency (0) 15 9" xfId="1596"/>
    <cellStyle name="Calc Currency (0) 15 9 2" xfId="1597"/>
    <cellStyle name="Calc Currency (0) 16" xfId="1598"/>
    <cellStyle name="Calc Currency (0) 16 10" xfId="1599"/>
    <cellStyle name="Calc Currency (0) 16 2" xfId="1600"/>
    <cellStyle name="Calc Currency (0) 16 2 2" xfId="1601"/>
    <cellStyle name="Calc Currency (0) 16 3" xfId="1602"/>
    <cellStyle name="Calc Currency (0) 16 3 2" xfId="1603"/>
    <cellStyle name="Calc Currency (0) 16 4" xfId="1604"/>
    <cellStyle name="Calc Currency (0) 16 4 2" xfId="1605"/>
    <cellStyle name="Calc Currency (0) 16 5" xfId="1606"/>
    <cellStyle name="Calc Currency (0) 16 5 2" xfId="1607"/>
    <cellStyle name="Calc Currency (0) 16 6" xfId="1608"/>
    <cellStyle name="Calc Currency (0) 16 6 2" xfId="1609"/>
    <cellStyle name="Calc Currency (0) 16 7" xfId="1610"/>
    <cellStyle name="Calc Currency (0) 16 7 2" xfId="1611"/>
    <cellStyle name="Calc Currency (0) 16 8" xfId="1612"/>
    <cellStyle name="Calc Currency (0) 16 8 2" xfId="1613"/>
    <cellStyle name="Calc Currency (0) 16 9" xfId="1614"/>
    <cellStyle name="Calc Currency (0) 16 9 2" xfId="1615"/>
    <cellStyle name="Calc Currency (0) 17" xfId="1616"/>
    <cellStyle name="Calc Currency (0) 17 10" xfId="1617"/>
    <cellStyle name="Calc Currency (0) 17 2" xfId="1618"/>
    <cellStyle name="Calc Currency (0) 17 2 2" xfId="1619"/>
    <cellStyle name="Calc Currency (0) 17 3" xfId="1620"/>
    <cellStyle name="Calc Currency (0) 17 3 2" xfId="1621"/>
    <cellStyle name="Calc Currency (0) 17 4" xfId="1622"/>
    <cellStyle name="Calc Currency (0) 17 4 2" xfId="1623"/>
    <cellStyle name="Calc Currency (0) 17 5" xfId="1624"/>
    <cellStyle name="Calc Currency (0) 17 5 2" xfId="1625"/>
    <cellStyle name="Calc Currency (0) 17 6" xfId="1626"/>
    <cellStyle name="Calc Currency (0) 17 6 2" xfId="1627"/>
    <cellStyle name="Calc Currency (0) 17 7" xfId="1628"/>
    <cellStyle name="Calc Currency (0) 17 7 2" xfId="1629"/>
    <cellStyle name="Calc Currency (0) 17 8" xfId="1630"/>
    <cellStyle name="Calc Currency (0) 17 8 2" xfId="1631"/>
    <cellStyle name="Calc Currency (0) 17 9" xfId="1632"/>
    <cellStyle name="Calc Currency (0) 17 9 2" xfId="1633"/>
    <cellStyle name="Calc Currency (0) 18" xfId="1634"/>
    <cellStyle name="Calc Currency (0) 18 10" xfId="1635"/>
    <cellStyle name="Calc Currency (0) 18 2" xfId="1636"/>
    <cellStyle name="Calc Currency (0) 18 2 2" xfId="1637"/>
    <cellStyle name="Calc Currency (0) 18 3" xfId="1638"/>
    <cellStyle name="Calc Currency (0) 18 3 2" xfId="1639"/>
    <cellStyle name="Calc Currency (0) 18 4" xfId="1640"/>
    <cellStyle name="Calc Currency (0) 18 4 2" xfId="1641"/>
    <cellStyle name="Calc Currency (0) 18 5" xfId="1642"/>
    <cellStyle name="Calc Currency (0) 18 5 2" xfId="1643"/>
    <cellStyle name="Calc Currency (0) 18 6" xfId="1644"/>
    <cellStyle name="Calc Currency (0) 18 6 2" xfId="1645"/>
    <cellStyle name="Calc Currency (0) 18 7" xfId="1646"/>
    <cellStyle name="Calc Currency (0) 18 7 2" xfId="1647"/>
    <cellStyle name="Calc Currency (0) 18 8" xfId="1648"/>
    <cellStyle name="Calc Currency (0) 18 8 2" xfId="1649"/>
    <cellStyle name="Calc Currency (0) 18 9" xfId="1650"/>
    <cellStyle name="Calc Currency (0) 18 9 2" xfId="1651"/>
    <cellStyle name="Calc Currency (0) 19" xfId="1652"/>
    <cellStyle name="Calc Currency (0) 19 10" xfId="1653"/>
    <cellStyle name="Calc Currency (0) 19 2" xfId="1654"/>
    <cellStyle name="Calc Currency (0) 19 2 2" xfId="1655"/>
    <cellStyle name="Calc Currency (0) 19 3" xfId="1656"/>
    <cellStyle name="Calc Currency (0) 19 3 2" xfId="1657"/>
    <cellStyle name="Calc Currency (0) 19 4" xfId="1658"/>
    <cellStyle name="Calc Currency (0) 19 4 2" xfId="1659"/>
    <cellStyle name="Calc Currency (0) 19 5" xfId="1660"/>
    <cellStyle name="Calc Currency (0) 19 5 2" xfId="1661"/>
    <cellStyle name="Calc Currency (0) 19 6" xfId="1662"/>
    <cellStyle name="Calc Currency (0) 19 6 2" xfId="1663"/>
    <cellStyle name="Calc Currency (0) 19 7" xfId="1664"/>
    <cellStyle name="Calc Currency (0) 19 7 2" xfId="1665"/>
    <cellStyle name="Calc Currency (0) 19 8" xfId="1666"/>
    <cellStyle name="Calc Currency (0) 19 8 2" xfId="1667"/>
    <cellStyle name="Calc Currency (0) 19 9" xfId="1668"/>
    <cellStyle name="Calc Currency (0) 19 9 2" xfId="1669"/>
    <cellStyle name="Calc Currency (0) 2" xfId="1670"/>
    <cellStyle name="Calc Currency (0) 2 10" xfId="1671"/>
    <cellStyle name="Calc Currency (0) 2 2" xfId="1672"/>
    <cellStyle name="Calc Currency (0) 2 2 2" xfId="1673"/>
    <cellStyle name="Calc Currency (0) 2 3" xfId="1674"/>
    <cellStyle name="Calc Currency (0) 2 3 2" xfId="1675"/>
    <cellStyle name="Calc Currency (0) 2 4" xfId="1676"/>
    <cellStyle name="Calc Currency (0) 2 4 2" xfId="1677"/>
    <cellStyle name="Calc Currency (0) 2 5" xfId="1678"/>
    <cellStyle name="Calc Currency (0) 2 5 2" xfId="1679"/>
    <cellStyle name="Calc Currency (0) 2 6" xfId="1680"/>
    <cellStyle name="Calc Currency (0) 2 6 2" xfId="1681"/>
    <cellStyle name="Calc Currency (0) 2 7" xfId="1682"/>
    <cellStyle name="Calc Currency (0) 2 7 2" xfId="1683"/>
    <cellStyle name="Calc Currency (0) 2 8" xfId="1684"/>
    <cellStyle name="Calc Currency (0) 2 8 2" xfId="1685"/>
    <cellStyle name="Calc Currency (0) 2 9" xfId="1686"/>
    <cellStyle name="Calc Currency (0) 2 9 2" xfId="1687"/>
    <cellStyle name="Calc Currency (0) 20" xfId="1688"/>
    <cellStyle name="Calc Currency (0) 20 10" xfId="1689"/>
    <cellStyle name="Calc Currency (0) 20 2" xfId="1690"/>
    <cellStyle name="Calc Currency (0) 20 2 2" xfId="1691"/>
    <cellStyle name="Calc Currency (0) 20 3" xfId="1692"/>
    <cellStyle name="Calc Currency (0) 20 3 2" xfId="1693"/>
    <cellStyle name="Calc Currency (0) 20 4" xfId="1694"/>
    <cellStyle name="Calc Currency (0) 20 4 2" xfId="1695"/>
    <cellStyle name="Calc Currency (0) 20 5" xfId="1696"/>
    <cellStyle name="Calc Currency (0) 20 5 2" xfId="1697"/>
    <cellStyle name="Calc Currency (0) 20 6" xfId="1698"/>
    <cellStyle name="Calc Currency (0) 20 6 2" xfId="1699"/>
    <cellStyle name="Calc Currency (0) 20 7" xfId="1700"/>
    <cellStyle name="Calc Currency (0) 20 7 2" xfId="1701"/>
    <cellStyle name="Calc Currency (0) 20 8" xfId="1702"/>
    <cellStyle name="Calc Currency (0) 20 8 2" xfId="1703"/>
    <cellStyle name="Calc Currency (0) 20 9" xfId="1704"/>
    <cellStyle name="Calc Currency (0) 20 9 2" xfId="1705"/>
    <cellStyle name="Calc Currency (0) 21" xfId="1706"/>
    <cellStyle name="Calc Currency (0) 21 10" xfId="1707"/>
    <cellStyle name="Calc Currency (0) 21 2" xfId="1708"/>
    <cellStyle name="Calc Currency (0) 21 2 2" xfId="1709"/>
    <cellStyle name="Calc Currency (0) 21 3" xfId="1710"/>
    <cellStyle name="Calc Currency (0) 21 3 2" xfId="1711"/>
    <cellStyle name="Calc Currency (0) 21 4" xfId="1712"/>
    <cellStyle name="Calc Currency (0) 21 4 2" xfId="1713"/>
    <cellStyle name="Calc Currency (0) 21 5" xfId="1714"/>
    <cellStyle name="Calc Currency (0) 21 5 2" xfId="1715"/>
    <cellStyle name="Calc Currency (0) 21 6" xfId="1716"/>
    <cellStyle name="Calc Currency (0) 21 6 2" xfId="1717"/>
    <cellStyle name="Calc Currency (0) 21 7" xfId="1718"/>
    <cellStyle name="Calc Currency (0) 21 7 2" xfId="1719"/>
    <cellStyle name="Calc Currency (0) 21 8" xfId="1720"/>
    <cellStyle name="Calc Currency (0) 21 8 2" xfId="1721"/>
    <cellStyle name="Calc Currency (0) 21 9" xfId="1722"/>
    <cellStyle name="Calc Currency (0) 21 9 2" xfId="1723"/>
    <cellStyle name="Calc Currency (0) 22" xfId="1724"/>
    <cellStyle name="Calc Currency (0) 3" xfId="1725"/>
    <cellStyle name="Calc Currency (0) 3 10" xfId="1726"/>
    <cellStyle name="Calc Currency (0) 3 2" xfId="1727"/>
    <cellStyle name="Calc Currency (0) 3 2 2" xfId="1728"/>
    <cellStyle name="Calc Currency (0) 3 3" xfId="1729"/>
    <cellStyle name="Calc Currency (0) 3 3 2" xfId="1730"/>
    <cellStyle name="Calc Currency (0) 3 4" xfId="1731"/>
    <cellStyle name="Calc Currency (0) 3 4 2" xfId="1732"/>
    <cellStyle name="Calc Currency (0) 3 5" xfId="1733"/>
    <cellStyle name="Calc Currency (0) 3 5 2" xfId="1734"/>
    <cellStyle name="Calc Currency (0) 3 6" xfId="1735"/>
    <cellStyle name="Calc Currency (0) 3 6 2" xfId="1736"/>
    <cellStyle name="Calc Currency (0) 3 7" xfId="1737"/>
    <cellStyle name="Calc Currency (0) 3 7 2" xfId="1738"/>
    <cellStyle name="Calc Currency (0) 3 8" xfId="1739"/>
    <cellStyle name="Calc Currency (0) 3 8 2" xfId="1740"/>
    <cellStyle name="Calc Currency (0) 3 9" xfId="1741"/>
    <cellStyle name="Calc Currency (0) 3 9 2" xfId="1742"/>
    <cellStyle name="Calc Currency (0) 4" xfId="1743"/>
    <cellStyle name="Calc Currency (0) 4 10" xfId="1744"/>
    <cellStyle name="Calc Currency (0) 4 2" xfId="1745"/>
    <cellStyle name="Calc Currency (0) 4 2 2" xfId="1746"/>
    <cellStyle name="Calc Currency (0) 4 3" xfId="1747"/>
    <cellStyle name="Calc Currency (0) 4 3 2" xfId="1748"/>
    <cellStyle name="Calc Currency (0) 4 4" xfId="1749"/>
    <cellStyle name="Calc Currency (0) 4 4 2" xfId="1750"/>
    <cellStyle name="Calc Currency (0) 4 5" xfId="1751"/>
    <cellStyle name="Calc Currency (0) 4 5 2" xfId="1752"/>
    <cellStyle name="Calc Currency (0) 4 6" xfId="1753"/>
    <cellStyle name="Calc Currency (0) 4 6 2" xfId="1754"/>
    <cellStyle name="Calc Currency (0) 4 7" xfId="1755"/>
    <cellStyle name="Calc Currency (0) 4 7 2" xfId="1756"/>
    <cellStyle name="Calc Currency (0) 4 8" xfId="1757"/>
    <cellStyle name="Calc Currency (0) 4 8 2" xfId="1758"/>
    <cellStyle name="Calc Currency (0) 4 9" xfId="1759"/>
    <cellStyle name="Calc Currency (0) 4 9 2" xfId="1760"/>
    <cellStyle name="Calc Currency (0) 5" xfId="1761"/>
    <cellStyle name="Calc Currency (0) 5 10" xfId="1762"/>
    <cellStyle name="Calc Currency (0) 5 2" xfId="1763"/>
    <cellStyle name="Calc Currency (0) 5 2 2" xfId="1764"/>
    <cellStyle name="Calc Currency (0) 5 3" xfId="1765"/>
    <cellStyle name="Calc Currency (0) 5 3 2" xfId="1766"/>
    <cellStyle name="Calc Currency (0) 5 4" xfId="1767"/>
    <cellStyle name="Calc Currency (0) 5 4 2" xfId="1768"/>
    <cellStyle name="Calc Currency (0) 5 5" xfId="1769"/>
    <cellStyle name="Calc Currency (0) 5 5 2" xfId="1770"/>
    <cellStyle name="Calc Currency (0) 5 6" xfId="1771"/>
    <cellStyle name="Calc Currency (0) 5 6 2" xfId="1772"/>
    <cellStyle name="Calc Currency (0) 5 7" xfId="1773"/>
    <cellStyle name="Calc Currency (0) 5 7 2" xfId="1774"/>
    <cellStyle name="Calc Currency (0) 5 8" xfId="1775"/>
    <cellStyle name="Calc Currency (0) 5 8 2" xfId="1776"/>
    <cellStyle name="Calc Currency (0) 5 9" xfId="1777"/>
    <cellStyle name="Calc Currency (0) 5 9 2" xfId="1778"/>
    <cellStyle name="Calc Currency (0) 6" xfId="1779"/>
    <cellStyle name="Calc Currency (0) 6 10" xfId="1780"/>
    <cellStyle name="Calc Currency (0) 6 2" xfId="1781"/>
    <cellStyle name="Calc Currency (0) 6 2 2" xfId="1782"/>
    <cellStyle name="Calc Currency (0) 6 3" xfId="1783"/>
    <cellStyle name="Calc Currency (0) 6 3 2" xfId="1784"/>
    <cellStyle name="Calc Currency (0) 6 4" xfId="1785"/>
    <cellStyle name="Calc Currency (0) 6 4 2" xfId="1786"/>
    <cellStyle name="Calc Currency (0) 6 5" xfId="1787"/>
    <cellStyle name="Calc Currency (0) 6 5 2" xfId="1788"/>
    <cellStyle name="Calc Currency (0) 6 6" xfId="1789"/>
    <cellStyle name="Calc Currency (0) 6 6 2" xfId="1790"/>
    <cellStyle name="Calc Currency (0) 6 7" xfId="1791"/>
    <cellStyle name="Calc Currency (0) 6 7 2" xfId="1792"/>
    <cellStyle name="Calc Currency (0) 6 8" xfId="1793"/>
    <cellStyle name="Calc Currency (0) 6 8 2" xfId="1794"/>
    <cellStyle name="Calc Currency (0) 6 9" xfId="1795"/>
    <cellStyle name="Calc Currency (0) 6 9 2" xfId="1796"/>
    <cellStyle name="Calc Currency (0) 7" xfId="1797"/>
    <cellStyle name="Calc Currency (0) 7 10" xfId="1798"/>
    <cellStyle name="Calc Currency (0) 7 2" xfId="1799"/>
    <cellStyle name="Calc Currency (0) 7 2 2" xfId="1800"/>
    <cellStyle name="Calc Currency (0) 7 3" xfId="1801"/>
    <cellStyle name="Calc Currency (0) 7 3 2" xfId="1802"/>
    <cellStyle name="Calc Currency (0) 7 4" xfId="1803"/>
    <cellStyle name="Calc Currency (0) 7 4 2" xfId="1804"/>
    <cellStyle name="Calc Currency (0) 7 5" xfId="1805"/>
    <cellStyle name="Calc Currency (0) 7 5 2" xfId="1806"/>
    <cellStyle name="Calc Currency (0) 7 6" xfId="1807"/>
    <cellStyle name="Calc Currency (0) 7 6 2" xfId="1808"/>
    <cellStyle name="Calc Currency (0) 7 7" xfId="1809"/>
    <cellStyle name="Calc Currency (0) 7 7 2" xfId="1810"/>
    <cellStyle name="Calc Currency (0) 7 8" xfId="1811"/>
    <cellStyle name="Calc Currency (0) 7 8 2" xfId="1812"/>
    <cellStyle name="Calc Currency (0) 7 9" xfId="1813"/>
    <cellStyle name="Calc Currency (0) 7 9 2" xfId="1814"/>
    <cellStyle name="Calc Currency (0) 8" xfId="1815"/>
    <cellStyle name="Calc Currency (0) 8 10" xfId="1816"/>
    <cellStyle name="Calc Currency (0) 8 2" xfId="1817"/>
    <cellStyle name="Calc Currency (0) 8 2 2" xfId="1818"/>
    <cellStyle name="Calc Currency (0) 8 3" xfId="1819"/>
    <cellStyle name="Calc Currency (0) 8 3 2" xfId="1820"/>
    <cellStyle name="Calc Currency (0) 8 4" xfId="1821"/>
    <cellStyle name="Calc Currency (0) 8 4 2" xfId="1822"/>
    <cellStyle name="Calc Currency (0) 8 5" xfId="1823"/>
    <cellStyle name="Calc Currency (0) 8 5 2" xfId="1824"/>
    <cellStyle name="Calc Currency (0) 8 6" xfId="1825"/>
    <cellStyle name="Calc Currency (0) 8 6 2" xfId="1826"/>
    <cellStyle name="Calc Currency (0) 8 7" xfId="1827"/>
    <cellStyle name="Calc Currency (0) 8 7 2" xfId="1828"/>
    <cellStyle name="Calc Currency (0) 8 8" xfId="1829"/>
    <cellStyle name="Calc Currency (0) 8 8 2" xfId="1830"/>
    <cellStyle name="Calc Currency (0) 8 9" xfId="1831"/>
    <cellStyle name="Calc Currency (0) 8 9 2" xfId="1832"/>
    <cellStyle name="Calc Currency (0) 9" xfId="1833"/>
    <cellStyle name="Calc Currency (0) 9 10" xfId="1834"/>
    <cellStyle name="Calc Currency (0) 9 2" xfId="1835"/>
    <cellStyle name="Calc Currency (0) 9 2 2" xfId="1836"/>
    <cellStyle name="Calc Currency (0) 9 3" xfId="1837"/>
    <cellStyle name="Calc Currency (0) 9 3 2" xfId="1838"/>
    <cellStyle name="Calc Currency (0) 9 4" xfId="1839"/>
    <cellStyle name="Calc Currency (0) 9 4 2" xfId="1840"/>
    <cellStyle name="Calc Currency (0) 9 5" xfId="1841"/>
    <cellStyle name="Calc Currency (0) 9 5 2" xfId="1842"/>
    <cellStyle name="Calc Currency (0) 9 6" xfId="1843"/>
    <cellStyle name="Calc Currency (0) 9 6 2" xfId="1844"/>
    <cellStyle name="Calc Currency (0) 9 7" xfId="1845"/>
    <cellStyle name="Calc Currency (0) 9 7 2" xfId="1846"/>
    <cellStyle name="Calc Currency (0) 9 8" xfId="1847"/>
    <cellStyle name="Calc Currency (0) 9 8 2" xfId="1848"/>
    <cellStyle name="Calc Currency (0) 9 9" xfId="1849"/>
    <cellStyle name="Calc Currency (0) 9 9 2" xfId="1850"/>
    <cellStyle name="Calculation" xfId="1851"/>
    <cellStyle name="Calculation 10" xfId="1852"/>
    <cellStyle name="Calculation 10 2" xfId="1853"/>
    <cellStyle name="Calculation 10 2 2" xfId="1854"/>
    <cellStyle name="Calculation 10 2 2 2" xfId="1855"/>
    <cellStyle name="Calculation 10 2 2 3" xfId="1856"/>
    <cellStyle name="Calculation 10 2 2 4" xfId="1857"/>
    <cellStyle name="Calculation 10 2 3" xfId="1858"/>
    <cellStyle name="Calculation 10 2 3 2" xfId="1859"/>
    <cellStyle name="Calculation 10 2 3 3" xfId="1860"/>
    <cellStyle name="Calculation 10 2 3 4" xfId="1861"/>
    <cellStyle name="Calculation 10 2 4" xfId="1862"/>
    <cellStyle name="Calculation 10 2 5" xfId="1863"/>
    <cellStyle name="Calculation 10 2 6" xfId="1864"/>
    <cellStyle name="Calculation 10 3" xfId="1865"/>
    <cellStyle name="Calculation 10 3 2" xfId="1866"/>
    <cellStyle name="Calculation 10 3 2 2" xfId="1867"/>
    <cellStyle name="Calculation 10 3 2 3" xfId="1868"/>
    <cellStyle name="Calculation 10 3 2 4" xfId="1869"/>
    <cellStyle name="Calculation 10 3 3" xfId="1870"/>
    <cellStyle name="Calculation 10 3 3 2" xfId="1871"/>
    <cellStyle name="Calculation 10 3 3 3" xfId="1872"/>
    <cellStyle name="Calculation 10 3 3 4" xfId="1873"/>
    <cellStyle name="Calculation 10 3 4" xfId="1874"/>
    <cellStyle name="Calculation 10 3 5" xfId="1875"/>
    <cellStyle name="Calculation 10 3 6" xfId="1876"/>
    <cellStyle name="Calculation 10 4" xfId="1877"/>
    <cellStyle name="Calculation 10 4 2" xfId="1878"/>
    <cellStyle name="Calculation 10 4 3" xfId="1879"/>
    <cellStyle name="Calculation 10 4 4" xfId="1880"/>
    <cellStyle name="Calculation 10 5" xfId="1881"/>
    <cellStyle name="Calculation 10 6" xfId="1882"/>
    <cellStyle name="Calculation 11" xfId="1883"/>
    <cellStyle name="Calculation 11 2" xfId="1884"/>
    <cellStyle name="Calculation 11 2 2" xfId="1885"/>
    <cellStyle name="Calculation 11 2 2 2" xfId="1886"/>
    <cellStyle name="Calculation 11 2 2 3" xfId="1887"/>
    <cellStyle name="Calculation 11 2 2 4" xfId="1888"/>
    <cellStyle name="Calculation 11 2 3" xfId="1889"/>
    <cellStyle name="Calculation 11 2 3 2" xfId="1890"/>
    <cellStyle name="Calculation 11 2 3 3" xfId="1891"/>
    <cellStyle name="Calculation 11 2 3 4" xfId="1892"/>
    <cellStyle name="Calculation 11 2 4" xfId="1893"/>
    <cellStyle name="Calculation 11 2 5" xfId="1894"/>
    <cellStyle name="Calculation 11 2 6" xfId="1895"/>
    <cellStyle name="Calculation 11 3" xfId="1896"/>
    <cellStyle name="Calculation 11 3 2" xfId="1897"/>
    <cellStyle name="Calculation 11 3 2 2" xfId="1898"/>
    <cellStyle name="Calculation 11 3 2 3" xfId="1899"/>
    <cellStyle name="Calculation 11 3 2 4" xfId="1900"/>
    <cellStyle name="Calculation 11 3 3" xfId="1901"/>
    <cellStyle name="Calculation 11 3 3 2" xfId="1902"/>
    <cellStyle name="Calculation 11 3 3 3" xfId="1903"/>
    <cellStyle name="Calculation 11 3 3 4" xfId="1904"/>
    <cellStyle name="Calculation 11 3 4" xfId="1905"/>
    <cellStyle name="Calculation 11 3 5" xfId="1906"/>
    <cellStyle name="Calculation 11 3 6" xfId="1907"/>
    <cellStyle name="Calculation 11 4" xfId="1908"/>
    <cellStyle name="Calculation 11 4 2" xfId="1909"/>
    <cellStyle name="Calculation 11 4 3" xfId="1910"/>
    <cellStyle name="Calculation 11 4 4" xfId="1911"/>
    <cellStyle name="Calculation 11 5" xfId="1912"/>
    <cellStyle name="Calculation 11 6" xfId="1913"/>
    <cellStyle name="Calculation 12" xfId="1914"/>
    <cellStyle name="Calculation 12 2" xfId="1915"/>
    <cellStyle name="Calculation 12 2 2" xfId="1916"/>
    <cellStyle name="Calculation 12 2 2 2" xfId="1917"/>
    <cellStyle name="Calculation 12 2 2 3" xfId="1918"/>
    <cellStyle name="Calculation 12 2 2 4" xfId="1919"/>
    <cellStyle name="Calculation 12 2 3" xfId="1920"/>
    <cellStyle name="Calculation 12 2 3 2" xfId="1921"/>
    <cellStyle name="Calculation 12 2 3 3" xfId="1922"/>
    <cellStyle name="Calculation 12 2 3 4" xfId="1923"/>
    <cellStyle name="Calculation 12 2 4" xfId="1924"/>
    <cellStyle name="Calculation 12 2 5" xfId="1925"/>
    <cellStyle name="Calculation 12 2 6" xfId="1926"/>
    <cellStyle name="Calculation 12 3" xfId="1927"/>
    <cellStyle name="Calculation 12 3 2" xfId="1928"/>
    <cellStyle name="Calculation 12 3 2 2" xfId="1929"/>
    <cellStyle name="Calculation 12 3 2 3" xfId="1930"/>
    <cellStyle name="Calculation 12 3 2 4" xfId="1931"/>
    <cellStyle name="Calculation 12 3 3" xfId="1932"/>
    <cellStyle name="Calculation 12 3 3 2" xfId="1933"/>
    <cellStyle name="Calculation 12 3 3 3" xfId="1934"/>
    <cellStyle name="Calculation 12 3 3 4" xfId="1935"/>
    <cellStyle name="Calculation 12 3 4" xfId="1936"/>
    <cellStyle name="Calculation 12 3 5" xfId="1937"/>
    <cellStyle name="Calculation 12 3 6" xfId="1938"/>
    <cellStyle name="Calculation 12 4" xfId="1939"/>
    <cellStyle name="Calculation 12 5" xfId="1940"/>
    <cellStyle name="Calculation 12 6" xfId="1941"/>
    <cellStyle name="Calculation 13" xfId="1942"/>
    <cellStyle name="Calculation 13 2" xfId="1943"/>
    <cellStyle name="Calculation 13 2 2" xfId="1944"/>
    <cellStyle name="Calculation 13 2 2 2" xfId="1945"/>
    <cellStyle name="Calculation 13 2 2 3" xfId="1946"/>
    <cellStyle name="Calculation 13 2 2 4" xfId="1947"/>
    <cellStyle name="Calculation 13 2 3" xfId="1948"/>
    <cellStyle name="Calculation 13 2 3 2" xfId="1949"/>
    <cellStyle name="Calculation 13 2 3 3" xfId="1950"/>
    <cellStyle name="Calculation 13 2 3 4" xfId="1951"/>
    <cellStyle name="Calculation 13 2 4" xfId="1952"/>
    <cellStyle name="Calculation 13 2 5" xfId="1953"/>
    <cellStyle name="Calculation 13 2 6" xfId="1954"/>
    <cellStyle name="Calculation 13 3" xfId="1955"/>
    <cellStyle name="Calculation 13 3 2" xfId="1956"/>
    <cellStyle name="Calculation 13 3 2 2" xfId="1957"/>
    <cellStyle name="Calculation 13 3 2 3" xfId="1958"/>
    <cellStyle name="Calculation 13 3 2 4" xfId="1959"/>
    <cellStyle name="Calculation 13 3 3" xfId="1960"/>
    <cellStyle name="Calculation 13 3 3 2" xfId="1961"/>
    <cellStyle name="Calculation 13 3 3 3" xfId="1962"/>
    <cellStyle name="Calculation 13 3 3 4" xfId="1963"/>
    <cellStyle name="Calculation 13 3 4" xfId="1964"/>
    <cellStyle name="Calculation 13 3 5" xfId="1965"/>
    <cellStyle name="Calculation 13 3 6" xfId="1966"/>
    <cellStyle name="Calculation 13 4" xfId="1967"/>
    <cellStyle name="Calculation 13 5" xfId="1968"/>
    <cellStyle name="Calculation 13 6" xfId="1969"/>
    <cellStyle name="Calculation 14" xfId="1970"/>
    <cellStyle name="Calculation 15" xfId="1971"/>
    <cellStyle name="Calculation 2" xfId="1972"/>
    <cellStyle name="Calculation 2 10" xfId="1973"/>
    <cellStyle name="Calculation 2 10 2" xfId="1974"/>
    <cellStyle name="Calculation 2 10 2 2" xfId="1975"/>
    <cellStyle name="Calculation 2 10 2 2 2" xfId="1976"/>
    <cellStyle name="Calculation 2 10 2 2 3" xfId="1977"/>
    <cellStyle name="Calculation 2 10 2 2 4" xfId="1978"/>
    <cellStyle name="Calculation 2 10 2 3" xfId="1979"/>
    <cellStyle name="Calculation 2 10 2 3 2" xfId="1980"/>
    <cellStyle name="Calculation 2 10 2 3 3" xfId="1981"/>
    <cellStyle name="Calculation 2 10 2 3 4" xfId="1982"/>
    <cellStyle name="Calculation 2 10 2 4" xfId="1983"/>
    <cellStyle name="Calculation 2 10 2 5" xfId="1984"/>
    <cellStyle name="Calculation 2 10 2 6" xfId="1985"/>
    <cellStyle name="Calculation 2 10 3" xfId="1986"/>
    <cellStyle name="Calculation 2 10 3 2" xfId="1987"/>
    <cellStyle name="Calculation 2 10 3 2 2" xfId="1988"/>
    <cellStyle name="Calculation 2 10 3 2 3" xfId="1989"/>
    <cellStyle name="Calculation 2 10 3 2 4" xfId="1990"/>
    <cellStyle name="Calculation 2 10 3 3" xfId="1991"/>
    <cellStyle name="Calculation 2 10 3 3 2" xfId="1992"/>
    <cellStyle name="Calculation 2 10 3 3 3" xfId="1993"/>
    <cellStyle name="Calculation 2 10 3 3 4" xfId="1994"/>
    <cellStyle name="Calculation 2 10 3 4" xfId="1995"/>
    <cellStyle name="Calculation 2 10 3 5" xfId="1996"/>
    <cellStyle name="Calculation 2 10 3 6" xfId="1997"/>
    <cellStyle name="Calculation 2 10 4" xfId="1998"/>
    <cellStyle name="Calculation 2 10 5" xfId="1999"/>
    <cellStyle name="Calculation 2 10 6" xfId="2000"/>
    <cellStyle name="Calculation 2 11" xfId="2001"/>
    <cellStyle name="Calculation 2 12" xfId="2002"/>
    <cellStyle name="Calculation 2 2" xfId="2003"/>
    <cellStyle name="Calculation 2 2 2" xfId="2004"/>
    <cellStyle name="Calculation 2 2 2 2" xfId="2005"/>
    <cellStyle name="Calculation 2 2 2 2 2" xfId="2006"/>
    <cellStyle name="Calculation 2 2 2 2 2 2" xfId="2007"/>
    <cellStyle name="Calculation 2 2 2 2 2 3" xfId="2008"/>
    <cellStyle name="Calculation 2 2 2 2 2 4" xfId="2009"/>
    <cellStyle name="Calculation 2 2 2 2 3" xfId="2010"/>
    <cellStyle name="Calculation 2 2 2 2 3 2" xfId="2011"/>
    <cellStyle name="Calculation 2 2 2 2 3 3" xfId="2012"/>
    <cellStyle name="Calculation 2 2 2 2 3 4" xfId="2013"/>
    <cellStyle name="Calculation 2 2 2 2 4" xfId="2014"/>
    <cellStyle name="Calculation 2 2 2 2 5" xfId="2015"/>
    <cellStyle name="Calculation 2 2 2 2 6" xfId="2016"/>
    <cellStyle name="Calculation 2 2 2 3" xfId="2017"/>
    <cellStyle name="Calculation 2 2 2 3 2" xfId="2018"/>
    <cellStyle name="Calculation 2 2 2 3 2 2" xfId="2019"/>
    <cellStyle name="Calculation 2 2 2 3 2 3" xfId="2020"/>
    <cellStyle name="Calculation 2 2 2 3 2 4" xfId="2021"/>
    <cellStyle name="Calculation 2 2 2 3 3" xfId="2022"/>
    <cellStyle name="Calculation 2 2 2 3 3 2" xfId="2023"/>
    <cellStyle name="Calculation 2 2 2 3 3 3" xfId="2024"/>
    <cellStyle name="Calculation 2 2 2 3 3 4" xfId="2025"/>
    <cellStyle name="Calculation 2 2 2 3 4" xfId="2026"/>
    <cellStyle name="Calculation 2 2 2 3 5" xfId="2027"/>
    <cellStyle name="Calculation 2 2 2 3 6" xfId="2028"/>
    <cellStyle name="Calculation 2 2 2 4" xfId="2029"/>
    <cellStyle name="Calculation 2 2 2 5" xfId="2030"/>
    <cellStyle name="Calculation 2 2 2 6" xfId="2031"/>
    <cellStyle name="Calculation 2 2 3" xfId="2032"/>
    <cellStyle name="Calculation 2 2 4" xfId="2033"/>
    <cellStyle name="Calculation 2 3" xfId="2034"/>
    <cellStyle name="Calculation 2 3 2" xfId="2035"/>
    <cellStyle name="Calculation 2 3 2 2" xfId="2036"/>
    <cellStyle name="Calculation 2 3 2 2 2" xfId="2037"/>
    <cellStyle name="Calculation 2 3 2 2 2 2" xfId="2038"/>
    <cellStyle name="Calculation 2 3 2 2 2 3" xfId="2039"/>
    <cellStyle name="Calculation 2 3 2 2 2 4" xfId="2040"/>
    <cellStyle name="Calculation 2 3 2 2 3" xfId="2041"/>
    <cellStyle name="Calculation 2 3 2 2 3 2" xfId="2042"/>
    <cellStyle name="Calculation 2 3 2 2 3 3" xfId="2043"/>
    <cellStyle name="Calculation 2 3 2 2 3 4" xfId="2044"/>
    <cellStyle name="Calculation 2 3 2 2 4" xfId="2045"/>
    <cellStyle name="Calculation 2 3 2 2 5" xfId="2046"/>
    <cellStyle name="Calculation 2 3 2 2 6" xfId="2047"/>
    <cellStyle name="Calculation 2 3 2 3" xfId="2048"/>
    <cellStyle name="Calculation 2 3 2 3 2" xfId="2049"/>
    <cellStyle name="Calculation 2 3 2 3 2 2" xfId="2050"/>
    <cellStyle name="Calculation 2 3 2 3 2 3" xfId="2051"/>
    <cellStyle name="Calculation 2 3 2 3 2 4" xfId="2052"/>
    <cellStyle name="Calculation 2 3 2 3 3" xfId="2053"/>
    <cellStyle name="Calculation 2 3 2 3 3 2" xfId="2054"/>
    <cellStyle name="Calculation 2 3 2 3 3 3" xfId="2055"/>
    <cellStyle name="Calculation 2 3 2 3 3 4" xfId="2056"/>
    <cellStyle name="Calculation 2 3 2 3 4" xfId="2057"/>
    <cellStyle name="Calculation 2 3 2 3 5" xfId="2058"/>
    <cellStyle name="Calculation 2 3 2 3 6" xfId="2059"/>
    <cellStyle name="Calculation 2 3 2 4" xfId="2060"/>
    <cellStyle name="Calculation 2 3 2 5" xfId="2061"/>
    <cellStyle name="Calculation 2 3 2 6" xfId="2062"/>
    <cellStyle name="Calculation 2 3 3" xfId="2063"/>
    <cellStyle name="Calculation 2 3 4" xfId="2064"/>
    <cellStyle name="Calculation 2 4" xfId="2065"/>
    <cellStyle name="Calculation 2 4 2" xfId="2066"/>
    <cellStyle name="Calculation 2 4 2 2" xfId="2067"/>
    <cellStyle name="Calculation 2 4 2 2 2" xfId="2068"/>
    <cellStyle name="Calculation 2 4 2 2 2 2" xfId="2069"/>
    <cellStyle name="Calculation 2 4 2 2 2 3" xfId="2070"/>
    <cellStyle name="Calculation 2 4 2 2 2 4" xfId="2071"/>
    <cellStyle name="Calculation 2 4 2 2 3" xfId="2072"/>
    <cellStyle name="Calculation 2 4 2 2 3 2" xfId="2073"/>
    <cellStyle name="Calculation 2 4 2 2 3 3" xfId="2074"/>
    <cellStyle name="Calculation 2 4 2 2 3 4" xfId="2075"/>
    <cellStyle name="Calculation 2 4 2 2 4" xfId="2076"/>
    <cellStyle name="Calculation 2 4 2 2 5" xfId="2077"/>
    <cellStyle name="Calculation 2 4 2 2 6" xfId="2078"/>
    <cellStyle name="Calculation 2 4 2 3" xfId="2079"/>
    <cellStyle name="Calculation 2 4 2 3 2" xfId="2080"/>
    <cellStyle name="Calculation 2 4 2 3 2 2" xfId="2081"/>
    <cellStyle name="Calculation 2 4 2 3 2 3" xfId="2082"/>
    <cellStyle name="Calculation 2 4 2 3 2 4" xfId="2083"/>
    <cellStyle name="Calculation 2 4 2 3 3" xfId="2084"/>
    <cellStyle name="Calculation 2 4 2 3 3 2" xfId="2085"/>
    <cellStyle name="Calculation 2 4 2 3 3 3" xfId="2086"/>
    <cellStyle name="Calculation 2 4 2 3 3 4" xfId="2087"/>
    <cellStyle name="Calculation 2 4 2 3 4" xfId="2088"/>
    <cellStyle name="Calculation 2 4 2 3 5" xfId="2089"/>
    <cellStyle name="Calculation 2 4 2 3 6" xfId="2090"/>
    <cellStyle name="Calculation 2 4 2 4" xfId="2091"/>
    <cellStyle name="Calculation 2 4 2 5" xfId="2092"/>
    <cellStyle name="Calculation 2 4 2 6" xfId="2093"/>
    <cellStyle name="Calculation 2 4 3" xfId="2094"/>
    <cellStyle name="Calculation 2 4 4" xfId="2095"/>
    <cellStyle name="Calculation 2 5" xfId="2096"/>
    <cellStyle name="Calculation 2 5 2" xfId="2097"/>
    <cellStyle name="Calculation 2 5 2 2" xfId="2098"/>
    <cellStyle name="Calculation 2 5 2 2 2" xfId="2099"/>
    <cellStyle name="Calculation 2 5 2 2 2 2" xfId="2100"/>
    <cellStyle name="Calculation 2 5 2 2 2 3" xfId="2101"/>
    <cellStyle name="Calculation 2 5 2 2 2 4" xfId="2102"/>
    <cellStyle name="Calculation 2 5 2 2 3" xfId="2103"/>
    <cellStyle name="Calculation 2 5 2 2 3 2" xfId="2104"/>
    <cellStyle name="Calculation 2 5 2 2 3 3" xfId="2105"/>
    <cellStyle name="Calculation 2 5 2 2 3 4" xfId="2106"/>
    <cellStyle name="Calculation 2 5 2 2 4" xfId="2107"/>
    <cellStyle name="Calculation 2 5 2 2 5" xfId="2108"/>
    <cellStyle name="Calculation 2 5 2 2 6" xfId="2109"/>
    <cellStyle name="Calculation 2 5 2 3" xfId="2110"/>
    <cellStyle name="Calculation 2 5 2 3 2" xfId="2111"/>
    <cellStyle name="Calculation 2 5 2 3 2 2" xfId="2112"/>
    <cellStyle name="Calculation 2 5 2 3 2 3" xfId="2113"/>
    <cellStyle name="Calculation 2 5 2 3 2 4" xfId="2114"/>
    <cellStyle name="Calculation 2 5 2 3 3" xfId="2115"/>
    <cellStyle name="Calculation 2 5 2 3 3 2" xfId="2116"/>
    <cellStyle name="Calculation 2 5 2 3 3 3" xfId="2117"/>
    <cellStyle name="Calculation 2 5 2 3 3 4" xfId="2118"/>
    <cellStyle name="Calculation 2 5 2 3 4" xfId="2119"/>
    <cellStyle name="Calculation 2 5 2 3 5" xfId="2120"/>
    <cellStyle name="Calculation 2 5 2 3 6" xfId="2121"/>
    <cellStyle name="Calculation 2 5 2 4" xfId="2122"/>
    <cellStyle name="Calculation 2 5 2 5" xfId="2123"/>
    <cellStyle name="Calculation 2 5 2 6" xfId="2124"/>
    <cellStyle name="Calculation 2 5 3" xfId="2125"/>
    <cellStyle name="Calculation 2 5 4" xfId="2126"/>
    <cellStyle name="Calculation 2 6" xfId="2127"/>
    <cellStyle name="Calculation 2 6 2" xfId="2128"/>
    <cellStyle name="Calculation 2 6 2 2" xfId="2129"/>
    <cellStyle name="Calculation 2 6 2 2 2" xfId="2130"/>
    <cellStyle name="Calculation 2 6 2 2 3" xfId="2131"/>
    <cellStyle name="Calculation 2 6 2 2 4" xfId="2132"/>
    <cellStyle name="Calculation 2 6 2 3" xfId="2133"/>
    <cellStyle name="Calculation 2 6 2 3 2" xfId="2134"/>
    <cellStyle name="Calculation 2 6 2 3 3" xfId="2135"/>
    <cellStyle name="Calculation 2 6 2 3 4" xfId="2136"/>
    <cellStyle name="Calculation 2 6 2 4" xfId="2137"/>
    <cellStyle name="Calculation 2 6 2 5" xfId="2138"/>
    <cellStyle name="Calculation 2 6 2 6" xfId="2139"/>
    <cellStyle name="Calculation 2 6 3" xfId="2140"/>
    <cellStyle name="Calculation 2 6 3 2" xfId="2141"/>
    <cellStyle name="Calculation 2 6 3 2 2" xfId="2142"/>
    <cellStyle name="Calculation 2 6 3 2 3" xfId="2143"/>
    <cellStyle name="Calculation 2 6 3 2 4" xfId="2144"/>
    <cellStyle name="Calculation 2 6 3 3" xfId="2145"/>
    <cellStyle name="Calculation 2 6 3 3 2" xfId="2146"/>
    <cellStyle name="Calculation 2 6 3 3 3" xfId="2147"/>
    <cellStyle name="Calculation 2 6 3 3 4" xfId="2148"/>
    <cellStyle name="Calculation 2 6 3 4" xfId="2149"/>
    <cellStyle name="Calculation 2 6 3 5" xfId="2150"/>
    <cellStyle name="Calculation 2 6 3 6" xfId="2151"/>
    <cellStyle name="Calculation 2 6 4" xfId="2152"/>
    <cellStyle name="Calculation 2 6 4 2" xfId="2153"/>
    <cellStyle name="Calculation 2 6 4 3" xfId="2154"/>
    <cellStyle name="Calculation 2 6 4 4" xfId="2155"/>
    <cellStyle name="Calculation 2 6 5" xfId="2156"/>
    <cellStyle name="Calculation 2 6 6" xfId="2157"/>
    <cellStyle name="Calculation 2 7" xfId="2158"/>
    <cellStyle name="Calculation 2 7 2" xfId="2159"/>
    <cellStyle name="Calculation 2 7 2 2" xfId="2160"/>
    <cellStyle name="Calculation 2 7 2 2 2" xfId="2161"/>
    <cellStyle name="Calculation 2 7 2 2 3" xfId="2162"/>
    <cellStyle name="Calculation 2 7 2 2 4" xfId="2163"/>
    <cellStyle name="Calculation 2 7 2 3" xfId="2164"/>
    <cellStyle name="Calculation 2 7 2 3 2" xfId="2165"/>
    <cellStyle name="Calculation 2 7 2 3 3" xfId="2166"/>
    <cellStyle name="Calculation 2 7 2 3 4" xfId="2167"/>
    <cellStyle name="Calculation 2 7 2 4" xfId="2168"/>
    <cellStyle name="Calculation 2 7 2 5" xfId="2169"/>
    <cellStyle name="Calculation 2 7 2 6" xfId="2170"/>
    <cellStyle name="Calculation 2 7 3" xfId="2171"/>
    <cellStyle name="Calculation 2 7 3 2" xfId="2172"/>
    <cellStyle name="Calculation 2 7 3 2 2" xfId="2173"/>
    <cellStyle name="Calculation 2 7 3 2 3" xfId="2174"/>
    <cellStyle name="Calculation 2 7 3 2 4" xfId="2175"/>
    <cellStyle name="Calculation 2 7 3 3" xfId="2176"/>
    <cellStyle name="Calculation 2 7 3 3 2" xfId="2177"/>
    <cellStyle name="Calculation 2 7 3 3 3" xfId="2178"/>
    <cellStyle name="Calculation 2 7 3 3 4" xfId="2179"/>
    <cellStyle name="Calculation 2 7 3 4" xfId="2180"/>
    <cellStyle name="Calculation 2 7 3 5" xfId="2181"/>
    <cellStyle name="Calculation 2 7 3 6" xfId="2182"/>
    <cellStyle name="Calculation 2 7 4" xfId="2183"/>
    <cellStyle name="Calculation 2 7 4 2" xfId="2184"/>
    <cellStyle name="Calculation 2 7 4 3" xfId="2185"/>
    <cellStyle name="Calculation 2 7 4 4" xfId="2186"/>
    <cellStyle name="Calculation 2 7 5" xfId="2187"/>
    <cellStyle name="Calculation 2 7 6" xfId="2188"/>
    <cellStyle name="Calculation 2 8" xfId="2189"/>
    <cellStyle name="Calculation 2 8 2" xfId="2190"/>
    <cellStyle name="Calculation 2 8 2 2" xfId="2191"/>
    <cellStyle name="Calculation 2 8 2 2 2" xfId="2192"/>
    <cellStyle name="Calculation 2 8 2 2 3" xfId="2193"/>
    <cellStyle name="Calculation 2 8 2 2 4" xfId="2194"/>
    <cellStyle name="Calculation 2 8 2 3" xfId="2195"/>
    <cellStyle name="Calculation 2 8 2 3 2" xfId="2196"/>
    <cellStyle name="Calculation 2 8 2 3 3" xfId="2197"/>
    <cellStyle name="Calculation 2 8 2 3 4" xfId="2198"/>
    <cellStyle name="Calculation 2 8 2 4" xfId="2199"/>
    <cellStyle name="Calculation 2 8 2 5" xfId="2200"/>
    <cellStyle name="Calculation 2 8 2 6" xfId="2201"/>
    <cellStyle name="Calculation 2 8 3" xfId="2202"/>
    <cellStyle name="Calculation 2 8 3 2" xfId="2203"/>
    <cellStyle name="Calculation 2 8 3 2 2" xfId="2204"/>
    <cellStyle name="Calculation 2 8 3 2 3" xfId="2205"/>
    <cellStyle name="Calculation 2 8 3 2 4" xfId="2206"/>
    <cellStyle name="Calculation 2 8 3 3" xfId="2207"/>
    <cellStyle name="Calculation 2 8 3 3 2" xfId="2208"/>
    <cellStyle name="Calculation 2 8 3 3 3" xfId="2209"/>
    <cellStyle name="Calculation 2 8 3 3 4" xfId="2210"/>
    <cellStyle name="Calculation 2 8 3 4" xfId="2211"/>
    <cellStyle name="Calculation 2 8 3 5" xfId="2212"/>
    <cellStyle name="Calculation 2 8 3 6" xfId="2213"/>
    <cellStyle name="Calculation 2 8 4" xfId="2214"/>
    <cellStyle name="Calculation 2 8 4 2" xfId="2215"/>
    <cellStyle name="Calculation 2 8 4 3" xfId="2216"/>
    <cellStyle name="Calculation 2 8 4 4" xfId="2217"/>
    <cellStyle name="Calculation 2 8 5" xfId="2218"/>
    <cellStyle name="Calculation 2 8 6" xfId="2219"/>
    <cellStyle name="Calculation 2 9" xfId="2220"/>
    <cellStyle name="Calculation 2 9 2" xfId="2221"/>
    <cellStyle name="Calculation 2 9 2 2" xfId="2222"/>
    <cellStyle name="Calculation 2 9 2 2 2" xfId="2223"/>
    <cellStyle name="Calculation 2 9 2 2 3" xfId="2224"/>
    <cellStyle name="Calculation 2 9 2 2 4" xfId="2225"/>
    <cellStyle name="Calculation 2 9 2 3" xfId="2226"/>
    <cellStyle name="Calculation 2 9 2 3 2" xfId="2227"/>
    <cellStyle name="Calculation 2 9 2 3 3" xfId="2228"/>
    <cellStyle name="Calculation 2 9 2 3 4" xfId="2229"/>
    <cellStyle name="Calculation 2 9 2 4" xfId="2230"/>
    <cellStyle name="Calculation 2 9 2 5" xfId="2231"/>
    <cellStyle name="Calculation 2 9 2 6" xfId="2232"/>
    <cellStyle name="Calculation 2 9 3" xfId="2233"/>
    <cellStyle name="Calculation 2 9 3 2" xfId="2234"/>
    <cellStyle name="Calculation 2 9 3 2 2" xfId="2235"/>
    <cellStyle name="Calculation 2 9 3 2 3" xfId="2236"/>
    <cellStyle name="Calculation 2 9 3 2 4" xfId="2237"/>
    <cellStyle name="Calculation 2 9 3 3" xfId="2238"/>
    <cellStyle name="Calculation 2 9 3 3 2" xfId="2239"/>
    <cellStyle name="Calculation 2 9 3 3 3" xfId="2240"/>
    <cellStyle name="Calculation 2 9 3 3 4" xfId="2241"/>
    <cellStyle name="Calculation 2 9 3 4" xfId="2242"/>
    <cellStyle name="Calculation 2 9 3 5" xfId="2243"/>
    <cellStyle name="Calculation 2 9 3 6" xfId="2244"/>
    <cellStyle name="Calculation 2 9 4" xfId="2245"/>
    <cellStyle name="Calculation 2 9 4 2" xfId="2246"/>
    <cellStyle name="Calculation 2 9 4 3" xfId="2247"/>
    <cellStyle name="Calculation 2 9 4 4" xfId="2248"/>
    <cellStyle name="Calculation 2 9 5" xfId="2249"/>
    <cellStyle name="Calculation 2 9 6" xfId="2250"/>
    <cellStyle name="Calculation 3" xfId="2251"/>
    <cellStyle name="Calculation 3 10" xfId="2252"/>
    <cellStyle name="Calculation 3 10 2" xfId="2253"/>
    <cellStyle name="Calculation 3 10 2 2" xfId="2254"/>
    <cellStyle name="Calculation 3 10 2 2 2" xfId="2255"/>
    <cellStyle name="Calculation 3 10 2 2 3" xfId="2256"/>
    <cellStyle name="Calculation 3 10 2 2 4" xfId="2257"/>
    <cellStyle name="Calculation 3 10 2 3" xfId="2258"/>
    <cellStyle name="Calculation 3 10 2 3 2" xfId="2259"/>
    <cellStyle name="Calculation 3 10 2 3 3" xfId="2260"/>
    <cellStyle name="Calculation 3 10 2 3 4" xfId="2261"/>
    <cellStyle name="Calculation 3 10 2 4" xfId="2262"/>
    <cellStyle name="Calculation 3 10 2 5" xfId="2263"/>
    <cellStyle name="Calculation 3 10 2 6" xfId="2264"/>
    <cellStyle name="Calculation 3 10 3" xfId="2265"/>
    <cellStyle name="Calculation 3 10 3 2" xfId="2266"/>
    <cellStyle name="Calculation 3 10 3 2 2" xfId="2267"/>
    <cellStyle name="Calculation 3 10 3 2 3" xfId="2268"/>
    <cellStyle name="Calculation 3 10 3 2 4" xfId="2269"/>
    <cellStyle name="Calculation 3 10 3 3" xfId="2270"/>
    <cellStyle name="Calculation 3 10 3 3 2" xfId="2271"/>
    <cellStyle name="Calculation 3 10 3 3 3" xfId="2272"/>
    <cellStyle name="Calculation 3 10 3 3 4" xfId="2273"/>
    <cellStyle name="Calculation 3 10 3 4" xfId="2274"/>
    <cellStyle name="Calculation 3 10 3 5" xfId="2275"/>
    <cellStyle name="Calculation 3 10 3 6" xfId="2276"/>
    <cellStyle name="Calculation 3 10 4" xfId="2277"/>
    <cellStyle name="Calculation 3 10 5" xfId="2278"/>
    <cellStyle name="Calculation 3 10 6" xfId="2279"/>
    <cellStyle name="Calculation 3 11" xfId="2280"/>
    <cellStyle name="Calculation 3 12" xfId="2281"/>
    <cellStyle name="Calculation 3 2" xfId="2282"/>
    <cellStyle name="Calculation 3 2 2" xfId="2283"/>
    <cellStyle name="Calculation 3 2 2 2" xfId="2284"/>
    <cellStyle name="Calculation 3 2 2 2 2" xfId="2285"/>
    <cellStyle name="Calculation 3 2 2 2 2 2" xfId="2286"/>
    <cellStyle name="Calculation 3 2 2 2 2 3" xfId="2287"/>
    <cellStyle name="Calculation 3 2 2 2 2 4" xfId="2288"/>
    <cellStyle name="Calculation 3 2 2 2 3" xfId="2289"/>
    <cellStyle name="Calculation 3 2 2 2 3 2" xfId="2290"/>
    <cellStyle name="Calculation 3 2 2 2 3 3" xfId="2291"/>
    <cellStyle name="Calculation 3 2 2 2 3 4" xfId="2292"/>
    <cellStyle name="Calculation 3 2 2 2 4" xfId="2293"/>
    <cellStyle name="Calculation 3 2 2 2 5" xfId="2294"/>
    <cellStyle name="Calculation 3 2 2 2 6" xfId="2295"/>
    <cellStyle name="Calculation 3 2 2 3" xfId="2296"/>
    <cellStyle name="Calculation 3 2 2 3 2" xfId="2297"/>
    <cellStyle name="Calculation 3 2 2 3 2 2" xfId="2298"/>
    <cellStyle name="Calculation 3 2 2 3 2 3" xfId="2299"/>
    <cellStyle name="Calculation 3 2 2 3 2 4" xfId="2300"/>
    <cellStyle name="Calculation 3 2 2 3 3" xfId="2301"/>
    <cellStyle name="Calculation 3 2 2 3 3 2" xfId="2302"/>
    <cellStyle name="Calculation 3 2 2 3 3 3" xfId="2303"/>
    <cellStyle name="Calculation 3 2 2 3 3 4" xfId="2304"/>
    <cellStyle name="Calculation 3 2 2 3 4" xfId="2305"/>
    <cellStyle name="Calculation 3 2 2 3 5" xfId="2306"/>
    <cellStyle name="Calculation 3 2 2 3 6" xfId="2307"/>
    <cellStyle name="Calculation 3 2 2 4" xfId="2308"/>
    <cellStyle name="Calculation 3 2 2 5" xfId="2309"/>
    <cellStyle name="Calculation 3 2 2 6" xfId="2310"/>
    <cellStyle name="Calculation 3 2 3" xfId="2311"/>
    <cellStyle name="Calculation 3 2 4" xfId="2312"/>
    <cellStyle name="Calculation 3 3" xfId="2313"/>
    <cellStyle name="Calculation 3 3 2" xfId="2314"/>
    <cellStyle name="Calculation 3 3 2 2" xfId="2315"/>
    <cellStyle name="Calculation 3 3 2 2 2" xfId="2316"/>
    <cellStyle name="Calculation 3 3 2 2 2 2" xfId="2317"/>
    <cellStyle name="Calculation 3 3 2 2 2 3" xfId="2318"/>
    <cellStyle name="Calculation 3 3 2 2 2 4" xfId="2319"/>
    <cellStyle name="Calculation 3 3 2 2 3" xfId="2320"/>
    <cellStyle name="Calculation 3 3 2 2 3 2" xfId="2321"/>
    <cellStyle name="Calculation 3 3 2 2 3 3" xfId="2322"/>
    <cellStyle name="Calculation 3 3 2 2 3 4" xfId="2323"/>
    <cellStyle name="Calculation 3 3 2 2 4" xfId="2324"/>
    <cellStyle name="Calculation 3 3 2 2 5" xfId="2325"/>
    <cellStyle name="Calculation 3 3 2 2 6" xfId="2326"/>
    <cellStyle name="Calculation 3 3 2 3" xfId="2327"/>
    <cellStyle name="Calculation 3 3 2 3 2" xfId="2328"/>
    <cellStyle name="Calculation 3 3 2 3 2 2" xfId="2329"/>
    <cellStyle name="Calculation 3 3 2 3 2 3" xfId="2330"/>
    <cellStyle name="Calculation 3 3 2 3 2 4" xfId="2331"/>
    <cellStyle name="Calculation 3 3 2 3 3" xfId="2332"/>
    <cellStyle name="Calculation 3 3 2 3 3 2" xfId="2333"/>
    <cellStyle name="Calculation 3 3 2 3 3 3" xfId="2334"/>
    <cellStyle name="Calculation 3 3 2 3 3 4" xfId="2335"/>
    <cellStyle name="Calculation 3 3 2 3 4" xfId="2336"/>
    <cellStyle name="Calculation 3 3 2 3 5" xfId="2337"/>
    <cellStyle name="Calculation 3 3 2 3 6" xfId="2338"/>
    <cellStyle name="Calculation 3 3 2 4" xfId="2339"/>
    <cellStyle name="Calculation 3 3 2 5" xfId="2340"/>
    <cellStyle name="Calculation 3 3 2 6" xfId="2341"/>
    <cellStyle name="Calculation 3 3 3" xfId="2342"/>
    <cellStyle name="Calculation 3 3 4" xfId="2343"/>
    <cellStyle name="Calculation 3 4" xfId="2344"/>
    <cellStyle name="Calculation 3 4 2" xfId="2345"/>
    <cellStyle name="Calculation 3 4 2 2" xfId="2346"/>
    <cellStyle name="Calculation 3 4 2 2 2" xfId="2347"/>
    <cellStyle name="Calculation 3 4 2 2 2 2" xfId="2348"/>
    <cellStyle name="Calculation 3 4 2 2 2 3" xfId="2349"/>
    <cellStyle name="Calculation 3 4 2 2 2 4" xfId="2350"/>
    <cellStyle name="Calculation 3 4 2 2 3" xfId="2351"/>
    <cellStyle name="Calculation 3 4 2 2 3 2" xfId="2352"/>
    <cellStyle name="Calculation 3 4 2 2 3 3" xfId="2353"/>
    <cellStyle name="Calculation 3 4 2 2 3 4" xfId="2354"/>
    <cellStyle name="Calculation 3 4 2 2 4" xfId="2355"/>
    <cellStyle name="Calculation 3 4 2 2 5" xfId="2356"/>
    <cellStyle name="Calculation 3 4 2 2 6" xfId="2357"/>
    <cellStyle name="Calculation 3 4 2 3" xfId="2358"/>
    <cellStyle name="Calculation 3 4 2 3 2" xfId="2359"/>
    <cellStyle name="Calculation 3 4 2 3 2 2" xfId="2360"/>
    <cellStyle name="Calculation 3 4 2 3 2 3" xfId="2361"/>
    <cellStyle name="Calculation 3 4 2 3 2 4" xfId="2362"/>
    <cellStyle name="Calculation 3 4 2 3 3" xfId="2363"/>
    <cellStyle name="Calculation 3 4 2 3 3 2" xfId="2364"/>
    <cellStyle name="Calculation 3 4 2 3 3 3" xfId="2365"/>
    <cellStyle name="Calculation 3 4 2 3 3 4" xfId="2366"/>
    <cellStyle name="Calculation 3 4 2 3 4" xfId="2367"/>
    <cellStyle name="Calculation 3 4 2 3 5" xfId="2368"/>
    <cellStyle name="Calculation 3 4 2 3 6" xfId="2369"/>
    <cellStyle name="Calculation 3 4 2 4" xfId="2370"/>
    <cellStyle name="Calculation 3 4 2 5" xfId="2371"/>
    <cellStyle name="Calculation 3 4 2 6" xfId="2372"/>
    <cellStyle name="Calculation 3 4 3" xfId="2373"/>
    <cellStyle name="Calculation 3 4 4" xfId="2374"/>
    <cellStyle name="Calculation 3 5" xfId="2375"/>
    <cellStyle name="Calculation 3 5 2" xfId="2376"/>
    <cellStyle name="Calculation 3 5 2 2" xfId="2377"/>
    <cellStyle name="Calculation 3 5 2 2 2" xfId="2378"/>
    <cellStyle name="Calculation 3 5 2 2 2 2" xfId="2379"/>
    <cellStyle name="Calculation 3 5 2 2 2 3" xfId="2380"/>
    <cellStyle name="Calculation 3 5 2 2 2 4" xfId="2381"/>
    <cellStyle name="Calculation 3 5 2 2 3" xfId="2382"/>
    <cellStyle name="Calculation 3 5 2 2 3 2" xfId="2383"/>
    <cellStyle name="Calculation 3 5 2 2 3 3" xfId="2384"/>
    <cellStyle name="Calculation 3 5 2 2 3 4" xfId="2385"/>
    <cellStyle name="Calculation 3 5 2 2 4" xfId="2386"/>
    <cellStyle name="Calculation 3 5 2 2 5" xfId="2387"/>
    <cellStyle name="Calculation 3 5 2 2 6" xfId="2388"/>
    <cellStyle name="Calculation 3 5 2 3" xfId="2389"/>
    <cellStyle name="Calculation 3 5 2 3 2" xfId="2390"/>
    <cellStyle name="Calculation 3 5 2 3 2 2" xfId="2391"/>
    <cellStyle name="Calculation 3 5 2 3 2 3" xfId="2392"/>
    <cellStyle name="Calculation 3 5 2 3 2 4" xfId="2393"/>
    <cellStyle name="Calculation 3 5 2 3 3" xfId="2394"/>
    <cellStyle name="Calculation 3 5 2 3 3 2" xfId="2395"/>
    <cellStyle name="Calculation 3 5 2 3 3 3" xfId="2396"/>
    <cellStyle name="Calculation 3 5 2 3 3 4" xfId="2397"/>
    <cellStyle name="Calculation 3 5 2 3 4" xfId="2398"/>
    <cellStyle name="Calculation 3 5 2 3 5" xfId="2399"/>
    <cellStyle name="Calculation 3 5 2 3 6" xfId="2400"/>
    <cellStyle name="Calculation 3 5 2 4" xfId="2401"/>
    <cellStyle name="Calculation 3 5 2 5" xfId="2402"/>
    <cellStyle name="Calculation 3 5 2 6" xfId="2403"/>
    <cellStyle name="Calculation 3 5 3" xfId="2404"/>
    <cellStyle name="Calculation 3 5 4" xfId="2405"/>
    <cellStyle name="Calculation 3 6" xfId="2406"/>
    <cellStyle name="Calculation 3 6 2" xfId="2407"/>
    <cellStyle name="Calculation 3 6 2 2" xfId="2408"/>
    <cellStyle name="Calculation 3 6 2 2 2" xfId="2409"/>
    <cellStyle name="Calculation 3 6 2 2 3" xfId="2410"/>
    <cellStyle name="Calculation 3 6 2 2 4" xfId="2411"/>
    <cellStyle name="Calculation 3 6 2 3" xfId="2412"/>
    <cellStyle name="Calculation 3 6 2 3 2" xfId="2413"/>
    <cellStyle name="Calculation 3 6 2 3 3" xfId="2414"/>
    <cellStyle name="Calculation 3 6 2 3 4" xfId="2415"/>
    <cellStyle name="Calculation 3 6 2 4" xfId="2416"/>
    <cellStyle name="Calculation 3 6 2 5" xfId="2417"/>
    <cellStyle name="Calculation 3 6 2 6" xfId="2418"/>
    <cellStyle name="Calculation 3 6 3" xfId="2419"/>
    <cellStyle name="Calculation 3 6 3 2" xfId="2420"/>
    <cellStyle name="Calculation 3 6 3 2 2" xfId="2421"/>
    <cellStyle name="Calculation 3 6 3 2 3" xfId="2422"/>
    <cellStyle name="Calculation 3 6 3 2 4" xfId="2423"/>
    <cellStyle name="Calculation 3 6 3 3" xfId="2424"/>
    <cellStyle name="Calculation 3 6 3 3 2" xfId="2425"/>
    <cellStyle name="Calculation 3 6 3 3 3" xfId="2426"/>
    <cellStyle name="Calculation 3 6 3 3 4" xfId="2427"/>
    <cellStyle name="Calculation 3 6 3 4" xfId="2428"/>
    <cellStyle name="Calculation 3 6 3 5" xfId="2429"/>
    <cellStyle name="Calculation 3 6 3 6" xfId="2430"/>
    <cellStyle name="Calculation 3 6 4" xfId="2431"/>
    <cellStyle name="Calculation 3 6 4 2" xfId="2432"/>
    <cellStyle name="Calculation 3 6 4 3" xfId="2433"/>
    <cellStyle name="Calculation 3 6 4 4" xfId="2434"/>
    <cellStyle name="Calculation 3 6 5" xfId="2435"/>
    <cellStyle name="Calculation 3 6 6" xfId="2436"/>
    <cellStyle name="Calculation 3 7" xfId="2437"/>
    <cellStyle name="Calculation 3 7 2" xfId="2438"/>
    <cellStyle name="Calculation 3 7 2 2" xfId="2439"/>
    <cellStyle name="Calculation 3 7 2 2 2" xfId="2440"/>
    <cellStyle name="Calculation 3 7 2 2 3" xfId="2441"/>
    <cellStyle name="Calculation 3 7 2 2 4" xfId="2442"/>
    <cellStyle name="Calculation 3 7 2 3" xfId="2443"/>
    <cellStyle name="Calculation 3 7 2 3 2" xfId="2444"/>
    <cellStyle name="Calculation 3 7 2 3 3" xfId="2445"/>
    <cellStyle name="Calculation 3 7 2 3 4" xfId="2446"/>
    <cellStyle name="Calculation 3 7 2 4" xfId="2447"/>
    <cellStyle name="Calculation 3 7 2 5" xfId="2448"/>
    <cellStyle name="Calculation 3 7 2 6" xfId="2449"/>
    <cellStyle name="Calculation 3 7 3" xfId="2450"/>
    <cellStyle name="Calculation 3 7 3 2" xfId="2451"/>
    <cellStyle name="Calculation 3 7 3 2 2" xfId="2452"/>
    <cellStyle name="Calculation 3 7 3 2 3" xfId="2453"/>
    <cellStyle name="Calculation 3 7 3 2 4" xfId="2454"/>
    <cellStyle name="Calculation 3 7 3 3" xfId="2455"/>
    <cellStyle name="Calculation 3 7 3 3 2" xfId="2456"/>
    <cellStyle name="Calculation 3 7 3 3 3" xfId="2457"/>
    <cellStyle name="Calculation 3 7 3 3 4" xfId="2458"/>
    <cellStyle name="Calculation 3 7 3 4" xfId="2459"/>
    <cellStyle name="Calculation 3 7 3 5" xfId="2460"/>
    <cellStyle name="Calculation 3 7 3 6" xfId="2461"/>
    <cellStyle name="Calculation 3 7 4" xfId="2462"/>
    <cellStyle name="Calculation 3 7 4 2" xfId="2463"/>
    <cellStyle name="Calculation 3 7 4 3" xfId="2464"/>
    <cellStyle name="Calculation 3 7 4 4" xfId="2465"/>
    <cellStyle name="Calculation 3 7 5" xfId="2466"/>
    <cellStyle name="Calculation 3 7 6" xfId="2467"/>
    <cellStyle name="Calculation 3 8" xfId="2468"/>
    <cellStyle name="Calculation 3 8 2" xfId="2469"/>
    <cellStyle name="Calculation 3 8 2 2" xfId="2470"/>
    <cellStyle name="Calculation 3 8 2 2 2" xfId="2471"/>
    <cellStyle name="Calculation 3 8 2 2 3" xfId="2472"/>
    <cellStyle name="Calculation 3 8 2 2 4" xfId="2473"/>
    <cellStyle name="Calculation 3 8 2 3" xfId="2474"/>
    <cellStyle name="Calculation 3 8 2 3 2" xfId="2475"/>
    <cellStyle name="Calculation 3 8 2 3 3" xfId="2476"/>
    <cellStyle name="Calculation 3 8 2 3 4" xfId="2477"/>
    <cellStyle name="Calculation 3 8 2 4" xfId="2478"/>
    <cellStyle name="Calculation 3 8 2 5" xfId="2479"/>
    <cellStyle name="Calculation 3 8 2 6" xfId="2480"/>
    <cellStyle name="Calculation 3 8 3" xfId="2481"/>
    <cellStyle name="Calculation 3 8 3 2" xfId="2482"/>
    <cellStyle name="Calculation 3 8 3 2 2" xfId="2483"/>
    <cellStyle name="Calculation 3 8 3 2 3" xfId="2484"/>
    <cellStyle name="Calculation 3 8 3 2 4" xfId="2485"/>
    <cellStyle name="Calculation 3 8 3 3" xfId="2486"/>
    <cellStyle name="Calculation 3 8 3 3 2" xfId="2487"/>
    <cellStyle name="Calculation 3 8 3 3 3" xfId="2488"/>
    <cellStyle name="Calculation 3 8 3 3 4" xfId="2489"/>
    <cellStyle name="Calculation 3 8 3 4" xfId="2490"/>
    <cellStyle name="Calculation 3 8 3 5" xfId="2491"/>
    <cellStyle name="Calculation 3 8 3 6" xfId="2492"/>
    <cellStyle name="Calculation 3 8 4" xfId="2493"/>
    <cellStyle name="Calculation 3 8 4 2" xfId="2494"/>
    <cellStyle name="Calculation 3 8 4 3" xfId="2495"/>
    <cellStyle name="Calculation 3 8 4 4" xfId="2496"/>
    <cellStyle name="Calculation 3 8 5" xfId="2497"/>
    <cellStyle name="Calculation 3 8 6" xfId="2498"/>
    <cellStyle name="Calculation 3 9" xfId="2499"/>
    <cellStyle name="Calculation 3 9 2" xfId="2500"/>
    <cellStyle name="Calculation 3 9 2 2" xfId="2501"/>
    <cellStyle name="Calculation 3 9 2 2 2" xfId="2502"/>
    <cellStyle name="Calculation 3 9 2 2 3" xfId="2503"/>
    <cellStyle name="Calculation 3 9 2 2 4" xfId="2504"/>
    <cellStyle name="Calculation 3 9 2 3" xfId="2505"/>
    <cellStyle name="Calculation 3 9 2 3 2" xfId="2506"/>
    <cellStyle name="Calculation 3 9 2 3 3" xfId="2507"/>
    <cellStyle name="Calculation 3 9 2 3 4" xfId="2508"/>
    <cellStyle name="Calculation 3 9 2 4" xfId="2509"/>
    <cellStyle name="Calculation 3 9 2 5" xfId="2510"/>
    <cellStyle name="Calculation 3 9 2 6" xfId="2511"/>
    <cellStyle name="Calculation 3 9 3" xfId="2512"/>
    <cellStyle name="Calculation 3 9 3 2" xfId="2513"/>
    <cellStyle name="Calculation 3 9 3 2 2" xfId="2514"/>
    <cellStyle name="Calculation 3 9 3 2 3" xfId="2515"/>
    <cellStyle name="Calculation 3 9 3 2 4" xfId="2516"/>
    <cellStyle name="Calculation 3 9 3 3" xfId="2517"/>
    <cellStyle name="Calculation 3 9 3 3 2" xfId="2518"/>
    <cellStyle name="Calculation 3 9 3 3 3" xfId="2519"/>
    <cellStyle name="Calculation 3 9 3 3 4" xfId="2520"/>
    <cellStyle name="Calculation 3 9 3 4" xfId="2521"/>
    <cellStyle name="Calculation 3 9 3 5" xfId="2522"/>
    <cellStyle name="Calculation 3 9 3 6" xfId="2523"/>
    <cellStyle name="Calculation 3 9 4" xfId="2524"/>
    <cellStyle name="Calculation 3 9 4 2" xfId="2525"/>
    <cellStyle name="Calculation 3 9 4 3" xfId="2526"/>
    <cellStyle name="Calculation 3 9 4 4" xfId="2527"/>
    <cellStyle name="Calculation 3 9 5" xfId="2528"/>
    <cellStyle name="Calculation 3 9 6" xfId="2529"/>
    <cellStyle name="Calculation 4" xfId="2530"/>
    <cellStyle name="Calculation 4 2" xfId="2531"/>
    <cellStyle name="Calculation 4 2 2" xfId="2532"/>
    <cellStyle name="Calculation 4 2 2 2" xfId="2533"/>
    <cellStyle name="Calculation 4 2 2 2 2" xfId="2534"/>
    <cellStyle name="Calculation 4 2 2 2 3" xfId="2535"/>
    <cellStyle name="Calculation 4 2 2 2 4" xfId="2536"/>
    <cellStyle name="Calculation 4 2 2 3" xfId="2537"/>
    <cellStyle name="Calculation 4 2 2 3 2" xfId="2538"/>
    <cellStyle name="Calculation 4 2 2 3 3" xfId="2539"/>
    <cellStyle name="Calculation 4 2 2 3 4" xfId="2540"/>
    <cellStyle name="Calculation 4 2 2 4" xfId="2541"/>
    <cellStyle name="Calculation 4 2 2 5" xfId="2542"/>
    <cellStyle name="Calculation 4 2 2 6" xfId="2543"/>
    <cellStyle name="Calculation 4 2 3" xfId="2544"/>
    <cellStyle name="Calculation 4 2 3 2" xfId="2545"/>
    <cellStyle name="Calculation 4 2 3 2 2" xfId="2546"/>
    <cellStyle name="Calculation 4 2 3 2 3" xfId="2547"/>
    <cellStyle name="Calculation 4 2 3 2 4" xfId="2548"/>
    <cellStyle name="Calculation 4 2 3 3" xfId="2549"/>
    <cellStyle name="Calculation 4 2 3 3 2" xfId="2550"/>
    <cellStyle name="Calculation 4 2 3 3 3" xfId="2551"/>
    <cellStyle name="Calculation 4 2 3 3 4" xfId="2552"/>
    <cellStyle name="Calculation 4 2 3 4" xfId="2553"/>
    <cellStyle name="Calculation 4 2 3 5" xfId="2554"/>
    <cellStyle name="Calculation 4 2 3 6" xfId="2555"/>
    <cellStyle name="Calculation 4 2 4" xfId="2556"/>
    <cellStyle name="Calculation 4 2 5" xfId="2557"/>
    <cellStyle name="Calculation 4 2 6" xfId="2558"/>
    <cellStyle name="Calculation 4 3" xfId="2559"/>
    <cellStyle name="Calculation 4 4" xfId="2560"/>
    <cellStyle name="Calculation 5" xfId="2561"/>
    <cellStyle name="Calculation 5 2" xfId="2562"/>
    <cellStyle name="Calculation 5 2 2" xfId="2563"/>
    <cellStyle name="Calculation 5 2 2 2" xfId="2564"/>
    <cellStyle name="Calculation 5 2 2 2 2" xfId="2565"/>
    <cellStyle name="Calculation 5 2 2 2 3" xfId="2566"/>
    <cellStyle name="Calculation 5 2 2 2 4" xfId="2567"/>
    <cellStyle name="Calculation 5 2 2 3" xfId="2568"/>
    <cellStyle name="Calculation 5 2 2 3 2" xfId="2569"/>
    <cellStyle name="Calculation 5 2 2 3 3" xfId="2570"/>
    <cellStyle name="Calculation 5 2 2 3 4" xfId="2571"/>
    <cellStyle name="Calculation 5 2 2 4" xfId="2572"/>
    <cellStyle name="Calculation 5 2 2 5" xfId="2573"/>
    <cellStyle name="Calculation 5 2 2 6" xfId="2574"/>
    <cellStyle name="Calculation 5 2 3" xfId="2575"/>
    <cellStyle name="Calculation 5 2 3 2" xfId="2576"/>
    <cellStyle name="Calculation 5 2 3 2 2" xfId="2577"/>
    <cellStyle name="Calculation 5 2 3 2 3" xfId="2578"/>
    <cellStyle name="Calculation 5 2 3 2 4" xfId="2579"/>
    <cellStyle name="Calculation 5 2 3 3" xfId="2580"/>
    <cellStyle name="Calculation 5 2 3 3 2" xfId="2581"/>
    <cellStyle name="Calculation 5 2 3 3 3" xfId="2582"/>
    <cellStyle name="Calculation 5 2 3 3 4" xfId="2583"/>
    <cellStyle name="Calculation 5 2 3 4" xfId="2584"/>
    <cellStyle name="Calculation 5 2 3 5" xfId="2585"/>
    <cellStyle name="Calculation 5 2 3 6" xfId="2586"/>
    <cellStyle name="Calculation 5 2 4" xfId="2587"/>
    <cellStyle name="Calculation 5 2 5" xfId="2588"/>
    <cellStyle name="Calculation 5 2 6" xfId="2589"/>
    <cellStyle name="Calculation 5 3" xfId="2590"/>
    <cellStyle name="Calculation 5 4" xfId="2591"/>
    <cellStyle name="Calculation 6" xfId="2592"/>
    <cellStyle name="Calculation 6 2" xfId="2593"/>
    <cellStyle name="Calculation 6 2 2" xfId="2594"/>
    <cellStyle name="Calculation 6 2 2 2" xfId="2595"/>
    <cellStyle name="Calculation 6 2 2 2 2" xfId="2596"/>
    <cellStyle name="Calculation 6 2 2 2 3" xfId="2597"/>
    <cellStyle name="Calculation 6 2 2 2 4" xfId="2598"/>
    <cellStyle name="Calculation 6 2 2 3" xfId="2599"/>
    <cellStyle name="Calculation 6 2 2 3 2" xfId="2600"/>
    <cellStyle name="Calculation 6 2 2 3 3" xfId="2601"/>
    <cellStyle name="Calculation 6 2 2 3 4" xfId="2602"/>
    <cellStyle name="Calculation 6 2 2 4" xfId="2603"/>
    <cellStyle name="Calculation 6 2 2 5" xfId="2604"/>
    <cellStyle name="Calculation 6 2 2 6" xfId="2605"/>
    <cellStyle name="Calculation 6 2 3" xfId="2606"/>
    <cellStyle name="Calculation 6 2 3 2" xfId="2607"/>
    <cellStyle name="Calculation 6 2 3 2 2" xfId="2608"/>
    <cellStyle name="Calculation 6 2 3 2 3" xfId="2609"/>
    <cellStyle name="Calculation 6 2 3 2 4" xfId="2610"/>
    <cellStyle name="Calculation 6 2 3 3" xfId="2611"/>
    <cellStyle name="Calculation 6 2 3 3 2" xfId="2612"/>
    <cellStyle name="Calculation 6 2 3 3 3" xfId="2613"/>
    <cellStyle name="Calculation 6 2 3 3 4" xfId="2614"/>
    <cellStyle name="Calculation 6 2 3 4" xfId="2615"/>
    <cellStyle name="Calculation 6 2 3 5" xfId="2616"/>
    <cellStyle name="Calculation 6 2 3 6" xfId="2617"/>
    <cellStyle name="Calculation 6 2 4" xfId="2618"/>
    <cellStyle name="Calculation 6 2 5" xfId="2619"/>
    <cellStyle name="Calculation 6 2 6" xfId="2620"/>
    <cellStyle name="Calculation 6 3" xfId="2621"/>
    <cellStyle name="Calculation 6 4" xfId="2622"/>
    <cellStyle name="Calculation 7" xfId="2623"/>
    <cellStyle name="Calculation 7 2" xfId="2624"/>
    <cellStyle name="Calculation 7 2 2" xfId="2625"/>
    <cellStyle name="Calculation 7 2 2 2" xfId="2626"/>
    <cellStyle name="Calculation 7 2 2 2 2" xfId="2627"/>
    <cellStyle name="Calculation 7 2 2 2 3" xfId="2628"/>
    <cellStyle name="Calculation 7 2 2 2 4" xfId="2629"/>
    <cellStyle name="Calculation 7 2 2 3" xfId="2630"/>
    <cellStyle name="Calculation 7 2 2 3 2" xfId="2631"/>
    <cellStyle name="Calculation 7 2 2 3 3" xfId="2632"/>
    <cellStyle name="Calculation 7 2 2 3 4" xfId="2633"/>
    <cellStyle name="Calculation 7 2 2 4" xfId="2634"/>
    <cellStyle name="Calculation 7 2 2 5" xfId="2635"/>
    <cellStyle name="Calculation 7 2 2 6" xfId="2636"/>
    <cellStyle name="Calculation 7 2 3" xfId="2637"/>
    <cellStyle name="Calculation 7 2 3 2" xfId="2638"/>
    <cellStyle name="Calculation 7 2 3 2 2" xfId="2639"/>
    <cellStyle name="Calculation 7 2 3 2 3" xfId="2640"/>
    <cellStyle name="Calculation 7 2 3 2 4" xfId="2641"/>
    <cellStyle name="Calculation 7 2 3 3" xfId="2642"/>
    <cellStyle name="Calculation 7 2 3 3 2" xfId="2643"/>
    <cellStyle name="Calculation 7 2 3 3 3" xfId="2644"/>
    <cellStyle name="Calculation 7 2 3 3 4" xfId="2645"/>
    <cellStyle name="Calculation 7 2 3 4" xfId="2646"/>
    <cellStyle name="Calculation 7 2 3 5" xfId="2647"/>
    <cellStyle name="Calculation 7 2 3 6" xfId="2648"/>
    <cellStyle name="Calculation 7 2 4" xfId="2649"/>
    <cellStyle name="Calculation 7 2 5" xfId="2650"/>
    <cellStyle name="Calculation 7 2 6" xfId="2651"/>
    <cellStyle name="Calculation 7 3" xfId="2652"/>
    <cellStyle name="Calculation 7 4" xfId="2653"/>
    <cellStyle name="Calculation 8" xfId="2654"/>
    <cellStyle name="Calculation 8 2" xfId="2655"/>
    <cellStyle name="Calculation 8 2 2" xfId="2656"/>
    <cellStyle name="Calculation 8 2 2 2" xfId="2657"/>
    <cellStyle name="Calculation 8 2 2 3" xfId="2658"/>
    <cellStyle name="Calculation 8 2 2 4" xfId="2659"/>
    <cellStyle name="Calculation 8 2 3" xfId="2660"/>
    <cellStyle name="Calculation 8 2 3 2" xfId="2661"/>
    <cellStyle name="Calculation 8 2 3 3" xfId="2662"/>
    <cellStyle name="Calculation 8 2 3 4" xfId="2663"/>
    <cellStyle name="Calculation 8 2 4" xfId="2664"/>
    <cellStyle name="Calculation 8 2 5" xfId="2665"/>
    <cellStyle name="Calculation 8 2 6" xfId="2666"/>
    <cellStyle name="Calculation 8 3" xfId="2667"/>
    <cellStyle name="Calculation 8 3 2" xfId="2668"/>
    <cellStyle name="Calculation 8 3 2 2" xfId="2669"/>
    <cellStyle name="Calculation 8 3 2 3" xfId="2670"/>
    <cellStyle name="Calculation 8 3 2 4" xfId="2671"/>
    <cellStyle name="Calculation 8 3 3" xfId="2672"/>
    <cellStyle name="Calculation 8 3 3 2" xfId="2673"/>
    <cellStyle name="Calculation 8 3 3 3" xfId="2674"/>
    <cellStyle name="Calculation 8 3 3 4" xfId="2675"/>
    <cellStyle name="Calculation 8 3 4" xfId="2676"/>
    <cellStyle name="Calculation 8 3 5" xfId="2677"/>
    <cellStyle name="Calculation 8 3 6" xfId="2678"/>
    <cellStyle name="Calculation 8 4" xfId="2679"/>
    <cellStyle name="Calculation 8 4 2" xfId="2680"/>
    <cellStyle name="Calculation 8 4 3" xfId="2681"/>
    <cellStyle name="Calculation 8 4 4" xfId="2682"/>
    <cellStyle name="Calculation 8 5" xfId="2683"/>
    <cellStyle name="Calculation 8 6" xfId="2684"/>
    <cellStyle name="Calculation 9" xfId="2685"/>
    <cellStyle name="Calculation 9 2" xfId="2686"/>
    <cellStyle name="Calculation 9 2 2" xfId="2687"/>
    <cellStyle name="Calculation 9 2 2 2" xfId="2688"/>
    <cellStyle name="Calculation 9 2 2 3" xfId="2689"/>
    <cellStyle name="Calculation 9 2 2 4" xfId="2690"/>
    <cellStyle name="Calculation 9 2 3" xfId="2691"/>
    <cellStyle name="Calculation 9 2 3 2" xfId="2692"/>
    <cellStyle name="Calculation 9 2 3 3" xfId="2693"/>
    <cellStyle name="Calculation 9 2 3 4" xfId="2694"/>
    <cellStyle name="Calculation 9 2 4" xfId="2695"/>
    <cellStyle name="Calculation 9 2 5" xfId="2696"/>
    <cellStyle name="Calculation 9 2 6" xfId="2697"/>
    <cellStyle name="Calculation 9 3" xfId="2698"/>
    <cellStyle name="Calculation 9 3 2" xfId="2699"/>
    <cellStyle name="Calculation 9 3 2 2" xfId="2700"/>
    <cellStyle name="Calculation 9 3 2 3" xfId="2701"/>
    <cellStyle name="Calculation 9 3 2 4" xfId="2702"/>
    <cellStyle name="Calculation 9 3 3" xfId="2703"/>
    <cellStyle name="Calculation 9 3 3 2" xfId="2704"/>
    <cellStyle name="Calculation 9 3 3 3" xfId="2705"/>
    <cellStyle name="Calculation 9 3 3 4" xfId="2706"/>
    <cellStyle name="Calculation 9 3 4" xfId="2707"/>
    <cellStyle name="Calculation 9 3 5" xfId="2708"/>
    <cellStyle name="Calculation 9 3 6" xfId="2709"/>
    <cellStyle name="Calculation 9 4" xfId="2710"/>
    <cellStyle name="Calculation 9 4 2" xfId="2711"/>
    <cellStyle name="Calculation 9 4 3" xfId="2712"/>
    <cellStyle name="Calculation 9 4 4" xfId="2713"/>
    <cellStyle name="Calculation 9 5" xfId="2714"/>
    <cellStyle name="Calculation 9 6" xfId="2715"/>
    <cellStyle name="Cálculo 2" xfId="2716"/>
    <cellStyle name="Cálculo 2 10" xfId="2717"/>
    <cellStyle name="Cálculo 2 10 2" xfId="2718"/>
    <cellStyle name="Cálculo 2 10 2 2" xfId="2719"/>
    <cellStyle name="Cálculo 2 10 2 2 2" xfId="2720"/>
    <cellStyle name="Cálculo 2 10 2 2 3" xfId="2721"/>
    <cellStyle name="Cálculo 2 10 2 2 4" xfId="2722"/>
    <cellStyle name="Cálculo 2 10 2 3" xfId="2723"/>
    <cellStyle name="Cálculo 2 10 2 3 2" xfId="2724"/>
    <cellStyle name="Cálculo 2 10 2 3 3" xfId="2725"/>
    <cellStyle name="Cálculo 2 10 2 3 4" xfId="2726"/>
    <cellStyle name="Cálculo 2 10 2 4" xfId="2727"/>
    <cellStyle name="Cálculo 2 10 2 5" xfId="2728"/>
    <cellStyle name="Cálculo 2 10 2 6" xfId="2729"/>
    <cellStyle name="Cálculo 2 10 3" xfId="2730"/>
    <cellStyle name="Cálculo 2 10 3 2" xfId="2731"/>
    <cellStyle name="Cálculo 2 10 3 2 2" xfId="2732"/>
    <cellStyle name="Cálculo 2 10 3 2 3" xfId="2733"/>
    <cellStyle name="Cálculo 2 10 3 2 4" xfId="2734"/>
    <cellStyle name="Cálculo 2 10 3 3" xfId="2735"/>
    <cellStyle name="Cálculo 2 10 3 3 2" xfId="2736"/>
    <cellStyle name="Cálculo 2 10 3 3 3" xfId="2737"/>
    <cellStyle name="Cálculo 2 10 3 3 4" xfId="2738"/>
    <cellStyle name="Cálculo 2 10 3 4" xfId="2739"/>
    <cellStyle name="Cálculo 2 10 3 5" xfId="2740"/>
    <cellStyle name="Cálculo 2 10 3 6" xfId="2741"/>
    <cellStyle name="Cálculo 2 10 4" xfId="2742"/>
    <cellStyle name="Cálculo 2 10 4 2" xfId="2743"/>
    <cellStyle name="Cálculo 2 10 4 3" xfId="2744"/>
    <cellStyle name="Cálculo 2 10 4 4" xfId="2745"/>
    <cellStyle name="Cálculo 2 10 5" xfId="2746"/>
    <cellStyle name="Cálculo 2 10 6" xfId="2747"/>
    <cellStyle name="Cálculo 2 11" xfId="2748"/>
    <cellStyle name="Cálculo 2 11 2" xfId="2749"/>
    <cellStyle name="Cálculo 2 11 2 2" xfId="2750"/>
    <cellStyle name="Cálculo 2 11 2 2 2" xfId="2751"/>
    <cellStyle name="Cálculo 2 11 2 2 3" xfId="2752"/>
    <cellStyle name="Cálculo 2 11 2 2 4" xfId="2753"/>
    <cellStyle name="Cálculo 2 11 2 3" xfId="2754"/>
    <cellStyle name="Cálculo 2 11 2 3 2" xfId="2755"/>
    <cellStyle name="Cálculo 2 11 2 3 3" xfId="2756"/>
    <cellStyle name="Cálculo 2 11 2 3 4" xfId="2757"/>
    <cellStyle name="Cálculo 2 11 2 4" xfId="2758"/>
    <cellStyle name="Cálculo 2 11 2 5" xfId="2759"/>
    <cellStyle name="Cálculo 2 11 2 6" xfId="2760"/>
    <cellStyle name="Cálculo 2 11 3" xfId="2761"/>
    <cellStyle name="Cálculo 2 11 3 2" xfId="2762"/>
    <cellStyle name="Cálculo 2 11 3 2 2" xfId="2763"/>
    <cellStyle name="Cálculo 2 11 3 2 3" xfId="2764"/>
    <cellStyle name="Cálculo 2 11 3 2 4" xfId="2765"/>
    <cellStyle name="Cálculo 2 11 3 3" xfId="2766"/>
    <cellStyle name="Cálculo 2 11 3 3 2" xfId="2767"/>
    <cellStyle name="Cálculo 2 11 3 3 3" xfId="2768"/>
    <cellStyle name="Cálculo 2 11 3 3 4" xfId="2769"/>
    <cellStyle name="Cálculo 2 11 3 4" xfId="2770"/>
    <cellStyle name="Cálculo 2 11 3 5" xfId="2771"/>
    <cellStyle name="Cálculo 2 11 3 6" xfId="2772"/>
    <cellStyle name="Cálculo 2 11 4" xfId="2773"/>
    <cellStyle name="Cálculo 2 11 5" xfId="2774"/>
    <cellStyle name="Cálculo 2 11 6" xfId="2775"/>
    <cellStyle name="Cálculo 2 12" xfId="2776"/>
    <cellStyle name="Cálculo 2 13" xfId="2777"/>
    <cellStyle name="Cálculo 2 2" xfId="2778"/>
    <cellStyle name="Cálculo 2 2 10" xfId="2779"/>
    <cellStyle name="Cálculo 2 2 10 2" xfId="2780"/>
    <cellStyle name="Cálculo 2 2 10 2 2" xfId="2781"/>
    <cellStyle name="Cálculo 2 2 10 2 2 2" xfId="2782"/>
    <cellStyle name="Cálculo 2 2 10 2 2 3" xfId="2783"/>
    <cellStyle name="Cálculo 2 2 10 2 2 4" xfId="2784"/>
    <cellStyle name="Cálculo 2 2 10 2 3" xfId="2785"/>
    <cellStyle name="Cálculo 2 2 10 2 3 2" xfId="2786"/>
    <cellStyle name="Cálculo 2 2 10 2 3 3" xfId="2787"/>
    <cellStyle name="Cálculo 2 2 10 2 3 4" xfId="2788"/>
    <cellStyle name="Cálculo 2 2 10 2 4" xfId="2789"/>
    <cellStyle name="Cálculo 2 2 10 2 5" xfId="2790"/>
    <cellStyle name="Cálculo 2 2 10 2 6" xfId="2791"/>
    <cellStyle name="Cálculo 2 2 10 3" xfId="2792"/>
    <cellStyle name="Cálculo 2 2 10 3 2" xfId="2793"/>
    <cellStyle name="Cálculo 2 2 10 3 2 2" xfId="2794"/>
    <cellStyle name="Cálculo 2 2 10 3 2 3" xfId="2795"/>
    <cellStyle name="Cálculo 2 2 10 3 2 4" xfId="2796"/>
    <cellStyle name="Cálculo 2 2 10 3 3" xfId="2797"/>
    <cellStyle name="Cálculo 2 2 10 3 3 2" xfId="2798"/>
    <cellStyle name="Cálculo 2 2 10 3 3 3" xfId="2799"/>
    <cellStyle name="Cálculo 2 2 10 3 3 4" xfId="2800"/>
    <cellStyle name="Cálculo 2 2 10 3 4" xfId="2801"/>
    <cellStyle name="Cálculo 2 2 10 3 5" xfId="2802"/>
    <cellStyle name="Cálculo 2 2 10 3 6" xfId="2803"/>
    <cellStyle name="Cálculo 2 2 10 4" xfId="2804"/>
    <cellStyle name="Cálculo 2 2 10 5" xfId="2805"/>
    <cellStyle name="Cálculo 2 2 10 6" xfId="2806"/>
    <cellStyle name="Cálculo 2 2 11" xfId="2807"/>
    <cellStyle name="Cálculo 2 2 12" xfId="2808"/>
    <cellStyle name="Cálculo 2 2 2" xfId="2809"/>
    <cellStyle name="Cálculo 2 2 2 2" xfId="2810"/>
    <cellStyle name="Cálculo 2 2 2 2 2" xfId="2811"/>
    <cellStyle name="Cálculo 2 2 2 2 2 2" xfId="2812"/>
    <cellStyle name="Cálculo 2 2 2 2 2 2 2" xfId="2813"/>
    <cellStyle name="Cálculo 2 2 2 2 2 2 3" xfId="2814"/>
    <cellStyle name="Cálculo 2 2 2 2 2 2 4" xfId="2815"/>
    <cellStyle name="Cálculo 2 2 2 2 2 3" xfId="2816"/>
    <cellStyle name="Cálculo 2 2 2 2 2 3 2" xfId="2817"/>
    <cellStyle name="Cálculo 2 2 2 2 2 3 3" xfId="2818"/>
    <cellStyle name="Cálculo 2 2 2 2 2 3 4" xfId="2819"/>
    <cellStyle name="Cálculo 2 2 2 2 2 4" xfId="2820"/>
    <cellStyle name="Cálculo 2 2 2 2 2 5" xfId="2821"/>
    <cellStyle name="Cálculo 2 2 2 2 2 6" xfId="2822"/>
    <cellStyle name="Cálculo 2 2 2 2 3" xfId="2823"/>
    <cellStyle name="Cálculo 2 2 2 2 3 2" xfId="2824"/>
    <cellStyle name="Cálculo 2 2 2 2 3 2 2" xfId="2825"/>
    <cellStyle name="Cálculo 2 2 2 2 3 2 3" xfId="2826"/>
    <cellStyle name="Cálculo 2 2 2 2 3 2 4" xfId="2827"/>
    <cellStyle name="Cálculo 2 2 2 2 3 3" xfId="2828"/>
    <cellStyle name="Cálculo 2 2 2 2 3 3 2" xfId="2829"/>
    <cellStyle name="Cálculo 2 2 2 2 3 3 3" xfId="2830"/>
    <cellStyle name="Cálculo 2 2 2 2 3 3 4" xfId="2831"/>
    <cellStyle name="Cálculo 2 2 2 2 3 4" xfId="2832"/>
    <cellStyle name="Cálculo 2 2 2 2 3 5" xfId="2833"/>
    <cellStyle name="Cálculo 2 2 2 2 3 6" xfId="2834"/>
    <cellStyle name="Cálculo 2 2 2 2 4" xfId="2835"/>
    <cellStyle name="Cálculo 2 2 2 2 5" xfId="2836"/>
    <cellStyle name="Cálculo 2 2 2 2 6" xfId="2837"/>
    <cellStyle name="Cálculo 2 2 2 3" xfId="2838"/>
    <cellStyle name="Cálculo 2 2 2 4" xfId="2839"/>
    <cellStyle name="Cálculo 2 2 3" xfId="2840"/>
    <cellStyle name="Cálculo 2 2 3 2" xfId="2841"/>
    <cellStyle name="Cálculo 2 2 3 2 2" xfId="2842"/>
    <cellStyle name="Cálculo 2 2 3 2 2 2" xfId="2843"/>
    <cellStyle name="Cálculo 2 2 3 2 2 2 2" xfId="2844"/>
    <cellStyle name="Cálculo 2 2 3 2 2 2 3" xfId="2845"/>
    <cellStyle name="Cálculo 2 2 3 2 2 2 4" xfId="2846"/>
    <cellStyle name="Cálculo 2 2 3 2 2 3" xfId="2847"/>
    <cellStyle name="Cálculo 2 2 3 2 2 3 2" xfId="2848"/>
    <cellStyle name="Cálculo 2 2 3 2 2 3 3" xfId="2849"/>
    <cellStyle name="Cálculo 2 2 3 2 2 3 4" xfId="2850"/>
    <cellStyle name="Cálculo 2 2 3 2 2 4" xfId="2851"/>
    <cellStyle name="Cálculo 2 2 3 2 2 5" xfId="2852"/>
    <cellStyle name="Cálculo 2 2 3 2 2 6" xfId="2853"/>
    <cellStyle name="Cálculo 2 2 3 2 3" xfId="2854"/>
    <cellStyle name="Cálculo 2 2 3 2 3 2" xfId="2855"/>
    <cellStyle name="Cálculo 2 2 3 2 3 2 2" xfId="2856"/>
    <cellStyle name="Cálculo 2 2 3 2 3 2 3" xfId="2857"/>
    <cellStyle name="Cálculo 2 2 3 2 3 2 4" xfId="2858"/>
    <cellStyle name="Cálculo 2 2 3 2 3 3" xfId="2859"/>
    <cellStyle name="Cálculo 2 2 3 2 3 3 2" xfId="2860"/>
    <cellStyle name="Cálculo 2 2 3 2 3 3 3" xfId="2861"/>
    <cellStyle name="Cálculo 2 2 3 2 3 3 4" xfId="2862"/>
    <cellStyle name="Cálculo 2 2 3 2 3 4" xfId="2863"/>
    <cellStyle name="Cálculo 2 2 3 2 3 5" xfId="2864"/>
    <cellStyle name="Cálculo 2 2 3 2 3 6" xfId="2865"/>
    <cellStyle name="Cálculo 2 2 3 2 4" xfId="2866"/>
    <cellStyle name="Cálculo 2 2 3 2 5" xfId="2867"/>
    <cellStyle name="Cálculo 2 2 3 2 6" xfId="2868"/>
    <cellStyle name="Cálculo 2 2 3 3" xfId="2869"/>
    <cellStyle name="Cálculo 2 2 3 4" xfId="2870"/>
    <cellStyle name="Cálculo 2 2 4" xfId="2871"/>
    <cellStyle name="Cálculo 2 2 4 2" xfId="2872"/>
    <cellStyle name="Cálculo 2 2 4 2 2" xfId="2873"/>
    <cellStyle name="Cálculo 2 2 4 2 2 2" xfId="2874"/>
    <cellStyle name="Cálculo 2 2 4 2 2 2 2" xfId="2875"/>
    <cellStyle name="Cálculo 2 2 4 2 2 2 3" xfId="2876"/>
    <cellStyle name="Cálculo 2 2 4 2 2 2 4" xfId="2877"/>
    <cellStyle name="Cálculo 2 2 4 2 2 3" xfId="2878"/>
    <cellStyle name="Cálculo 2 2 4 2 2 3 2" xfId="2879"/>
    <cellStyle name="Cálculo 2 2 4 2 2 3 3" xfId="2880"/>
    <cellStyle name="Cálculo 2 2 4 2 2 3 4" xfId="2881"/>
    <cellStyle name="Cálculo 2 2 4 2 2 4" xfId="2882"/>
    <cellStyle name="Cálculo 2 2 4 2 2 5" xfId="2883"/>
    <cellStyle name="Cálculo 2 2 4 2 2 6" xfId="2884"/>
    <cellStyle name="Cálculo 2 2 4 2 3" xfId="2885"/>
    <cellStyle name="Cálculo 2 2 4 2 3 2" xfId="2886"/>
    <cellStyle name="Cálculo 2 2 4 2 3 2 2" xfId="2887"/>
    <cellStyle name="Cálculo 2 2 4 2 3 2 3" xfId="2888"/>
    <cellStyle name="Cálculo 2 2 4 2 3 2 4" xfId="2889"/>
    <cellStyle name="Cálculo 2 2 4 2 3 3" xfId="2890"/>
    <cellStyle name="Cálculo 2 2 4 2 3 3 2" xfId="2891"/>
    <cellStyle name="Cálculo 2 2 4 2 3 3 3" xfId="2892"/>
    <cellStyle name="Cálculo 2 2 4 2 3 3 4" xfId="2893"/>
    <cellStyle name="Cálculo 2 2 4 2 3 4" xfId="2894"/>
    <cellStyle name="Cálculo 2 2 4 2 3 5" xfId="2895"/>
    <cellStyle name="Cálculo 2 2 4 2 3 6" xfId="2896"/>
    <cellStyle name="Cálculo 2 2 4 2 4" xfId="2897"/>
    <cellStyle name="Cálculo 2 2 4 2 5" xfId="2898"/>
    <cellStyle name="Cálculo 2 2 4 2 6" xfId="2899"/>
    <cellStyle name="Cálculo 2 2 4 3" xfId="2900"/>
    <cellStyle name="Cálculo 2 2 4 4" xfId="2901"/>
    <cellStyle name="Cálculo 2 2 5" xfId="2902"/>
    <cellStyle name="Cálculo 2 2 5 2" xfId="2903"/>
    <cellStyle name="Cálculo 2 2 5 2 2" xfId="2904"/>
    <cellStyle name="Cálculo 2 2 5 2 2 2" xfId="2905"/>
    <cellStyle name="Cálculo 2 2 5 2 2 2 2" xfId="2906"/>
    <cellStyle name="Cálculo 2 2 5 2 2 2 3" xfId="2907"/>
    <cellStyle name="Cálculo 2 2 5 2 2 2 4" xfId="2908"/>
    <cellStyle name="Cálculo 2 2 5 2 2 3" xfId="2909"/>
    <cellStyle name="Cálculo 2 2 5 2 2 3 2" xfId="2910"/>
    <cellStyle name="Cálculo 2 2 5 2 2 3 3" xfId="2911"/>
    <cellStyle name="Cálculo 2 2 5 2 2 3 4" xfId="2912"/>
    <cellStyle name="Cálculo 2 2 5 2 2 4" xfId="2913"/>
    <cellStyle name="Cálculo 2 2 5 2 2 5" xfId="2914"/>
    <cellStyle name="Cálculo 2 2 5 2 2 6" xfId="2915"/>
    <cellStyle name="Cálculo 2 2 5 2 3" xfId="2916"/>
    <cellStyle name="Cálculo 2 2 5 2 3 2" xfId="2917"/>
    <cellStyle name="Cálculo 2 2 5 2 3 2 2" xfId="2918"/>
    <cellStyle name="Cálculo 2 2 5 2 3 2 3" xfId="2919"/>
    <cellStyle name="Cálculo 2 2 5 2 3 2 4" xfId="2920"/>
    <cellStyle name="Cálculo 2 2 5 2 3 3" xfId="2921"/>
    <cellStyle name="Cálculo 2 2 5 2 3 3 2" xfId="2922"/>
    <cellStyle name="Cálculo 2 2 5 2 3 3 3" xfId="2923"/>
    <cellStyle name="Cálculo 2 2 5 2 3 3 4" xfId="2924"/>
    <cellStyle name="Cálculo 2 2 5 2 3 4" xfId="2925"/>
    <cellStyle name="Cálculo 2 2 5 2 3 5" xfId="2926"/>
    <cellStyle name="Cálculo 2 2 5 2 3 6" xfId="2927"/>
    <cellStyle name="Cálculo 2 2 5 2 4" xfId="2928"/>
    <cellStyle name="Cálculo 2 2 5 2 5" xfId="2929"/>
    <cellStyle name="Cálculo 2 2 5 2 6" xfId="2930"/>
    <cellStyle name="Cálculo 2 2 5 3" xfId="2931"/>
    <cellStyle name="Cálculo 2 2 5 4" xfId="2932"/>
    <cellStyle name="Cálculo 2 2 6" xfId="2933"/>
    <cellStyle name="Cálculo 2 2 6 2" xfId="2934"/>
    <cellStyle name="Cálculo 2 2 6 2 2" xfId="2935"/>
    <cellStyle name="Cálculo 2 2 6 2 2 2" xfId="2936"/>
    <cellStyle name="Cálculo 2 2 6 2 2 3" xfId="2937"/>
    <cellStyle name="Cálculo 2 2 6 2 2 4" xfId="2938"/>
    <cellStyle name="Cálculo 2 2 6 2 3" xfId="2939"/>
    <cellStyle name="Cálculo 2 2 6 2 3 2" xfId="2940"/>
    <cellStyle name="Cálculo 2 2 6 2 3 3" xfId="2941"/>
    <cellStyle name="Cálculo 2 2 6 2 3 4" xfId="2942"/>
    <cellStyle name="Cálculo 2 2 6 2 4" xfId="2943"/>
    <cellStyle name="Cálculo 2 2 6 2 5" xfId="2944"/>
    <cellStyle name="Cálculo 2 2 6 2 6" xfId="2945"/>
    <cellStyle name="Cálculo 2 2 6 3" xfId="2946"/>
    <cellStyle name="Cálculo 2 2 6 3 2" xfId="2947"/>
    <cellStyle name="Cálculo 2 2 6 3 2 2" xfId="2948"/>
    <cellStyle name="Cálculo 2 2 6 3 2 3" xfId="2949"/>
    <cellStyle name="Cálculo 2 2 6 3 2 4" xfId="2950"/>
    <cellStyle name="Cálculo 2 2 6 3 3" xfId="2951"/>
    <cellStyle name="Cálculo 2 2 6 3 3 2" xfId="2952"/>
    <cellStyle name="Cálculo 2 2 6 3 3 3" xfId="2953"/>
    <cellStyle name="Cálculo 2 2 6 3 3 4" xfId="2954"/>
    <cellStyle name="Cálculo 2 2 6 3 4" xfId="2955"/>
    <cellStyle name="Cálculo 2 2 6 3 5" xfId="2956"/>
    <cellStyle name="Cálculo 2 2 6 3 6" xfId="2957"/>
    <cellStyle name="Cálculo 2 2 6 4" xfId="2958"/>
    <cellStyle name="Cálculo 2 2 6 4 2" xfId="2959"/>
    <cellStyle name="Cálculo 2 2 6 4 3" xfId="2960"/>
    <cellStyle name="Cálculo 2 2 6 4 4" xfId="2961"/>
    <cellStyle name="Cálculo 2 2 6 5" xfId="2962"/>
    <cellStyle name="Cálculo 2 2 6 6" xfId="2963"/>
    <cellStyle name="Cálculo 2 2 7" xfId="2964"/>
    <cellStyle name="Cálculo 2 2 7 2" xfId="2965"/>
    <cellStyle name="Cálculo 2 2 7 2 2" xfId="2966"/>
    <cellStyle name="Cálculo 2 2 7 2 2 2" xfId="2967"/>
    <cellStyle name="Cálculo 2 2 7 2 2 3" xfId="2968"/>
    <cellStyle name="Cálculo 2 2 7 2 2 4" xfId="2969"/>
    <cellStyle name="Cálculo 2 2 7 2 3" xfId="2970"/>
    <cellStyle name="Cálculo 2 2 7 2 3 2" xfId="2971"/>
    <cellStyle name="Cálculo 2 2 7 2 3 3" xfId="2972"/>
    <cellStyle name="Cálculo 2 2 7 2 3 4" xfId="2973"/>
    <cellStyle name="Cálculo 2 2 7 2 4" xfId="2974"/>
    <cellStyle name="Cálculo 2 2 7 2 5" xfId="2975"/>
    <cellStyle name="Cálculo 2 2 7 2 6" xfId="2976"/>
    <cellStyle name="Cálculo 2 2 7 3" xfId="2977"/>
    <cellStyle name="Cálculo 2 2 7 3 2" xfId="2978"/>
    <cellStyle name="Cálculo 2 2 7 3 2 2" xfId="2979"/>
    <cellStyle name="Cálculo 2 2 7 3 2 3" xfId="2980"/>
    <cellStyle name="Cálculo 2 2 7 3 2 4" xfId="2981"/>
    <cellStyle name="Cálculo 2 2 7 3 3" xfId="2982"/>
    <cellStyle name="Cálculo 2 2 7 3 3 2" xfId="2983"/>
    <cellStyle name="Cálculo 2 2 7 3 3 3" xfId="2984"/>
    <cellStyle name="Cálculo 2 2 7 3 3 4" xfId="2985"/>
    <cellStyle name="Cálculo 2 2 7 3 4" xfId="2986"/>
    <cellStyle name="Cálculo 2 2 7 3 5" xfId="2987"/>
    <cellStyle name="Cálculo 2 2 7 3 6" xfId="2988"/>
    <cellStyle name="Cálculo 2 2 7 4" xfId="2989"/>
    <cellStyle name="Cálculo 2 2 7 4 2" xfId="2990"/>
    <cellStyle name="Cálculo 2 2 7 4 3" xfId="2991"/>
    <cellStyle name="Cálculo 2 2 7 4 4" xfId="2992"/>
    <cellStyle name="Cálculo 2 2 7 5" xfId="2993"/>
    <cellStyle name="Cálculo 2 2 7 6" xfId="2994"/>
    <cellStyle name="Cálculo 2 2 8" xfId="2995"/>
    <cellStyle name="Cálculo 2 2 8 2" xfId="2996"/>
    <cellStyle name="Cálculo 2 2 8 2 2" xfId="2997"/>
    <cellStyle name="Cálculo 2 2 8 2 2 2" xfId="2998"/>
    <cellStyle name="Cálculo 2 2 8 2 2 3" xfId="2999"/>
    <cellStyle name="Cálculo 2 2 8 2 2 4" xfId="3000"/>
    <cellStyle name="Cálculo 2 2 8 2 3" xfId="3001"/>
    <cellStyle name="Cálculo 2 2 8 2 3 2" xfId="3002"/>
    <cellStyle name="Cálculo 2 2 8 2 3 3" xfId="3003"/>
    <cellStyle name="Cálculo 2 2 8 2 3 4" xfId="3004"/>
    <cellStyle name="Cálculo 2 2 8 2 4" xfId="3005"/>
    <cellStyle name="Cálculo 2 2 8 2 5" xfId="3006"/>
    <cellStyle name="Cálculo 2 2 8 2 6" xfId="3007"/>
    <cellStyle name="Cálculo 2 2 8 3" xfId="3008"/>
    <cellStyle name="Cálculo 2 2 8 3 2" xfId="3009"/>
    <cellStyle name="Cálculo 2 2 8 3 2 2" xfId="3010"/>
    <cellStyle name="Cálculo 2 2 8 3 2 3" xfId="3011"/>
    <cellStyle name="Cálculo 2 2 8 3 2 4" xfId="3012"/>
    <cellStyle name="Cálculo 2 2 8 3 3" xfId="3013"/>
    <cellStyle name="Cálculo 2 2 8 3 3 2" xfId="3014"/>
    <cellStyle name="Cálculo 2 2 8 3 3 3" xfId="3015"/>
    <cellStyle name="Cálculo 2 2 8 3 3 4" xfId="3016"/>
    <cellStyle name="Cálculo 2 2 8 3 4" xfId="3017"/>
    <cellStyle name="Cálculo 2 2 8 3 5" xfId="3018"/>
    <cellStyle name="Cálculo 2 2 8 3 6" xfId="3019"/>
    <cellStyle name="Cálculo 2 2 8 4" xfId="3020"/>
    <cellStyle name="Cálculo 2 2 8 4 2" xfId="3021"/>
    <cellStyle name="Cálculo 2 2 8 4 3" xfId="3022"/>
    <cellStyle name="Cálculo 2 2 8 4 4" xfId="3023"/>
    <cellStyle name="Cálculo 2 2 8 5" xfId="3024"/>
    <cellStyle name="Cálculo 2 2 8 6" xfId="3025"/>
    <cellStyle name="Cálculo 2 2 9" xfId="3026"/>
    <cellStyle name="Cálculo 2 2 9 2" xfId="3027"/>
    <cellStyle name="Cálculo 2 2 9 2 2" xfId="3028"/>
    <cellStyle name="Cálculo 2 2 9 2 2 2" xfId="3029"/>
    <cellStyle name="Cálculo 2 2 9 2 2 3" xfId="3030"/>
    <cellStyle name="Cálculo 2 2 9 2 2 4" xfId="3031"/>
    <cellStyle name="Cálculo 2 2 9 2 3" xfId="3032"/>
    <cellStyle name="Cálculo 2 2 9 2 3 2" xfId="3033"/>
    <cellStyle name="Cálculo 2 2 9 2 3 3" xfId="3034"/>
    <cellStyle name="Cálculo 2 2 9 2 3 4" xfId="3035"/>
    <cellStyle name="Cálculo 2 2 9 2 4" xfId="3036"/>
    <cellStyle name="Cálculo 2 2 9 2 5" xfId="3037"/>
    <cellStyle name="Cálculo 2 2 9 2 6" xfId="3038"/>
    <cellStyle name="Cálculo 2 2 9 3" xfId="3039"/>
    <cellStyle name="Cálculo 2 2 9 3 2" xfId="3040"/>
    <cellStyle name="Cálculo 2 2 9 3 2 2" xfId="3041"/>
    <cellStyle name="Cálculo 2 2 9 3 2 3" xfId="3042"/>
    <cellStyle name="Cálculo 2 2 9 3 2 4" xfId="3043"/>
    <cellStyle name="Cálculo 2 2 9 3 3" xfId="3044"/>
    <cellStyle name="Cálculo 2 2 9 3 3 2" xfId="3045"/>
    <cellStyle name="Cálculo 2 2 9 3 3 3" xfId="3046"/>
    <cellStyle name="Cálculo 2 2 9 3 3 4" xfId="3047"/>
    <cellStyle name="Cálculo 2 2 9 3 4" xfId="3048"/>
    <cellStyle name="Cálculo 2 2 9 3 5" xfId="3049"/>
    <cellStyle name="Cálculo 2 2 9 3 6" xfId="3050"/>
    <cellStyle name="Cálculo 2 2 9 4" xfId="3051"/>
    <cellStyle name="Cálculo 2 2 9 4 2" xfId="3052"/>
    <cellStyle name="Cálculo 2 2 9 4 3" xfId="3053"/>
    <cellStyle name="Cálculo 2 2 9 4 4" xfId="3054"/>
    <cellStyle name="Cálculo 2 2 9 5" xfId="3055"/>
    <cellStyle name="Cálculo 2 2 9 6" xfId="3056"/>
    <cellStyle name="Cálculo 2 3" xfId="3057"/>
    <cellStyle name="Cálculo 2 3 10" xfId="3058"/>
    <cellStyle name="Cálculo 2 3 10 2" xfId="3059"/>
    <cellStyle name="Cálculo 2 3 10 2 2" xfId="3060"/>
    <cellStyle name="Cálculo 2 3 10 2 2 2" xfId="3061"/>
    <cellStyle name="Cálculo 2 3 10 2 2 3" xfId="3062"/>
    <cellStyle name="Cálculo 2 3 10 2 2 4" xfId="3063"/>
    <cellStyle name="Cálculo 2 3 10 2 3" xfId="3064"/>
    <cellStyle name="Cálculo 2 3 10 2 3 2" xfId="3065"/>
    <cellStyle name="Cálculo 2 3 10 2 3 3" xfId="3066"/>
    <cellStyle name="Cálculo 2 3 10 2 3 4" xfId="3067"/>
    <cellStyle name="Cálculo 2 3 10 2 4" xfId="3068"/>
    <cellStyle name="Cálculo 2 3 10 2 5" xfId="3069"/>
    <cellStyle name="Cálculo 2 3 10 2 6" xfId="3070"/>
    <cellStyle name="Cálculo 2 3 10 3" xfId="3071"/>
    <cellStyle name="Cálculo 2 3 10 3 2" xfId="3072"/>
    <cellStyle name="Cálculo 2 3 10 3 2 2" xfId="3073"/>
    <cellStyle name="Cálculo 2 3 10 3 2 3" xfId="3074"/>
    <cellStyle name="Cálculo 2 3 10 3 2 4" xfId="3075"/>
    <cellStyle name="Cálculo 2 3 10 3 3" xfId="3076"/>
    <cellStyle name="Cálculo 2 3 10 3 3 2" xfId="3077"/>
    <cellStyle name="Cálculo 2 3 10 3 3 3" xfId="3078"/>
    <cellStyle name="Cálculo 2 3 10 3 3 4" xfId="3079"/>
    <cellStyle name="Cálculo 2 3 10 3 4" xfId="3080"/>
    <cellStyle name="Cálculo 2 3 10 3 5" xfId="3081"/>
    <cellStyle name="Cálculo 2 3 10 3 6" xfId="3082"/>
    <cellStyle name="Cálculo 2 3 10 4" xfId="3083"/>
    <cellStyle name="Cálculo 2 3 10 5" xfId="3084"/>
    <cellStyle name="Cálculo 2 3 10 6" xfId="3085"/>
    <cellStyle name="Cálculo 2 3 11" xfId="3086"/>
    <cellStyle name="Cálculo 2 3 12" xfId="3087"/>
    <cellStyle name="Cálculo 2 3 2" xfId="3088"/>
    <cellStyle name="Cálculo 2 3 2 2" xfId="3089"/>
    <cellStyle name="Cálculo 2 3 2 2 2" xfId="3090"/>
    <cellStyle name="Cálculo 2 3 2 2 2 2" xfId="3091"/>
    <cellStyle name="Cálculo 2 3 2 2 2 2 2" xfId="3092"/>
    <cellStyle name="Cálculo 2 3 2 2 2 2 3" xfId="3093"/>
    <cellStyle name="Cálculo 2 3 2 2 2 2 4" xfId="3094"/>
    <cellStyle name="Cálculo 2 3 2 2 2 3" xfId="3095"/>
    <cellStyle name="Cálculo 2 3 2 2 2 3 2" xfId="3096"/>
    <cellStyle name="Cálculo 2 3 2 2 2 3 3" xfId="3097"/>
    <cellStyle name="Cálculo 2 3 2 2 2 3 4" xfId="3098"/>
    <cellStyle name="Cálculo 2 3 2 2 2 4" xfId="3099"/>
    <cellStyle name="Cálculo 2 3 2 2 2 5" xfId="3100"/>
    <cellStyle name="Cálculo 2 3 2 2 2 6" xfId="3101"/>
    <cellStyle name="Cálculo 2 3 2 2 3" xfId="3102"/>
    <cellStyle name="Cálculo 2 3 2 2 3 2" xfId="3103"/>
    <cellStyle name="Cálculo 2 3 2 2 3 2 2" xfId="3104"/>
    <cellStyle name="Cálculo 2 3 2 2 3 2 3" xfId="3105"/>
    <cellStyle name="Cálculo 2 3 2 2 3 2 4" xfId="3106"/>
    <cellStyle name="Cálculo 2 3 2 2 3 3" xfId="3107"/>
    <cellStyle name="Cálculo 2 3 2 2 3 3 2" xfId="3108"/>
    <cellStyle name="Cálculo 2 3 2 2 3 3 3" xfId="3109"/>
    <cellStyle name="Cálculo 2 3 2 2 3 3 4" xfId="3110"/>
    <cellStyle name="Cálculo 2 3 2 2 3 4" xfId="3111"/>
    <cellStyle name="Cálculo 2 3 2 2 3 5" xfId="3112"/>
    <cellStyle name="Cálculo 2 3 2 2 3 6" xfId="3113"/>
    <cellStyle name="Cálculo 2 3 2 2 4" xfId="3114"/>
    <cellStyle name="Cálculo 2 3 2 2 5" xfId="3115"/>
    <cellStyle name="Cálculo 2 3 2 2 6" xfId="3116"/>
    <cellStyle name="Cálculo 2 3 2 3" xfId="3117"/>
    <cellStyle name="Cálculo 2 3 2 4" xfId="3118"/>
    <cellStyle name="Cálculo 2 3 3" xfId="3119"/>
    <cellStyle name="Cálculo 2 3 3 2" xfId="3120"/>
    <cellStyle name="Cálculo 2 3 3 2 2" xfId="3121"/>
    <cellStyle name="Cálculo 2 3 3 2 2 2" xfId="3122"/>
    <cellStyle name="Cálculo 2 3 3 2 2 2 2" xfId="3123"/>
    <cellStyle name="Cálculo 2 3 3 2 2 2 3" xfId="3124"/>
    <cellStyle name="Cálculo 2 3 3 2 2 2 4" xfId="3125"/>
    <cellStyle name="Cálculo 2 3 3 2 2 3" xfId="3126"/>
    <cellStyle name="Cálculo 2 3 3 2 2 3 2" xfId="3127"/>
    <cellStyle name="Cálculo 2 3 3 2 2 3 3" xfId="3128"/>
    <cellStyle name="Cálculo 2 3 3 2 2 3 4" xfId="3129"/>
    <cellStyle name="Cálculo 2 3 3 2 2 4" xfId="3130"/>
    <cellStyle name="Cálculo 2 3 3 2 2 5" xfId="3131"/>
    <cellStyle name="Cálculo 2 3 3 2 2 6" xfId="3132"/>
    <cellStyle name="Cálculo 2 3 3 2 3" xfId="3133"/>
    <cellStyle name="Cálculo 2 3 3 2 3 2" xfId="3134"/>
    <cellStyle name="Cálculo 2 3 3 2 3 2 2" xfId="3135"/>
    <cellStyle name="Cálculo 2 3 3 2 3 2 3" xfId="3136"/>
    <cellStyle name="Cálculo 2 3 3 2 3 2 4" xfId="3137"/>
    <cellStyle name="Cálculo 2 3 3 2 3 3" xfId="3138"/>
    <cellStyle name="Cálculo 2 3 3 2 3 3 2" xfId="3139"/>
    <cellStyle name="Cálculo 2 3 3 2 3 3 3" xfId="3140"/>
    <cellStyle name="Cálculo 2 3 3 2 3 3 4" xfId="3141"/>
    <cellStyle name="Cálculo 2 3 3 2 3 4" xfId="3142"/>
    <cellStyle name="Cálculo 2 3 3 2 3 5" xfId="3143"/>
    <cellStyle name="Cálculo 2 3 3 2 3 6" xfId="3144"/>
    <cellStyle name="Cálculo 2 3 3 2 4" xfId="3145"/>
    <cellStyle name="Cálculo 2 3 3 2 5" xfId="3146"/>
    <cellStyle name="Cálculo 2 3 3 2 6" xfId="3147"/>
    <cellStyle name="Cálculo 2 3 3 3" xfId="3148"/>
    <cellStyle name="Cálculo 2 3 3 4" xfId="3149"/>
    <cellStyle name="Cálculo 2 3 4" xfId="3150"/>
    <cellStyle name="Cálculo 2 3 4 2" xfId="3151"/>
    <cellStyle name="Cálculo 2 3 4 2 2" xfId="3152"/>
    <cellStyle name="Cálculo 2 3 4 2 2 2" xfId="3153"/>
    <cellStyle name="Cálculo 2 3 4 2 2 2 2" xfId="3154"/>
    <cellStyle name="Cálculo 2 3 4 2 2 2 3" xfId="3155"/>
    <cellStyle name="Cálculo 2 3 4 2 2 2 4" xfId="3156"/>
    <cellStyle name="Cálculo 2 3 4 2 2 3" xfId="3157"/>
    <cellStyle name="Cálculo 2 3 4 2 2 3 2" xfId="3158"/>
    <cellStyle name="Cálculo 2 3 4 2 2 3 3" xfId="3159"/>
    <cellStyle name="Cálculo 2 3 4 2 2 3 4" xfId="3160"/>
    <cellStyle name="Cálculo 2 3 4 2 2 4" xfId="3161"/>
    <cellStyle name="Cálculo 2 3 4 2 2 5" xfId="3162"/>
    <cellStyle name="Cálculo 2 3 4 2 2 6" xfId="3163"/>
    <cellStyle name="Cálculo 2 3 4 2 3" xfId="3164"/>
    <cellStyle name="Cálculo 2 3 4 2 3 2" xfId="3165"/>
    <cellStyle name="Cálculo 2 3 4 2 3 2 2" xfId="3166"/>
    <cellStyle name="Cálculo 2 3 4 2 3 2 3" xfId="3167"/>
    <cellStyle name="Cálculo 2 3 4 2 3 2 4" xfId="3168"/>
    <cellStyle name="Cálculo 2 3 4 2 3 3" xfId="3169"/>
    <cellStyle name="Cálculo 2 3 4 2 3 3 2" xfId="3170"/>
    <cellStyle name="Cálculo 2 3 4 2 3 3 3" xfId="3171"/>
    <cellStyle name="Cálculo 2 3 4 2 3 3 4" xfId="3172"/>
    <cellStyle name="Cálculo 2 3 4 2 3 4" xfId="3173"/>
    <cellStyle name="Cálculo 2 3 4 2 3 5" xfId="3174"/>
    <cellStyle name="Cálculo 2 3 4 2 3 6" xfId="3175"/>
    <cellStyle name="Cálculo 2 3 4 2 4" xfId="3176"/>
    <cellStyle name="Cálculo 2 3 4 2 5" xfId="3177"/>
    <cellStyle name="Cálculo 2 3 4 2 6" xfId="3178"/>
    <cellStyle name="Cálculo 2 3 4 3" xfId="3179"/>
    <cellStyle name="Cálculo 2 3 4 4" xfId="3180"/>
    <cellStyle name="Cálculo 2 3 5" xfId="3181"/>
    <cellStyle name="Cálculo 2 3 5 2" xfId="3182"/>
    <cellStyle name="Cálculo 2 3 5 2 2" xfId="3183"/>
    <cellStyle name="Cálculo 2 3 5 2 2 2" xfId="3184"/>
    <cellStyle name="Cálculo 2 3 5 2 2 2 2" xfId="3185"/>
    <cellStyle name="Cálculo 2 3 5 2 2 2 3" xfId="3186"/>
    <cellStyle name="Cálculo 2 3 5 2 2 2 4" xfId="3187"/>
    <cellStyle name="Cálculo 2 3 5 2 2 3" xfId="3188"/>
    <cellStyle name="Cálculo 2 3 5 2 2 3 2" xfId="3189"/>
    <cellStyle name="Cálculo 2 3 5 2 2 3 3" xfId="3190"/>
    <cellStyle name="Cálculo 2 3 5 2 2 3 4" xfId="3191"/>
    <cellStyle name="Cálculo 2 3 5 2 2 4" xfId="3192"/>
    <cellStyle name="Cálculo 2 3 5 2 2 5" xfId="3193"/>
    <cellStyle name="Cálculo 2 3 5 2 2 6" xfId="3194"/>
    <cellStyle name="Cálculo 2 3 5 2 3" xfId="3195"/>
    <cellStyle name="Cálculo 2 3 5 2 3 2" xfId="3196"/>
    <cellStyle name="Cálculo 2 3 5 2 3 2 2" xfId="3197"/>
    <cellStyle name="Cálculo 2 3 5 2 3 2 3" xfId="3198"/>
    <cellStyle name="Cálculo 2 3 5 2 3 2 4" xfId="3199"/>
    <cellStyle name="Cálculo 2 3 5 2 3 3" xfId="3200"/>
    <cellStyle name="Cálculo 2 3 5 2 3 3 2" xfId="3201"/>
    <cellStyle name="Cálculo 2 3 5 2 3 3 3" xfId="3202"/>
    <cellStyle name="Cálculo 2 3 5 2 3 3 4" xfId="3203"/>
    <cellStyle name="Cálculo 2 3 5 2 3 4" xfId="3204"/>
    <cellStyle name="Cálculo 2 3 5 2 3 5" xfId="3205"/>
    <cellStyle name="Cálculo 2 3 5 2 3 6" xfId="3206"/>
    <cellStyle name="Cálculo 2 3 5 2 4" xfId="3207"/>
    <cellStyle name="Cálculo 2 3 5 2 5" xfId="3208"/>
    <cellStyle name="Cálculo 2 3 5 2 6" xfId="3209"/>
    <cellStyle name="Cálculo 2 3 5 3" xfId="3210"/>
    <cellStyle name="Cálculo 2 3 5 4" xfId="3211"/>
    <cellStyle name="Cálculo 2 3 6" xfId="3212"/>
    <cellStyle name="Cálculo 2 3 6 2" xfId="3213"/>
    <cellStyle name="Cálculo 2 3 6 2 2" xfId="3214"/>
    <cellStyle name="Cálculo 2 3 6 2 2 2" xfId="3215"/>
    <cellStyle name="Cálculo 2 3 6 2 2 3" xfId="3216"/>
    <cellStyle name="Cálculo 2 3 6 2 2 4" xfId="3217"/>
    <cellStyle name="Cálculo 2 3 6 2 3" xfId="3218"/>
    <cellStyle name="Cálculo 2 3 6 2 3 2" xfId="3219"/>
    <cellStyle name="Cálculo 2 3 6 2 3 3" xfId="3220"/>
    <cellStyle name="Cálculo 2 3 6 2 3 4" xfId="3221"/>
    <cellStyle name="Cálculo 2 3 6 2 4" xfId="3222"/>
    <cellStyle name="Cálculo 2 3 6 2 5" xfId="3223"/>
    <cellStyle name="Cálculo 2 3 6 2 6" xfId="3224"/>
    <cellStyle name="Cálculo 2 3 6 3" xfId="3225"/>
    <cellStyle name="Cálculo 2 3 6 3 2" xfId="3226"/>
    <cellStyle name="Cálculo 2 3 6 3 2 2" xfId="3227"/>
    <cellStyle name="Cálculo 2 3 6 3 2 3" xfId="3228"/>
    <cellStyle name="Cálculo 2 3 6 3 2 4" xfId="3229"/>
    <cellStyle name="Cálculo 2 3 6 3 3" xfId="3230"/>
    <cellStyle name="Cálculo 2 3 6 3 3 2" xfId="3231"/>
    <cellStyle name="Cálculo 2 3 6 3 3 3" xfId="3232"/>
    <cellStyle name="Cálculo 2 3 6 3 3 4" xfId="3233"/>
    <cellStyle name="Cálculo 2 3 6 3 4" xfId="3234"/>
    <cellStyle name="Cálculo 2 3 6 3 5" xfId="3235"/>
    <cellStyle name="Cálculo 2 3 6 3 6" xfId="3236"/>
    <cellStyle name="Cálculo 2 3 6 4" xfId="3237"/>
    <cellStyle name="Cálculo 2 3 6 4 2" xfId="3238"/>
    <cellStyle name="Cálculo 2 3 6 4 3" xfId="3239"/>
    <cellStyle name="Cálculo 2 3 6 4 4" xfId="3240"/>
    <cellStyle name="Cálculo 2 3 6 5" xfId="3241"/>
    <cellStyle name="Cálculo 2 3 6 6" xfId="3242"/>
    <cellStyle name="Cálculo 2 3 7" xfId="3243"/>
    <cellStyle name="Cálculo 2 3 7 2" xfId="3244"/>
    <cellStyle name="Cálculo 2 3 7 2 2" xfId="3245"/>
    <cellStyle name="Cálculo 2 3 7 2 2 2" xfId="3246"/>
    <cellStyle name="Cálculo 2 3 7 2 2 3" xfId="3247"/>
    <cellStyle name="Cálculo 2 3 7 2 2 4" xfId="3248"/>
    <cellStyle name="Cálculo 2 3 7 2 3" xfId="3249"/>
    <cellStyle name="Cálculo 2 3 7 2 3 2" xfId="3250"/>
    <cellStyle name="Cálculo 2 3 7 2 3 3" xfId="3251"/>
    <cellStyle name="Cálculo 2 3 7 2 3 4" xfId="3252"/>
    <cellStyle name="Cálculo 2 3 7 2 4" xfId="3253"/>
    <cellStyle name="Cálculo 2 3 7 2 5" xfId="3254"/>
    <cellStyle name="Cálculo 2 3 7 2 6" xfId="3255"/>
    <cellStyle name="Cálculo 2 3 7 3" xfId="3256"/>
    <cellStyle name="Cálculo 2 3 7 3 2" xfId="3257"/>
    <cellStyle name="Cálculo 2 3 7 3 2 2" xfId="3258"/>
    <cellStyle name="Cálculo 2 3 7 3 2 3" xfId="3259"/>
    <cellStyle name="Cálculo 2 3 7 3 2 4" xfId="3260"/>
    <cellStyle name="Cálculo 2 3 7 3 3" xfId="3261"/>
    <cellStyle name="Cálculo 2 3 7 3 3 2" xfId="3262"/>
    <cellStyle name="Cálculo 2 3 7 3 3 3" xfId="3263"/>
    <cellStyle name="Cálculo 2 3 7 3 3 4" xfId="3264"/>
    <cellStyle name="Cálculo 2 3 7 3 4" xfId="3265"/>
    <cellStyle name="Cálculo 2 3 7 3 5" xfId="3266"/>
    <cellStyle name="Cálculo 2 3 7 3 6" xfId="3267"/>
    <cellStyle name="Cálculo 2 3 7 4" xfId="3268"/>
    <cellStyle name="Cálculo 2 3 7 4 2" xfId="3269"/>
    <cellStyle name="Cálculo 2 3 7 4 3" xfId="3270"/>
    <cellStyle name="Cálculo 2 3 7 4 4" xfId="3271"/>
    <cellStyle name="Cálculo 2 3 7 5" xfId="3272"/>
    <cellStyle name="Cálculo 2 3 7 6" xfId="3273"/>
    <cellStyle name="Cálculo 2 3 8" xfId="3274"/>
    <cellStyle name="Cálculo 2 3 8 2" xfId="3275"/>
    <cellStyle name="Cálculo 2 3 8 2 2" xfId="3276"/>
    <cellStyle name="Cálculo 2 3 8 2 2 2" xfId="3277"/>
    <cellStyle name="Cálculo 2 3 8 2 2 3" xfId="3278"/>
    <cellStyle name="Cálculo 2 3 8 2 2 4" xfId="3279"/>
    <cellStyle name="Cálculo 2 3 8 2 3" xfId="3280"/>
    <cellStyle name="Cálculo 2 3 8 2 3 2" xfId="3281"/>
    <cellStyle name="Cálculo 2 3 8 2 3 3" xfId="3282"/>
    <cellStyle name="Cálculo 2 3 8 2 3 4" xfId="3283"/>
    <cellStyle name="Cálculo 2 3 8 2 4" xfId="3284"/>
    <cellStyle name="Cálculo 2 3 8 2 5" xfId="3285"/>
    <cellStyle name="Cálculo 2 3 8 2 6" xfId="3286"/>
    <cellStyle name="Cálculo 2 3 8 3" xfId="3287"/>
    <cellStyle name="Cálculo 2 3 8 3 2" xfId="3288"/>
    <cellStyle name="Cálculo 2 3 8 3 2 2" xfId="3289"/>
    <cellStyle name="Cálculo 2 3 8 3 2 3" xfId="3290"/>
    <cellStyle name="Cálculo 2 3 8 3 2 4" xfId="3291"/>
    <cellStyle name="Cálculo 2 3 8 3 3" xfId="3292"/>
    <cellStyle name="Cálculo 2 3 8 3 3 2" xfId="3293"/>
    <cellStyle name="Cálculo 2 3 8 3 3 3" xfId="3294"/>
    <cellStyle name="Cálculo 2 3 8 3 3 4" xfId="3295"/>
    <cellStyle name="Cálculo 2 3 8 3 4" xfId="3296"/>
    <cellStyle name="Cálculo 2 3 8 3 5" xfId="3297"/>
    <cellStyle name="Cálculo 2 3 8 3 6" xfId="3298"/>
    <cellStyle name="Cálculo 2 3 8 4" xfId="3299"/>
    <cellStyle name="Cálculo 2 3 8 4 2" xfId="3300"/>
    <cellStyle name="Cálculo 2 3 8 4 3" xfId="3301"/>
    <cellStyle name="Cálculo 2 3 8 4 4" xfId="3302"/>
    <cellStyle name="Cálculo 2 3 8 5" xfId="3303"/>
    <cellStyle name="Cálculo 2 3 8 6" xfId="3304"/>
    <cellStyle name="Cálculo 2 3 9" xfId="3305"/>
    <cellStyle name="Cálculo 2 3 9 2" xfId="3306"/>
    <cellStyle name="Cálculo 2 3 9 2 2" xfId="3307"/>
    <cellStyle name="Cálculo 2 3 9 2 2 2" xfId="3308"/>
    <cellStyle name="Cálculo 2 3 9 2 2 3" xfId="3309"/>
    <cellStyle name="Cálculo 2 3 9 2 2 4" xfId="3310"/>
    <cellStyle name="Cálculo 2 3 9 2 3" xfId="3311"/>
    <cellStyle name="Cálculo 2 3 9 2 3 2" xfId="3312"/>
    <cellStyle name="Cálculo 2 3 9 2 3 3" xfId="3313"/>
    <cellStyle name="Cálculo 2 3 9 2 3 4" xfId="3314"/>
    <cellStyle name="Cálculo 2 3 9 2 4" xfId="3315"/>
    <cellStyle name="Cálculo 2 3 9 2 5" xfId="3316"/>
    <cellStyle name="Cálculo 2 3 9 2 6" xfId="3317"/>
    <cellStyle name="Cálculo 2 3 9 3" xfId="3318"/>
    <cellStyle name="Cálculo 2 3 9 3 2" xfId="3319"/>
    <cellStyle name="Cálculo 2 3 9 3 2 2" xfId="3320"/>
    <cellStyle name="Cálculo 2 3 9 3 2 3" xfId="3321"/>
    <cellStyle name="Cálculo 2 3 9 3 2 4" xfId="3322"/>
    <cellStyle name="Cálculo 2 3 9 3 3" xfId="3323"/>
    <cellStyle name="Cálculo 2 3 9 3 3 2" xfId="3324"/>
    <cellStyle name="Cálculo 2 3 9 3 3 3" xfId="3325"/>
    <cellStyle name="Cálculo 2 3 9 3 3 4" xfId="3326"/>
    <cellStyle name="Cálculo 2 3 9 3 4" xfId="3327"/>
    <cellStyle name="Cálculo 2 3 9 3 5" xfId="3328"/>
    <cellStyle name="Cálculo 2 3 9 3 6" xfId="3329"/>
    <cellStyle name="Cálculo 2 3 9 4" xfId="3330"/>
    <cellStyle name="Cálculo 2 3 9 4 2" xfId="3331"/>
    <cellStyle name="Cálculo 2 3 9 4 3" xfId="3332"/>
    <cellStyle name="Cálculo 2 3 9 4 4" xfId="3333"/>
    <cellStyle name="Cálculo 2 3 9 5" xfId="3334"/>
    <cellStyle name="Cálculo 2 3 9 6" xfId="3335"/>
    <cellStyle name="Cálculo 2 4" xfId="3336"/>
    <cellStyle name="Cálculo 2 4 2" xfId="3337"/>
    <cellStyle name="Cálculo 2 4 2 2" xfId="3338"/>
    <cellStyle name="Cálculo 2 4 2 2 2" xfId="3339"/>
    <cellStyle name="Cálculo 2 4 2 2 2 2" xfId="3340"/>
    <cellStyle name="Cálculo 2 4 2 2 2 3" xfId="3341"/>
    <cellStyle name="Cálculo 2 4 2 2 2 4" xfId="3342"/>
    <cellStyle name="Cálculo 2 4 2 2 3" xfId="3343"/>
    <cellStyle name="Cálculo 2 4 2 2 3 2" xfId="3344"/>
    <cellStyle name="Cálculo 2 4 2 2 3 3" xfId="3345"/>
    <cellStyle name="Cálculo 2 4 2 2 3 4" xfId="3346"/>
    <cellStyle name="Cálculo 2 4 2 2 4" xfId="3347"/>
    <cellStyle name="Cálculo 2 4 2 2 5" xfId="3348"/>
    <cellStyle name="Cálculo 2 4 2 2 6" xfId="3349"/>
    <cellStyle name="Cálculo 2 4 2 3" xfId="3350"/>
    <cellStyle name="Cálculo 2 4 2 3 2" xfId="3351"/>
    <cellStyle name="Cálculo 2 4 2 3 2 2" xfId="3352"/>
    <cellStyle name="Cálculo 2 4 2 3 2 3" xfId="3353"/>
    <cellStyle name="Cálculo 2 4 2 3 2 4" xfId="3354"/>
    <cellStyle name="Cálculo 2 4 2 3 3" xfId="3355"/>
    <cellStyle name="Cálculo 2 4 2 3 3 2" xfId="3356"/>
    <cellStyle name="Cálculo 2 4 2 3 3 3" xfId="3357"/>
    <cellStyle name="Cálculo 2 4 2 3 3 4" xfId="3358"/>
    <cellStyle name="Cálculo 2 4 2 3 4" xfId="3359"/>
    <cellStyle name="Cálculo 2 4 2 3 5" xfId="3360"/>
    <cellStyle name="Cálculo 2 4 2 3 6" xfId="3361"/>
    <cellStyle name="Cálculo 2 4 2 4" xfId="3362"/>
    <cellStyle name="Cálculo 2 4 2 5" xfId="3363"/>
    <cellStyle name="Cálculo 2 4 2 6" xfId="3364"/>
    <cellStyle name="Cálculo 2 4 3" xfId="3365"/>
    <cellStyle name="Cálculo 2 4 4" xfId="3366"/>
    <cellStyle name="Cálculo 2 5" xfId="3367"/>
    <cellStyle name="Cálculo 2 5 2" xfId="3368"/>
    <cellStyle name="Cálculo 2 5 2 2" xfId="3369"/>
    <cellStyle name="Cálculo 2 5 2 2 2" xfId="3370"/>
    <cellStyle name="Cálculo 2 5 2 2 2 2" xfId="3371"/>
    <cellStyle name="Cálculo 2 5 2 2 2 3" xfId="3372"/>
    <cellStyle name="Cálculo 2 5 2 2 2 4" xfId="3373"/>
    <cellStyle name="Cálculo 2 5 2 2 3" xfId="3374"/>
    <cellStyle name="Cálculo 2 5 2 2 3 2" xfId="3375"/>
    <cellStyle name="Cálculo 2 5 2 2 3 3" xfId="3376"/>
    <cellStyle name="Cálculo 2 5 2 2 3 4" xfId="3377"/>
    <cellStyle name="Cálculo 2 5 2 2 4" xfId="3378"/>
    <cellStyle name="Cálculo 2 5 2 2 5" xfId="3379"/>
    <cellStyle name="Cálculo 2 5 2 2 6" xfId="3380"/>
    <cellStyle name="Cálculo 2 5 2 3" xfId="3381"/>
    <cellStyle name="Cálculo 2 5 2 3 2" xfId="3382"/>
    <cellStyle name="Cálculo 2 5 2 3 2 2" xfId="3383"/>
    <cellStyle name="Cálculo 2 5 2 3 2 3" xfId="3384"/>
    <cellStyle name="Cálculo 2 5 2 3 2 4" xfId="3385"/>
    <cellStyle name="Cálculo 2 5 2 3 3" xfId="3386"/>
    <cellStyle name="Cálculo 2 5 2 3 3 2" xfId="3387"/>
    <cellStyle name="Cálculo 2 5 2 3 3 3" xfId="3388"/>
    <cellStyle name="Cálculo 2 5 2 3 3 4" xfId="3389"/>
    <cellStyle name="Cálculo 2 5 2 3 4" xfId="3390"/>
    <cellStyle name="Cálculo 2 5 2 3 5" xfId="3391"/>
    <cellStyle name="Cálculo 2 5 2 3 6" xfId="3392"/>
    <cellStyle name="Cálculo 2 5 2 4" xfId="3393"/>
    <cellStyle name="Cálculo 2 5 2 5" xfId="3394"/>
    <cellStyle name="Cálculo 2 5 2 6" xfId="3395"/>
    <cellStyle name="Cálculo 2 5 3" xfId="3396"/>
    <cellStyle name="Cálculo 2 5 4" xfId="3397"/>
    <cellStyle name="Cálculo 2 6" xfId="3398"/>
    <cellStyle name="Cálculo 2 6 2" xfId="3399"/>
    <cellStyle name="Cálculo 2 6 2 2" xfId="3400"/>
    <cellStyle name="Cálculo 2 6 2 2 2" xfId="3401"/>
    <cellStyle name="Cálculo 2 6 2 2 2 2" xfId="3402"/>
    <cellStyle name="Cálculo 2 6 2 2 2 3" xfId="3403"/>
    <cellStyle name="Cálculo 2 6 2 2 2 4" xfId="3404"/>
    <cellStyle name="Cálculo 2 6 2 2 3" xfId="3405"/>
    <cellStyle name="Cálculo 2 6 2 2 3 2" xfId="3406"/>
    <cellStyle name="Cálculo 2 6 2 2 3 3" xfId="3407"/>
    <cellStyle name="Cálculo 2 6 2 2 3 4" xfId="3408"/>
    <cellStyle name="Cálculo 2 6 2 2 4" xfId="3409"/>
    <cellStyle name="Cálculo 2 6 2 2 5" xfId="3410"/>
    <cellStyle name="Cálculo 2 6 2 2 6" xfId="3411"/>
    <cellStyle name="Cálculo 2 6 2 3" xfId="3412"/>
    <cellStyle name="Cálculo 2 6 2 3 2" xfId="3413"/>
    <cellStyle name="Cálculo 2 6 2 3 2 2" xfId="3414"/>
    <cellStyle name="Cálculo 2 6 2 3 2 3" xfId="3415"/>
    <cellStyle name="Cálculo 2 6 2 3 2 4" xfId="3416"/>
    <cellStyle name="Cálculo 2 6 2 3 3" xfId="3417"/>
    <cellStyle name="Cálculo 2 6 2 3 3 2" xfId="3418"/>
    <cellStyle name="Cálculo 2 6 2 3 3 3" xfId="3419"/>
    <cellStyle name="Cálculo 2 6 2 3 3 4" xfId="3420"/>
    <cellStyle name="Cálculo 2 6 2 3 4" xfId="3421"/>
    <cellStyle name="Cálculo 2 6 2 3 5" xfId="3422"/>
    <cellStyle name="Cálculo 2 6 2 3 6" xfId="3423"/>
    <cellStyle name="Cálculo 2 6 2 4" xfId="3424"/>
    <cellStyle name="Cálculo 2 6 2 5" xfId="3425"/>
    <cellStyle name="Cálculo 2 6 2 6" xfId="3426"/>
    <cellStyle name="Cálculo 2 6 3" xfId="3427"/>
    <cellStyle name="Cálculo 2 6 4" xfId="3428"/>
    <cellStyle name="Cálculo 2 7" xfId="3429"/>
    <cellStyle name="Cálculo 2 7 2" xfId="3430"/>
    <cellStyle name="Cálculo 2 7 2 2" xfId="3431"/>
    <cellStyle name="Cálculo 2 7 2 2 2" xfId="3432"/>
    <cellStyle name="Cálculo 2 7 2 2 2 2" xfId="3433"/>
    <cellStyle name="Cálculo 2 7 2 2 2 3" xfId="3434"/>
    <cellStyle name="Cálculo 2 7 2 2 2 4" xfId="3435"/>
    <cellStyle name="Cálculo 2 7 2 2 3" xfId="3436"/>
    <cellStyle name="Cálculo 2 7 2 2 3 2" xfId="3437"/>
    <cellStyle name="Cálculo 2 7 2 2 3 3" xfId="3438"/>
    <cellStyle name="Cálculo 2 7 2 2 3 4" xfId="3439"/>
    <cellStyle name="Cálculo 2 7 2 2 4" xfId="3440"/>
    <cellStyle name="Cálculo 2 7 2 2 5" xfId="3441"/>
    <cellStyle name="Cálculo 2 7 2 2 6" xfId="3442"/>
    <cellStyle name="Cálculo 2 7 2 3" xfId="3443"/>
    <cellStyle name="Cálculo 2 7 2 3 2" xfId="3444"/>
    <cellStyle name="Cálculo 2 7 2 3 2 2" xfId="3445"/>
    <cellStyle name="Cálculo 2 7 2 3 2 3" xfId="3446"/>
    <cellStyle name="Cálculo 2 7 2 3 2 4" xfId="3447"/>
    <cellStyle name="Cálculo 2 7 2 3 3" xfId="3448"/>
    <cellStyle name="Cálculo 2 7 2 3 3 2" xfId="3449"/>
    <cellStyle name="Cálculo 2 7 2 3 3 3" xfId="3450"/>
    <cellStyle name="Cálculo 2 7 2 3 3 4" xfId="3451"/>
    <cellStyle name="Cálculo 2 7 2 3 4" xfId="3452"/>
    <cellStyle name="Cálculo 2 7 2 3 5" xfId="3453"/>
    <cellStyle name="Cálculo 2 7 2 3 6" xfId="3454"/>
    <cellStyle name="Cálculo 2 7 2 4" xfId="3455"/>
    <cellStyle name="Cálculo 2 7 2 5" xfId="3456"/>
    <cellStyle name="Cálculo 2 7 2 6" xfId="3457"/>
    <cellStyle name="Cálculo 2 7 3" xfId="3458"/>
    <cellStyle name="Cálculo 2 7 4" xfId="3459"/>
    <cellStyle name="Cálculo 2 8" xfId="3460"/>
    <cellStyle name="Cálculo 2 8 2" xfId="3461"/>
    <cellStyle name="Cálculo 2 8 2 2" xfId="3462"/>
    <cellStyle name="Cálculo 2 8 2 2 2" xfId="3463"/>
    <cellStyle name="Cálculo 2 8 2 2 3" xfId="3464"/>
    <cellStyle name="Cálculo 2 8 2 2 4" xfId="3465"/>
    <cellStyle name="Cálculo 2 8 2 3" xfId="3466"/>
    <cellStyle name="Cálculo 2 8 2 3 2" xfId="3467"/>
    <cellStyle name="Cálculo 2 8 2 3 3" xfId="3468"/>
    <cellStyle name="Cálculo 2 8 2 3 4" xfId="3469"/>
    <cellStyle name="Cálculo 2 8 2 4" xfId="3470"/>
    <cellStyle name="Cálculo 2 8 2 5" xfId="3471"/>
    <cellStyle name="Cálculo 2 8 2 6" xfId="3472"/>
    <cellStyle name="Cálculo 2 8 3" xfId="3473"/>
    <cellStyle name="Cálculo 2 8 3 2" xfId="3474"/>
    <cellStyle name="Cálculo 2 8 3 2 2" xfId="3475"/>
    <cellStyle name="Cálculo 2 8 3 2 3" xfId="3476"/>
    <cellStyle name="Cálculo 2 8 3 2 4" xfId="3477"/>
    <cellStyle name="Cálculo 2 8 3 3" xfId="3478"/>
    <cellStyle name="Cálculo 2 8 3 3 2" xfId="3479"/>
    <cellStyle name="Cálculo 2 8 3 3 3" xfId="3480"/>
    <cellStyle name="Cálculo 2 8 3 3 4" xfId="3481"/>
    <cellStyle name="Cálculo 2 8 3 4" xfId="3482"/>
    <cellStyle name="Cálculo 2 8 3 5" xfId="3483"/>
    <cellStyle name="Cálculo 2 8 3 6" xfId="3484"/>
    <cellStyle name="Cálculo 2 8 4" xfId="3485"/>
    <cellStyle name="Cálculo 2 8 4 2" xfId="3486"/>
    <cellStyle name="Cálculo 2 8 4 3" xfId="3487"/>
    <cellStyle name="Cálculo 2 8 4 4" xfId="3488"/>
    <cellStyle name="Cálculo 2 8 5" xfId="3489"/>
    <cellStyle name="Cálculo 2 8 6" xfId="3490"/>
    <cellStyle name="Cálculo 2 9" xfId="3491"/>
    <cellStyle name="Cálculo 2 9 2" xfId="3492"/>
    <cellStyle name="Cálculo 2 9 2 2" xfId="3493"/>
    <cellStyle name="Cálculo 2 9 2 2 2" xfId="3494"/>
    <cellStyle name="Cálculo 2 9 2 2 3" xfId="3495"/>
    <cellStyle name="Cálculo 2 9 2 2 4" xfId="3496"/>
    <cellStyle name="Cálculo 2 9 2 3" xfId="3497"/>
    <cellStyle name="Cálculo 2 9 2 3 2" xfId="3498"/>
    <cellStyle name="Cálculo 2 9 2 3 3" xfId="3499"/>
    <cellStyle name="Cálculo 2 9 2 3 4" xfId="3500"/>
    <cellStyle name="Cálculo 2 9 2 4" xfId="3501"/>
    <cellStyle name="Cálculo 2 9 2 5" xfId="3502"/>
    <cellStyle name="Cálculo 2 9 2 6" xfId="3503"/>
    <cellStyle name="Cálculo 2 9 3" xfId="3504"/>
    <cellStyle name="Cálculo 2 9 3 2" xfId="3505"/>
    <cellStyle name="Cálculo 2 9 3 2 2" xfId="3506"/>
    <cellStyle name="Cálculo 2 9 3 2 3" xfId="3507"/>
    <cellStyle name="Cálculo 2 9 3 2 4" xfId="3508"/>
    <cellStyle name="Cálculo 2 9 3 3" xfId="3509"/>
    <cellStyle name="Cálculo 2 9 3 3 2" xfId="3510"/>
    <cellStyle name="Cálculo 2 9 3 3 3" xfId="3511"/>
    <cellStyle name="Cálculo 2 9 3 3 4" xfId="3512"/>
    <cellStyle name="Cálculo 2 9 3 4" xfId="3513"/>
    <cellStyle name="Cálculo 2 9 3 5" xfId="3514"/>
    <cellStyle name="Cálculo 2 9 3 6" xfId="3515"/>
    <cellStyle name="Cálculo 2 9 4" xfId="3516"/>
    <cellStyle name="Cálculo 2 9 4 2" xfId="3517"/>
    <cellStyle name="Cálculo 2 9 4 3" xfId="3518"/>
    <cellStyle name="Cálculo 2 9 4 4" xfId="3519"/>
    <cellStyle name="Cálculo 2 9 5" xfId="3520"/>
    <cellStyle name="Cálculo 2 9 6" xfId="3521"/>
    <cellStyle name="Cálculo 3" xfId="3522"/>
    <cellStyle name="Cálculo 3 10" xfId="3523"/>
    <cellStyle name="Cálculo 3 10 2" xfId="3524"/>
    <cellStyle name="Cálculo 3 10 2 2" xfId="3525"/>
    <cellStyle name="Cálculo 3 10 2 2 2" xfId="3526"/>
    <cellStyle name="Cálculo 3 10 2 2 3" xfId="3527"/>
    <cellStyle name="Cálculo 3 10 2 2 4" xfId="3528"/>
    <cellStyle name="Cálculo 3 10 2 3" xfId="3529"/>
    <cellStyle name="Cálculo 3 10 2 3 2" xfId="3530"/>
    <cellStyle name="Cálculo 3 10 2 3 3" xfId="3531"/>
    <cellStyle name="Cálculo 3 10 2 3 4" xfId="3532"/>
    <cellStyle name="Cálculo 3 10 2 4" xfId="3533"/>
    <cellStyle name="Cálculo 3 10 2 5" xfId="3534"/>
    <cellStyle name="Cálculo 3 10 2 6" xfId="3535"/>
    <cellStyle name="Cálculo 3 10 3" xfId="3536"/>
    <cellStyle name="Cálculo 3 10 3 2" xfId="3537"/>
    <cellStyle name="Cálculo 3 10 3 2 2" xfId="3538"/>
    <cellStyle name="Cálculo 3 10 3 2 3" xfId="3539"/>
    <cellStyle name="Cálculo 3 10 3 2 4" xfId="3540"/>
    <cellStyle name="Cálculo 3 10 3 3" xfId="3541"/>
    <cellStyle name="Cálculo 3 10 3 3 2" xfId="3542"/>
    <cellStyle name="Cálculo 3 10 3 3 3" xfId="3543"/>
    <cellStyle name="Cálculo 3 10 3 3 4" xfId="3544"/>
    <cellStyle name="Cálculo 3 10 3 4" xfId="3545"/>
    <cellStyle name="Cálculo 3 10 3 5" xfId="3546"/>
    <cellStyle name="Cálculo 3 10 3 6" xfId="3547"/>
    <cellStyle name="Cálculo 3 10 4" xfId="3548"/>
    <cellStyle name="Cálculo 3 10 4 2" xfId="3549"/>
    <cellStyle name="Cálculo 3 10 4 3" xfId="3550"/>
    <cellStyle name="Cálculo 3 10 4 4" xfId="3551"/>
    <cellStyle name="Cálculo 3 10 5" xfId="3552"/>
    <cellStyle name="Cálculo 3 10 6" xfId="3553"/>
    <cellStyle name="Cálculo 3 11" xfId="3554"/>
    <cellStyle name="Cálculo 3 11 2" xfId="3555"/>
    <cellStyle name="Cálculo 3 11 2 2" xfId="3556"/>
    <cellStyle name="Cálculo 3 11 2 2 2" xfId="3557"/>
    <cellStyle name="Cálculo 3 11 2 2 3" xfId="3558"/>
    <cellStyle name="Cálculo 3 11 2 2 4" xfId="3559"/>
    <cellStyle name="Cálculo 3 11 2 3" xfId="3560"/>
    <cellStyle name="Cálculo 3 11 2 3 2" xfId="3561"/>
    <cellStyle name="Cálculo 3 11 2 3 3" xfId="3562"/>
    <cellStyle name="Cálculo 3 11 2 3 4" xfId="3563"/>
    <cellStyle name="Cálculo 3 11 2 4" xfId="3564"/>
    <cellStyle name="Cálculo 3 11 2 5" xfId="3565"/>
    <cellStyle name="Cálculo 3 11 2 6" xfId="3566"/>
    <cellStyle name="Cálculo 3 11 3" xfId="3567"/>
    <cellStyle name="Cálculo 3 11 3 2" xfId="3568"/>
    <cellStyle name="Cálculo 3 11 3 2 2" xfId="3569"/>
    <cellStyle name="Cálculo 3 11 3 2 3" xfId="3570"/>
    <cellStyle name="Cálculo 3 11 3 2 4" xfId="3571"/>
    <cellStyle name="Cálculo 3 11 3 3" xfId="3572"/>
    <cellStyle name="Cálculo 3 11 3 3 2" xfId="3573"/>
    <cellStyle name="Cálculo 3 11 3 3 3" xfId="3574"/>
    <cellStyle name="Cálculo 3 11 3 3 4" xfId="3575"/>
    <cellStyle name="Cálculo 3 11 3 4" xfId="3576"/>
    <cellStyle name="Cálculo 3 11 3 5" xfId="3577"/>
    <cellStyle name="Cálculo 3 11 3 6" xfId="3578"/>
    <cellStyle name="Cálculo 3 11 4" xfId="3579"/>
    <cellStyle name="Cálculo 3 11 5" xfId="3580"/>
    <cellStyle name="Cálculo 3 11 6" xfId="3581"/>
    <cellStyle name="Cálculo 3 12" xfId="3582"/>
    <cellStyle name="Cálculo 3 13" xfId="3583"/>
    <cellStyle name="Cálculo 3 2" xfId="3584"/>
    <cellStyle name="Cálculo 3 2 10" xfId="3585"/>
    <cellStyle name="Cálculo 3 2 10 2" xfId="3586"/>
    <cellStyle name="Cálculo 3 2 10 2 2" xfId="3587"/>
    <cellStyle name="Cálculo 3 2 10 2 2 2" xfId="3588"/>
    <cellStyle name="Cálculo 3 2 10 2 2 3" xfId="3589"/>
    <cellStyle name="Cálculo 3 2 10 2 2 4" xfId="3590"/>
    <cellStyle name="Cálculo 3 2 10 2 3" xfId="3591"/>
    <cellStyle name="Cálculo 3 2 10 2 3 2" xfId="3592"/>
    <cellStyle name="Cálculo 3 2 10 2 3 3" xfId="3593"/>
    <cellStyle name="Cálculo 3 2 10 2 3 4" xfId="3594"/>
    <cellStyle name="Cálculo 3 2 10 2 4" xfId="3595"/>
    <cellStyle name="Cálculo 3 2 10 2 5" xfId="3596"/>
    <cellStyle name="Cálculo 3 2 10 2 6" xfId="3597"/>
    <cellStyle name="Cálculo 3 2 10 3" xfId="3598"/>
    <cellStyle name="Cálculo 3 2 10 3 2" xfId="3599"/>
    <cellStyle name="Cálculo 3 2 10 3 2 2" xfId="3600"/>
    <cellStyle name="Cálculo 3 2 10 3 2 3" xfId="3601"/>
    <cellStyle name="Cálculo 3 2 10 3 2 4" xfId="3602"/>
    <cellStyle name="Cálculo 3 2 10 3 3" xfId="3603"/>
    <cellStyle name="Cálculo 3 2 10 3 3 2" xfId="3604"/>
    <cellStyle name="Cálculo 3 2 10 3 3 3" xfId="3605"/>
    <cellStyle name="Cálculo 3 2 10 3 3 4" xfId="3606"/>
    <cellStyle name="Cálculo 3 2 10 3 4" xfId="3607"/>
    <cellStyle name="Cálculo 3 2 10 3 5" xfId="3608"/>
    <cellStyle name="Cálculo 3 2 10 3 6" xfId="3609"/>
    <cellStyle name="Cálculo 3 2 10 4" xfId="3610"/>
    <cellStyle name="Cálculo 3 2 10 5" xfId="3611"/>
    <cellStyle name="Cálculo 3 2 10 6" xfId="3612"/>
    <cellStyle name="Cálculo 3 2 11" xfId="3613"/>
    <cellStyle name="Cálculo 3 2 12" xfId="3614"/>
    <cellStyle name="Cálculo 3 2 2" xfId="3615"/>
    <cellStyle name="Cálculo 3 2 2 2" xfId="3616"/>
    <cellStyle name="Cálculo 3 2 2 2 2" xfId="3617"/>
    <cellStyle name="Cálculo 3 2 2 2 2 2" xfId="3618"/>
    <cellStyle name="Cálculo 3 2 2 2 2 2 2" xfId="3619"/>
    <cellStyle name="Cálculo 3 2 2 2 2 2 3" xfId="3620"/>
    <cellStyle name="Cálculo 3 2 2 2 2 2 4" xfId="3621"/>
    <cellStyle name="Cálculo 3 2 2 2 2 3" xfId="3622"/>
    <cellStyle name="Cálculo 3 2 2 2 2 3 2" xfId="3623"/>
    <cellStyle name="Cálculo 3 2 2 2 2 3 3" xfId="3624"/>
    <cellStyle name="Cálculo 3 2 2 2 2 3 4" xfId="3625"/>
    <cellStyle name="Cálculo 3 2 2 2 2 4" xfId="3626"/>
    <cellStyle name="Cálculo 3 2 2 2 2 5" xfId="3627"/>
    <cellStyle name="Cálculo 3 2 2 2 2 6" xfId="3628"/>
    <cellStyle name="Cálculo 3 2 2 2 3" xfId="3629"/>
    <cellStyle name="Cálculo 3 2 2 2 3 2" xfId="3630"/>
    <cellStyle name="Cálculo 3 2 2 2 3 2 2" xfId="3631"/>
    <cellStyle name="Cálculo 3 2 2 2 3 2 3" xfId="3632"/>
    <cellStyle name="Cálculo 3 2 2 2 3 2 4" xfId="3633"/>
    <cellStyle name="Cálculo 3 2 2 2 3 3" xfId="3634"/>
    <cellStyle name="Cálculo 3 2 2 2 3 3 2" xfId="3635"/>
    <cellStyle name="Cálculo 3 2 2 2 3 3 3" xfId="3636"/>
    <cellStyle name="Cálculo 3 2 2 2 3 3 4" xfId="3637"/>
    <cellStyle name="Cálculo 3 2 2 2 3 4" xfId="3638"/>
    <cellStyle name="Cálculo 3 2 2 2 3 5" xfId="3639"/>
    <cellStyle name="Cálculo 3 2 2 2 3 6" xfId="3640"/>
    <cellStyle name="Cálculo 3 2 2 2 4" xfId="3641"/>
    <cellStyle name="Cálculo 3 2 2 2 5" xfId="3642"/>
    <cellStyle name="Cálculo 3 2 2 2 6" xfId="3643"/>
    <cellStyle name="Cálculo 3 2 2 3" xfId="3644"/>
    <cellStyle name="Cálculo 3 2 2 4" xfId="3645"/>
    <cellStyle name="Cálculo 3 2 3" xfId="3646"/>
    <cellStyle name="Cálculo 3 2 3 2" xfId="3647"/>
    <cellStyle name="Cálculo 3 2 3 2 2" xfId="3648"/>
    <cellStyle name="Cálculo 3 2 3 2 2 2" xfId="3649"/>
    <cellStyle name="Cálculo 3 2 3 2 2 2 2" xfId="3650"/>
    <cellStyle name="Cálculo 3 2 3 2 2 2 3" xfId="3651"/>
    <cellStyle name="Cálculo 3 2 3 2 2 2 4" xfId="3652"/>
    <cellStyle name="Cálculo 3 2 3 2 2 3" xfId="3653"/>
    <cellStyle name="Cálculo 3 2 3 2 2 3 2" xfId="3654"/>
    <cellStyle name="Cálculo 3 2 3 2 2 3 3" xfId="3655"/>
    <cellStyle name="Cálculo 3 2 3 2 2 3 4" xfId="3656"/>
    <cellStyle name="Cálculo 3 2 3 2 2 4" xfId="3657"/>
    <cellStyle name="Cálculo 3 2 3 2 2 5" xfId="3658"/>
    <cellStyle name="Cálculo 3 2 3 2 2 6" xfId="3659"/>
    <cellStyle name="Cálculo 3 2 3 2 3" xfId="3660"/>
    <cellStyle name="Cálculo 3 2 3 2 3 2" xfId="3661"/>
    <cellStyle name="Cálculo 3 2 3 2 3 2 2" xfId="3662"/>
    <cellStyle name="Cálculo 3 2 3 2 3 2 3" xfId="3663"/>
    <cellStyle name="Cálculo 3 2 3 2 3 2 4" xfId="3664"/>
    <cellStyle name="Cálculo 3 2 3 2 3 3" xfId="3665"/>
    <cellStyle name="Cálculo 3 2 3 2 3 3 2" xfId="3666"/>
    <cellStyle name="Cálculo 3 2 3 2 3 3 3" xfId="3667"/>
    <cellStyle name="Cálculo 3 2 3 2 3 3 4" xfId="3668"/>
    <cellStyle name="Cálculo 3 2 3 2 3 4" xfId="3669"/>
    <cellStyle name="Cálculo 3 2 3 2 3 5" xfId="3670"/>
    <cellStyle name="Cálculo 3 2 3 2 3 6" xfId="3671"/>
    <cellStyle name="Cálculo 3 2 3 2 4" xfId="3672"/>
    <cellStyle name="Cálculo 3 2 3 2 5" xfId="3673"/>
    <cellStyle name="Cálculo 3 2 3 2 6" xfId="3674"/>
    <cellStyle name="Cálculo 3 2 3 3" xfId="3675"/>
    <cellStyle name="Cálculo 3 2 3 4" xfId="3676"/>
    <cellStyle name="Cálculo 3 2 4" xfId="3677"/>
    <cellStyle name="Cálculo 3 2 4 2" xfId="3678"/>
    <cellStyle name="Cálculo 3 2 4 2 2" xfId="3679"/>
    <cellStyle name="Cálculo 3 2 4 2 2 2" xfId="3680"/>
    <cellStyle name="Cálculo 3 2 4 2 2 2 2" xfId="3681"/>
    <cellStyle name="Cálculo 3 2 4 2 2 2 3" xfId="3682"/>
    <cellStyle name="Cálculo 3 2 4 2 2 2 4" xfId="3683"/>
    <cellStyle name="Cálculo 3 2 4 2 2 3" xfId="3684"/>
    <cellStyle name="Cálculo 3 2 4 2 2 3 2" xfId="3685"/>
    <cellStyle name="Cálculo 3 2 4 2 2 3 3" xfId="3686"/>
    <cellStyle name="Cálculo 3 2 4 2 2 3 4" xfId="3687"/>
    <cellStyle name="Cálculo 3 2 4 2 2 4" xfId="3688"/>
    <cellStyle name="Cálculo 3 2 4 2 2 5" xfId="3689"/>
    <cellStyle name="Cálculo 3 2 4 2 2 6" xfId="3690"/>
    <cellStyle name="Cálculo 3 2 4 2 3" xfId="3691"/>
    <cellStyle name="Cálculo 3 2 4 2 3 2" xfId="3692"/>
    <cellStyle name="Cálculo 3 2 4 2 3 2 2" xfId="3693"/>
    <cellStyle name="Cálculo 3 2 4 2 3 2 3" xfId="3694"/>
    <cellStyle name="Cálculo 3 2 4 2 3 2 4" xfId="3695"/>
    <cellStyle name="Cálculo 3 2 4 2 3 3" xfId="3696"/>
    <cellStyle name="Cálculo 3 2 4 2 3 3 2" xfId="3697"/>
    <cellStyle name="Cálculo 3 2 4 2 3 3 3" xfId="3698"/>
    <cellStyle name="Cálculo 3 2 4 2 3 3 4" xfId="3699"/>
    <cellStyle name="Cálculo 3 2 4 2 3 4" xfId="3700"/>
    <cellStyle name="Cálculo 3 2 4 2 3 5" xfId="3701"/>
    <cellStyle name="Cálculo 3 2 4 2 3 6" xfId="3702"/>
    <cellStyle name="Cálculo 3 2 4 2 4" xfId="3703"/>
    <cellStyle name="Cálculo 3 2 4 2 5" xfId="3704"/>
    <cellStyle name="Cálculo 3 2 4 2 6" xfId="3705"/>
    <cellStyle name="Cálculo 3 2 4 3" xfId="3706"/>
    <cellStyle name="Cálculo 3 2 4 4" xfId="3707"/>
    <cellStyle name="Cálculo 3 2 5" xfId="3708"/>
    <cellStyle name="Cálculo 3 2 5 2" xfId="3709"/>
    <cellStyle name="Cálculo 3 2 5 2 2" xfId="3710"/>
    <cellStyle name="Cálculo 3 2 5 2 2 2" xfId="3711"/>
    <cellStyle name="Cálculo 3 2 5 2 2 2 2" xfId="3712"/>
    <cellStyle name="Cálculo 3 2 5 2 2 2 3" xfId="3713"/>
    <cellStyle name="Cálculo 3 2 5 2 2 2 4" xfId="3714"/>
    <cellStyle name="Cálculo 3 2 5 2 2 3" xfId="3715"/>
    <cellStyle name="Cálculo 3 2 5 2 2 3 2" xfId="3716"/>
    <cellStyle name="Cálculo 3 2 5 2 2 3 3" xfId="3717"/>
    <cellStyle name="Cálculo 3 2 5 2 2 3 4" xfId="3718"/>
    <cellStyle name="Cálculo 3 2 5 2 2 4" xfId="3719"/>
    <cellStyle name="Cálculo 3 2 5 2 2 5" xfId="3720"/>
    <cellStyle name="Cálculo 3 2 5 2 2 6" xfId="3721"/>
    <cellStyle name="Cálculo 3 2 5 2 3" xfId="3722"/>
    <cellStyle name="Cálculo 3 2 5 2 3 2" xfId="3723"/>
    <cellStyle name="Cálculo 3 2 5 2 3 2 2" xfId="3724"/>
    <cellStyle name="Cálculo 3 2 5 2 3 2 3" xfId="3725"/>
    <cellStyle name="Cálculo 3 2 5 2 3 2 4" xfId="3726"/>
    <cellStyle name="Cálculo 3 2 5 2 3 3" xfId="3727"/>
    <cellStyle name="Cálculo 3 2 5 2 3 3 2" xfId="3728"/>
    <cellStyle name="Cálculo 3 2 5 2 3 3 3" xfId="3729"/>
    <cellStyle name="Cálculo 3 2 5 2 3 3 4" xfId="3730"/>
    <cellStyle name="Cálculo 3 2 5 2 3 4" xfId="3731"/>
    <cellStyle name="Cálculo 3 2 5 2 3 5" xfId="3732"/>
    <cellStyle name="Cálculo 3 2 5 2 3 6" xfId="3733"/>
    <cellStyle name="Cálculo 3 2 5 2 4" xfId="3734"/>
    <cellStyle name="Cálculo 3 2 5 2 5" xfId="3735"/>
    <cellStyle name="Cálculo 3 2 5 2 6" xfId="3736"/>
    <cellStyle name="Cálculo 3 2 5 3" xfId="3737"/>
    <cellStyle name="Cálculo 3 2 5 4" xfId="3738"/>
    <cellStyle name="Cálculo 3 2 6" xfId="3739"/>
    <cellStyle name="Cálculo 3 2 6 2" xfId="3740"/>
    <cellStyle name="Cálculo 3 2 6 2 2" xfId="3741"/>
    <cellStyle name="Cálculo 3 2 6 2 2 2" xfId="3742"/>
    <cellStyle name="Cálculo 3 2 6 2 2 3" xfId="3743"/>
    <cellStyle name="Cálculo 3 2 6 2 2 4" xfId="3744"/>
    <cellStyle name="Cálculo 3 2 6 2 3" xfId="3745"/>
    <cellStyle name="Cálculo 3 2 6 2 3 2" xfId="3746"/>
    <cellStyle name="Cálculo 3 2 6 2 3 3" xfId="3747"/>
    <cellStyle name="Cálculo 3 2 6 2 3 4" xfId="3748"/>
    <cellStyle name="Cálculo 3 2 6 2 4" xfId="3749"/>
    <cellStyle name="Cálculo 3 2 6 2 5" xfId="3750"/>
    <cellStyle name="Cálculo 3 2 6 2 6" xfId="3751"/>
    <cellStyle name="Cálculo 3 2 6 3" xfId="3752"/>
    <cellStyle name="Cálculo 3 2 6 3 2" xfId="3753"/>
    <cellStyle name="Cálculo 3 2 6 3 2 2" xfId="3754"/>
    <cellStyle name="Cálculo 3 2 6 3 2 3" xfId="3755"/>
    <cellStyle name="Cálculo 3 2 6 3 2 4" xfId="3756"/>
    <cellStyle name="Cálculo 3 2 6 3 3" xfId="3757"/>
    <cellStyle name="Cálculo 3 2 6 3 3 2" xfId="3758"/>
    <cellStyle name="Cálculo 3 2 6 3 3 3" xfId="3759"/>
    <cellStyle name="Cálculo 3 2 6 3 3 4" xfId="3760"/>
    <cellStyle name="Cálculo 3 2 6 3 4" xfId="3761"/>
    <cellStyle name="Cálculo 3 2 6 3 5" xfId="3762"/>
    <cellStyle name="Cálculo 3 2 6 3 6" xfId="3763"/>
    <cellStyle name="Cálculo 3 2 6 4" xfId="3764"/>
    <cellStyle name="Cálculo 3 2 6 4 2" xfId="3765"/>
    <cellStyle name="Cálculo 3 2 6 4 3" xfId="3766"/>
    <cellStyle name="Cálculo 3 2 6 4 4" xfId="3767"/>
    <cellStyle name="Cálculo 3 2 6 5" xfId="3768"/>
    <cellStyle name="Cálculo 3 2 6 6" xfId="3769"/>
    <cellStyle name="Cálculo 3 2 7" xfId="3770"/>
    <cellStyle name="Cálculo 3 2 7 2" xfId="3771"/>
    <cellStyle name="Cálculo 3 2 7 2 2" xfId="3772"/>
    <cellStyle name="Cálculo 3 2 7 2 2 2" xfId="3773"/>
    <cellStyle name="Cálculo 3 2 7 2 2 3" xfId="3774"/>
    <cellStyle name="Cálculo 3 2 7 2 2 4" xfId="3775"/>
    <cellStyle name="Cálculo 3 2 7 2 3" xfId="3776"/>
    <cellStyle name="Cálculo 3 2 7 2 3 2" xfId="3777"/>
    <cellStyle name="Cálculo 3 2 7 2 3 3" xfId="3778"/>
    <cellStyle name="Cálculo 3 2 7 2 3 4" xfId="3779"/>
    <cellStyle name="Cálculo 3 2 7 2 4" xfId="3780"/>
    <cellStyle name="Cálculo 3 2 7 2 5" xfId="3781"/>
    <cellStyle name="Cálculo 3 2 7 2 6" xfId="3782"/>
    <cellStyle name="Cálculo 3 2 7 3" xfId="3783"/>
    <cellStyle name="Cálculo 3 2 7 3 2" xfId="3784"/>
    <cellStyle name="Cálculo 3 2 7 3 2 2" xfId="3785"/>
    <cellStyle name="Cálculo 3 2 7 3 2 3" xfId="3786"/>
    <cellStyle name="Cálculo 3 2 7 3 2 4" xfId="3787"/>
    <cellStyle name="Cálculo 3 2 7 3 3" xfId="3788"/>
    <cellStyle name="Cálculo 3 2 7 3 3 2" xfId="3789"/>
    <cellStyle name="Cálculo 3 2 7 3 3 3" xfId="3790"/>
    <cellStyle name="Cálculo 3 2 7 3 3 4" xfId="3791"/>
    <cellStyle name="Cálculo 3 2 7 3 4" xfId="3792"/>
    <cellStyle name="Cálculo 3 2 7 3 5" xfId="3793"/>
    <cellStyle name="Cálculo 3 2 7 3 6" xfId="3794"/>
    <cellStyle name="Cálculo 3 2 7 4" xfId="3795"/>
    <cellStyle name="Cálculo 3 2 7 4 2" xfId="3796"/>
    <cellStyle name="Cálculo 3 2 7 4 3" xfId="3797"/>
    <cellStyle name="Cálculo 3 2 7 4 4" xfId="3798"/>
    <cellStyle name="Cálculo 3 2 7 5" xfId="3799"/>
    <cellStyle name="Cálculo 3 2 7 6" xfId="3800"/>
    <cellStyle name="Cálculo 3 2 8" xfId="3801"/>
    <cellStyle name="Cálculo 3 2 8 2" xfId="3802"/>
    <cellStyle name="Cálculo 3 2 8 2 2" xfId="3803"/>
    <cellStyle name="Cálculo 3 2 8 2 2 2" xfId="3804"/>
    <cellStyle name="Cálculo 3 2 8 2 2 3" xfId="3805"/>
    <cellStyle name="Cálculo 3 2 8 2 2 4" xfId="3806"/>
    <cellStyle name="Cálculo 3 2 8 2 3" xfId="3807"/>
    <cellStyle name="Cálculo 3 2 8 2 3 2" xfId="3808"/>
    <cellStyle name="Cálculo 3 2 8 2 3 3" xfId="3809"/>
    <cellStyle name="Cálculo 3 2 8 2 3 4" xfId="3810"/>
    <cellStyle name="Cálculo 3 2 8 2 4" xfId="3811"/>
    <cellStyle name="Cálculo 3 2 8 2 5" xfId="3812"/>
    <cellStyle name="Cálculo 3 2 8 2 6" xfId="3813"/>
    <cellStyle name="Cálculo 3 2 8 3" xfId="3814"/>
    <cellStyle name="Cálculo 3 2 8 3 2" xfId="3815"/>
    <cellStyle name="Cálculo 3 2 8 3 2 2" xfId="3816"/>
    <cellStyle name="Cálculo 3 2 8 3 2 3" xfId="3817"/>
    <cellStyle name="Cálculo 3 2 8 3 2 4" xfId="3818"/>
    <cellStyle name="Cálculo 3 2 8 3 3" xfId="3819"/>
    <cellStyle name="Cálculo 3 2 8 3 3 2" xfId="3820"/>
    <cellStyle name="Cálculo 3 2 8 3 3 3" xfId="3821"/>
    <cellStyle name="Cálculo 3 2 8 3 3 4" xfId="3822"/>
    <cellStyle name="Cálculo 3 2 8 3 4" xfId="3823"/>
    <cellStyle name="Cálculo 3 2 8 3 5" xfId="3824"/>
    <cellStyle name="Cálculo 3 2 8 3 6" xfId="3825"/>
    <cellStyle name="Cálculo 3 2 8 4" xfId="3826"/>
    <cellStyle name="Cálculo 3 2 8 4 2" xfId="3827"/>
    <cellStyle name="Cálculo 3 2 8 4 3" xfId="3828"/>
    <cellStyle name="Cálculo 3 2 8 4 4" xfId="3829"/>
    <cellStyle name="Cálculo 3 2 8 5" xfId="3830"/>
    <cellStyle name="Cálculo 3 2 8 6" xfId="3831"/>
    <cellStyle name="Cálculo 3 2 9" xfId="3832"/>
    <cellStyle name="Cálculo 3 2 9 2" xfId="3833"/>
    <cellStyle name="Cálculo 3 2 9 2 2" xfId="3834"/>
    <cellStyle name="Cálculo 3 2 9 2 2 2" xfId="3835"/>
    <cellStyle name="Cálculo 3 2 9 2 2 3" xfId="3836"/>
    <cellStyle name="Cálculo 3 2 9 2 2 4" xfId="3837"/>
    <cellStyle name="Cálculo 3 2 9 2 3" xfId="3838"/>
    <cellStyle name="Cálculo 3 2 9 2 3 2" xfId="3839"/>
    <cellStyle name="Cálculo 3 2 9 2 3 3" xfId="3840"/>
    <cellStyle name="Cálculo 3 2 9 2 3 4" xfId="3841"/>
    <cellStyle name="Cálculo 3 2 9 2 4" xfId="3842"/>
    <cellStyle name="Cálculo 3 2 9 2 5" xfId="3843"/>
    <cellStyle name="Cálculo 3 2 9 2 6" xfId="3844"/>
    <cellStyle name="Cálculo 3 2 9 3" xfId="3845"/>
    <cellStyle name="Cálculo 3 2 9 3 2" xfId="3846"/>
    <cellStyle name="Cálculo 3 2 9 3 2 2" xfId="3847"/>
    <cellStyle name="Cálculo 3 2 9 3 2 3" xfId="3848"/>
    <cellStyle name="Cálculo 3 2 9 3 2 4" xfId="3849"/>
    <cellStyle name="Cálculo 3 2 9 3 3" xfId="3850"/>
    <cellStyle name="Cálculo 3 2 9 3 3 2" xfId="3851"/>
    <cellStyle name="Cálculo 3 2 9 3 3 3" xfId="3852"/>
    <cellStyle name="Cálculo 3 2 9 3 3 4" xfId="3853"/>
    <cellStyle name="Cálculo 3 2 9 3 4" xfId="3854"/>
    <cellStyle name="Cálculo 3 2 9 3 5" xfId="3855"/>
    <cellStyle name="Cálculo 3 2 9 3 6" xfId="3856"/>
    <cellStyle name="Cálculo 3 2 9 4" xfId="3857"/>
    <cellStyle name="Cálculo 3 2 9 4 2" xfId="3858"/>
    <cellStyle name="Cálculo 3 2 9 4 3" xfId="3859"/>
    <cellStyle name="Cálculo 3 2 9 4 4" xfId="3860"/>
    <cellStyle name="Cálculo 3 2 9 5" xfId="3861"/>
    <cellStyle name="Cálculo 3 2 9 6" xfId="3862"/>
    <cellStyle name="Cálculo 3 3" xfId="3863"/>
    <cellStyle name="Cálculo 3 3 10" xfId="3864"/>
    <cellStyle name="Cálculo 3 3 10 2" xfId="3865"/>
    <cellStyle name="Cálculo 3 3 10 2 2" xfId="3866"/>
    <cellStyle name="Cálculo 3 3 10 2 2 2" xfId="3867"/>
    <cellStyle name="Cálculo 3 3 10 2 2 3" xfId="3868"/>
    <cellStyle name="Cálculo 3 3 10 2 2 4" xfId="3869"/>
    <cellStyle name="Cálculo 3 3 10 2 3" xfId="3870"/>
    <cellStyle name="Cálculo 3 3 10 2 3 2" xfId="3871"/>
    <cellStyle name="Cálculo 3 3 10 2 3 3" xfId="3872"/>
    <cellStyle name="Cálculo 3 3 10 2 3 4" xfId="3873"/>
    <cellStyle name="Cálculo 3 3 10 2 4" xfId="3874"/>
    <cellStyle name="Cálculo 3 3 10 2 5" xfId="3875"/>
    <cellStyle name="Cálculo 3 3 10 2 6" xfId="3876"/>
    <cellStyle name="Cálculo 3 3 10 3" xfId="3877"/>
    <cellStyle name="Cálculo 3 3 10 3 2" xfId="3878"/>
    <cellStyle name="Cálculo 3 3 10 3 2 2" xfId="3879"/>
    <cellStyle name="Cálculo 3 3 10 3 2 3" xfId="3880"/>
    <cellStyle name="Cálculo 3 3 10 3 2 4" xfId="3881"/>
    <cellStyle name="Cálculo 3 3 10 3 3" xfId="3882"/>
    <cellStyle name="Cálculo 3 3 10 3 3 2" xfId="3883"/>
    <cellStyle name="Cálculo 3 3 10 3 3 3" xfId="3884"/>
    <cellStyle name="Cálculo 3 3 10 3 3 4" xfId="3885"/>
    <cellStyle name="Cálculo 3 3 10 3 4" xfId="3886"/>
    <cellStyle name="Cálculo 3 3 10 3 5" xfId="3887"/>
    <cellStyle name="Cálculo 3 3 10 3 6" xfId="3888"/>
    <cellStyle name="Cálculo 3 3 10 4" xfId="3889"/>
    <cellStyle name="Cálculo 3 3 10 5" xfId="3890"/>
    <cellStyle name="Cálculo 3 3 10 6" xfId="3891"/>
    <cellStyle name="Cálculo 3 3 11" xfId="3892"/>
    <cellStyle name="Cálculo 3 3 12" xfId="3893"/>
    <cellStyle name="Cálculo 3 3 2" xfId="3894"/>
    <cellStyle name="Cálculo 3 3 2 2" xfId="3895"/>
    <cellStyle name="Cálculo 3 3 2 2 2" xfId="3896"/>
    <cellStyle name="Cálculo 3 3 2 2 2 2" xfId="3897"/>
    <cellStyle name="Cálculo 3 3 2 2 2 2 2" xfId="3898"/>
    <cellStyle name="Cálculo 3 3 2 2 2 2 3" xfId="3899"/>
    <cellStyle name="Cálculo 3 3 2 2 2 2 4" xfId="3900"/>
    <cellStyle name="Cálculo 3 3 2 2 2 3" xfId="3901"/>
    <cellStyle name="Cálculo 3 3 2 2 2 3 2" xfId="3902"/>
    <cellStyle name="Cálculo 3 3 2 2 2 3 3" xfId="3903"/>
    <cellStyle name="Cálculo 3 3 2 2 2 3 4" xfId="3904"/>
    <cellStyle name="Cálculo 3 3 2 2 2 4" xfId="3905"/>
    <cellStyle name="Cálculo 3 3 2 2 2 5" xfId="3906"/>
    <cellStyle name="Cálculo 3 3 2 2 2 6" xfId="3907"/>
    <cellStyle name="Cálculo 3 3 2 2 3" xfId="3908"/>
    <cellStyle name="Cálculo 3 3 2 2 3 2" xfId="3909"/>
    <cellStyle name="Cálculo 3 3 2 2 3 2 2" xfId="3910"/>
    <cellStyle name="Cálculo 3 3 2 2 3 2 3" xfId="3911"/>
    <cellStyle name="Cálculo 3 3 2 2 3 2 4" xfId="3912"/>
    <cellStyle name="Cálculo 3 3 2 2 3 3" xfId="3913"/>
    <cellStyle name="Cálculo 3 3 2 2 3 3 2" xfId="3914"/>
    <cellStyle name="Cálculo 3 3 2 2 3 3 3" xfId="3915"/>
    <cellStyle name="Cálculo 3 3 2 2 3 3 4" xfId="3916"/>
    <cellStyle name="Cálculo 3 3 2 2 3 4" xfId="3917"/>
    <cellStyle name="Cálculo 3 3 2 2 3 5" xfId="3918"/>
    <cellStyle name="Cálculo 3 3 2 2 3 6" xfId="3919"/>
    <cellStyle name="Cálculo 3 3 2 2 4" xfId="3920"/>
    <cellStyle name="Cálculo 3 3 2 2 5" xfId="3921"/>
    <cellStyle name="Cálculo 3 3 2 2 6" xfId="3922"/>
    <cellStyle name="Cálculo 3 3 2 3" xfId="3923"/>
    <cellStyle name="Cálculo 3 3 2 4" xfId="3924"/>
    <cellStyle name="Cálculo 3 3 3" xfId="3925"/>
    <cellStyle name="Cálculo 3 3 3 2" xfId="3926"/>
    <cellStyle name="Cálculo 3 3 3 2 2" xfId="3927"/>
    <cellStyle name="Cálculo 3 3 3 2 2 2" xfId="3928"/>
    <cellStyle name="Cálculo 3 3 3 2 2 2 2" xfId="3929"/>
    <cellStyle name="Cálculo 3 3 3 2 2 2 3" xfId="3930"/>
    <cellStyle name="Cálculo 3 3 3 2 2 2 4" xfId="3931"/>
    <cellStyle name="Cálculo 3 3 3 2 2 3" xfId="3932"/>
    <cellStyle name="Cálculo 3 3 3 2 2 3 2" xfId="3933"/>
    <cellStyle name="Cálculo 3 3 3 2 2 3 3" xfId="3934"/>
    <cellStyle name="Cálculo 3 3 3 2 2 3 4" xfId="3935"/>
    <cellStyle name="Cálculo 3 3 3 2 2 4" xfId="3936"/>
    <cellStyle name="Cálculo 3 3 3 2 2 5" xfId="3937"/>
    <cellStyle name="Cálculo 3 3 3 2 2 6" xfId="3938"/>
    <cellStyle name="Cálculo 3 3 3 2 3" xfId="3939"/>
    <cellStyle name="Cálculo 3 3 3 2 3 2" xfId="3940"/>
    <cellStyle name="Cálculo 3 3 3 2 3 2 2" xfId="3941"/>
    <cellStyle name="Cálculo 3 3 3 2 3 2 3" xfId="3942"/>
    <cellStyle name="Cálculo 3 3 3 2 3 2 4" xfId="3943"/>
    <cellStyle name="Cálculo 3 3 3 2 3 3" xfId="3944"/>
    <cellStyle name="Cálculo 3 3 3 2 3 3 2" xfId="3945"/>
    <cellStyle name="Cálculo 3 3 3 2 3 3 3" xfId="3946"/>
    <cellStyle name="Cálculo 3 3 3 2 3 3 4" xfId="3947"/>
    <cellStyle name="Cálculo 3 3 3 2 3 4" xfId="3948"/>
    <cellStyle name="Cálculo 3 3 3 2 3 5" xfId="3949"/>
    <cellStyle name="Cálculo 3 3 3 2 3 6" xfId="3950"/>
    <cellStyle name="Cálculo 3 3 3 2 4" xfId="3951"/>
    <cellStyle name="Cálculo 3 3 3 2 5" xfId="3952"/>
    <cellStyle name="Cálculo 3 3 3 2 6" xfId="3953"/>
    <cellStyle name="Cálculo 3 3 3 3" xfId="3954"/>
    <cellStyle name="Cálculo 3 3 3 4" xfId="3955"/>
    <cellStyle name="Cálculo 3 3 4" xfId="3956"/>
    <cellStyle name="Cálculo 3 3 4 2" xfId="3957"/>
    <cellStyle name="Cálculo 3 3 4 2 2" xfId="3958"/>
    <cellStyle name="Cálculo 3 3 4 2 2 2" xfId="3959"/>
    <cellStyle name="Cálculo 3 3 4 2 2 2 2" xfId="3960"/>
    <cellStyle name="Cálculo 3 3 4 2 2 2 3" xfId="3961"/>
    <cellStyle name="Cálculo 3 3 4 2 2 2 4" xfId="3962"/>
    <cellStyle name="Cálculo 3 3 4 2 2 3" xfId="3963"/>
    <cellStyle name="Cálculo 3 3 4 2 2 3 2" xfId="3964"/>
    <cellStyle name="Cálculo 3 3 4 2 2 3 3" xfId="3965"/>
    <cellStyle name="Cálculo 3 3 4 2 2 3 4" xfId="3966"/>
    <cellStyle name="Cálculo 3 3 4 2 2 4" xfId="3967"/>
    <cellStyle name="Cálculo 3 3 4 2 2 5" xfId="3968"/>
    <cellStyle name="Cálculo 3 3 4 2 2 6" xfId="3969"/>
    <cellStyle name="Cálculo 3 3 4 2 3" xfId="3970"/>
    <cellStyle name="Cálculo 3 3 4 2 3 2" xfId="3971"/>
    <cellStyle name="Cálculo 3 3 4 2 3 2 2" xfId="3972"/>
    <cellStyle name="Cálculo 3 3 4 2 3 2 3" xfId="3973"/>
    <cellStyle name="Cálculo 3 3 4 2 3 2 4" xfId="3974"/>
    <cellStyle name="Cálculo 3 3 4 2 3 3" xfId="3975"/>
    <cellStyle name="Cálculo 3 3 4 2 3 3 2" xfId="3976"/>
    <cellStyle name="Cálculo 3 3 4 2 3 3 3" xfId="3977"/>
    <cellStyle name="Cálculo 3 3 4 2 3 3 4" xfId="3978"/>
    <cellStyle name="Cálculo 3 3 4 2 3 4" xfId="3979"/>
    <cellStyle name="Cálculo 3 3 4 2 3 5" xfId="3980"/>
    <cellStyle name="Cálculo 3 3 4 2 3 6" xfId="3981"/>
    <cellStyle name="Cálculo 3 3 4 2 4" xfId="3982"/>
    <cellStyle name="Cálculo 3 3 4 2 5" xfId="3983"/>
    <cellStyle name="Cálculo 3 3 4 2 6" xfId="3984"/>
    <cellStyle name="Cálculo 3 3 4 3" xfId="3985"/>
    <cellStyle name="Cálculo 3 3 4 4" xfId="3986"/>
    <cellStyle name="Cálculo 3 3 5" xfId="3987"/>
    <cellStyle name="Cálculo 3 3 5 2" xfId="3988"/>
    <cellStyle name="Cálculo 3 3 5 2 2" xfId="3989"/>
    <cellStyle name="Cálculo 3 3 5 2 2 2" xfId="3990"/>
    <cellStyle name="Cálculo 3 3 5 2 2 2 2" xfId="3991"/>
    <cellStyle name="Cálculo 3 3 5 2 2 2 3" xfId="3992"/>
    <cellStyle name="Cálculo 3 3 5 2 2 2 4" xfId="3993"/>
    <cellStyle name="Cálculo 3 3 5 2 2 3" xfId="3994"/>
    <cellStyle name="Cálculo 3 3 5 2 2 3 2" xfId="3995"/>
    <cellStyle name="Cálculo 3 3 5 2 2 3 3" xfId="3996"/>
    <cellStyle name="Cálculo 3 3 5 2 2 3 4" xfId="3997"/>
    <cellStyle name="Cálculo 3 3 5 2 2 4" xfId="3998"/>
    <cellStyle name="Cálculo 3 3 5 2 2 5" xfId="3999"/>
    <cellStyle name="Cálculo 3 3 5 2 2 6" xfId="4000"/>
    <cellStyle name="Cálculo 3 3 5 2 3" xfId="4001"/>
    <cellStyle name="Cálculo 3 3 5 2 3 2" xfId="4002"/>
    <cellStyle name="Cálculo 3 3 5 2 3 2 2" xfId="4003"/>
    <cellStyle name="Cálculo 3 3 5 2 3 2 3" xfId="4004"/>
    <cellStyle name="Cálculo 3 3 5 2 3 2 4" xfId="4005"/>
    <cellStyle name="Cálculo 3 3 5 2 3 3" xfId="4006"/>
    <cellStyle name="Cálculo 3 3 5 2 3 3 2" xfId="4007"/>
    <cellStyle name="Cálculo 3 3 5 2 3 3 3" xfId="4008"/>
    <cellStyle name="Cálculo 3 3 5 2 3 3 4" xfId="4009"/>
    <cellStyle name="Cálculo 3 3 5 2 3 4" xfId="4010"/>
    <cellStyle name="Cálculo 3 3 5 2 3 5" xfId="4011"/>
    <cellStyle name="Cálculo 3 3 5 2 3 6" xfId="4012"/>
    <cellStyle name="Cálculo 3 3 5 2 4" xfId="4013"/>
    <cellStyle name="Cálculo 3 3 5 2 5" xfId="4014"/>
    <cellStyle name="Cálculo 3 3 5 2 6" xfId="4015"/>
    <cellStyle name="Cálculo 3 3 5 3" xfId="4016"/>
    <cellStyle name="Cálculo 3 3 5 4" xfId="4017"/>
    <cellStyle name="Cálculo 3 3 6" xfId="4018"/>
    <cellStyle name="Cálculo 3 3 6 2" xfId="4019"/>
    <cellStyle name="Cálculo 3 3 6 2 2" xfId="4020"/>
    <cellStyle name="Cálculo 3 3 6 2 2 2" xfId="4021"/>
    <cellStyle name="Cálculo 3 3 6 2 2 3" xfId="4022"/>
    <cellStyle name="Cálculo 3 3 6 2 2 4" xfId="4023"/>
    <cellStyle name="Cálculo 3 3 6 2 3" xfId="4024"/>
    <cellStyle name="Cálculo 3 3 6 2 3 2" xfId="4025"/>
    <cellStyle name="Cálculo 3 3 6 2 3 3" xfId="4026"/>
    <cellStyle name="Cálculo 3 3 6 2 3 4" xfId="4027"/>
    <cellStyle name="Cálculo 3 3 6 2 4" xfId="4028"/>
    <cellStyle name="Cálculo 3 3 6 2 5" xfId="4029"/>
    <cellStyle name="Cálculo 3 3 6 2 6" xfId="4030"/>
    <cellStyle name="Cálculo 3 3 6 3" xfId="4031"/>
    <cellStyle name="Cálculo 3 3 6 3 2" xfId="4032"/>
    <cellStyle name="Cálculo 3 3 6 3 2 2" xfId="4033"/>
    <cellStyle name="Cálculo 3 3 6 3 2 3" xfId="4034"/>
    <cellStyle name="Cálculo 3 3 6 3 2 4" xfId="4035"/>
    <cellStyle name="Cálculo 3 3 6 3 3" xfId="4036"/>
    <cellStyle name="Cálculo 3 3 6 3 3 2" xfId="4037"/>
    <cellStyle name="Cálculo 3 3 6 3 3 3" xfId="4038"/>
    <cellStyle name="Cálculo 3 3 6 3 3 4" xfId="4039"/>
    <cellStyle name="Cálculo 3 3 6 3 4" xfId="4040"/>
    <cellStyle name="Cálculo 3 3 6 3 5" xfId="4041"/>
    <cellStyle name="Cálculo 3 3 6 3 6" xfId="4042"/>
    <cellStyle name="Cálculo 3 3 6 4" xfId="4043"/>
    <cellStyle name="Cálculo 3 3 6 4 2" xfId="4044"/>
    <cellStyle name="Cálculo 3 3 6 4 3" xfId="4045"/>
    <cellStyle name="Cálculo 3 3 6 4 4" xfId="4046"/>
    <cellStyle name="Cálculo 3 3 6 5" xfId="4047"/>
    <cellStyle name="Cálculo 3 3 6 6" xfId="4048"/>
    <cellStyle name="Cálculo 3 3 7" xfId="4049"/>
    <cellStyle name="Cálculo 3 3 7 2" xfId="4050"/>
    <cellStyle name="Cálculo 3 3 7 2 2" xfId="4051"/>
    <cellStyle name="Cálculo 3 3 7 2 2 2" xfId="4052"/>
    <cellStyle name="Cálculo 3 3 7 2 2 3" xfId="4053"/>
    <cellStyle name="Cálculo 3 3 7 2 2 4" xfId="4054"/>
    <cellStyle name="Cálculo 3 3 7 2 3" xfId="4055"/>
    <cellStyle name="Cálculo 3 3 7 2 3 2" xfId="4056"/>
    <cellStyle name="Cálculo 3 3 7 2 3 3" xfId="4057"/>
    <cellStyle name="Cálculo 3 3 7 2 3 4" xfId="4058"/>
    <cellStyle name="Cálculo 3 3 7 2 4" xfId="4059"/>
    <cellStyle name="Cálculo 3 3 7 2 5" xfId="4060"/>
    <cellStyle name="Cálculo 3 3 7 2 6" xfId="4061"/>
    <cellStyle name="Cálculo 3 3 7 3" xfId="4062"/>
    <cellStyle name="Cálculo 3 3 7 3 2" xfId="4063"/>
    <cellStyle name="Cálculo 3 3 7 3 2 2" xfId="4064"/>
    <cellStyle name="Cálculo 3 3 7 3 2 3" xfId="4065"/>
    <cellStyle name="Cálculo 3 3 7 3 2 4" xfId="4066"/>
    <cellStyle name="Cálculo 3 3 7 3 3" xfId="4067"/>
    <cellStyle name="Cálculo 3 3 7 3 3 2" xfId="4068"/>
    <cellStyle name="Cálculo 3 3 7 3 3 3" xfId="4069"/>
    <cellStyle name="Cálculo 3 3 7 3 3 4" xfId="4070"/>
    <cellStyle name="Cálculo 3 3 7 3 4" xfId="4071"/>
    <cellStyle name="Cálculo 3 3 7 3 5" xfId="4072"/>
    <cellStyle name="Cálculo 3 3 7 3 6" xfId="4073"/>
    <cellStyle name="Cálculo 3 3 7 4" xfId="4074"/>
    <cellStyle name="Cálculo 3 3 7 4 2" xfId="4075"/>
    <cellStyle name="Cálculo 3 3 7 4 3" xfId="4076"/>
    <cellStyle name="Cálculo 3 3 7 4 4" xfId="4077"/>
    <cellStyle name="Cálculo 3 3 7 5" xfId="4078"/>
    <cellStyle name="Cálculo 3 3 7 6" xfId="4079"/>
    <cellStyle name="Cálculo 3 3 8" xfId="4080"/>
    <cellStyle name="Cálculo 3 3 8 2" xfId="4081"/>
    <cellStyle name="Cálculo 3 3 8 2 2" xfId="4082"/>
    <cellStyle name="Cálculo 3 3 8 2 2 2" xfId="4083"/>
    <cellStyle name="Cálculo 3 3 8 2 2 3" xfId="4084"/>
    <cellStyle name="Cálculo 3 3 8 2 2 4" xfId="4085"/>
    <cellStyle name="Cálculo 3 3 8 2 3" xfId="4086"/>
    <cellStyle name="Cálculo 3 3 8 2 3 2" xfId="4087"/>
    <cellStyle name="Cálculo 3 3 8 2 3 3" xfId="4088"/>
    <cellStyle name="Cálculo 3 3 8 2 3 4" xfId="4089"/>
    <cellStyle name="Cálculo 3 3 8 2 4" xfId="4090"/>
    <cellStyle name="Cálculo 3 3 8 2 5" xfId="4091"/>
    <cellStyle name="Cálculo 3 3 8 2 6" xfId="4092"/>
    <cellStyle name="Cálculo 3 3 8 3" xfId="4093"/>
    <cellStyle name="Cálculo 3 3 8 3 2" xfId="4094"/>
    <cellStyle name="Cálculo 3 3 8 3 2 2" xfId="4095"/>
    <cellStyle name="Cálculo 3 3 8 3 2 3" xfId="4096"/>
    <cellStyle name="Cálculo 3 3 8 3 2 4" xfId="4097"/>
    <cellStyle name="Cálculo 3 3 8 3 3" xfId="4098"/>
    <cellStyle name="Cálculo 3 3 8 3 3 2" xfId="4099"/>
    <cellStyle name="Cálculo 3 3 8 3 3 3" xfId="4100"/>
    <cellStyle name="Cálculo 3 3 8 3 3 4" xfId="4101"/>
    <cellStyle name="Cálculo 3 3 8 3 4" xfId="4102"/>
    <cellStyle name="Cálculo 3 3 8 3 5" xfId="4103"/>
    <cellStyle name="Cálculo 3 3 8 3 6" xfId="4104"/>
    <cellStyle name="Cálculo 3 3 8 4" xfId="4105"/>
    <cellStyle name="Cálculo 3 3 8 4 2" xfId="4106"/>
    <cellStyle name="Cálculo 3 3 8 4 3" xfId="4107"/>
    <cellStyle name="Cálculo 3 3 8 4 4" xfId="4108"/>
    <cellStyle name="Cálculo 3 3 8 5" xfId="4109"/>
    <cellStyle name="Cálculo 3 3 8 6" xfId="4110"/>
    <cellStyle name="Cálculo 3 3 9" xfId="4111"/>
    <cellStyle name="Cálculo 3 3 9 2" xfId="4112"/>
    <cellStyle name="Cálculo 3 3 9 2 2" xfId="4113"/>
    <cellStyle name="Cálculo 3 3 9 2 2 2" xfId="4114"/>
    <cellStyle name="Cálculo 3 3 9 2 2 3" xfId="4115"/>
    <cellStyle name="Cálculo 3 3 9 2 2 4" xfId="4116"/>
    <cellStyle name="Cálculo 3 3 9 2 3" xfId="4117"/>
    <cellStyle name="Cálculo 3 3 9 2 3 2" xfId="4118"/>
    <cellStyle name="Cálculo 3 3 9 2 3 3" xfId="4119"/>
    <cellStyle name="Cálculo 3 3 9 2 3 4" xfId="4120"/>
    <cellStyle name="Cálculo 3 3 9 2 4" xfId="4121"/>
    <cellStyle name="Cálculo 3 3 9 2 5" xfId="4122"/>
    <cellStyle name="Cálculo 3 3 9 2 6" xfId="4123"/>
    <cellStyle name="Cálculo 3 3 9 3" xfId="4124"/>
    <cellStyle name="Cálculo 3 3 9 3 2" xfId="4125"/>
    <cellStyle name="Cálculo 3 3 9 3 2 2" xfId="4126"/>
    <cellStyle name="Cálculo 3 3 9 3 2 3" xfId="4127"/>
    <cellStyle name="Cálculo 3 3 9 3 2 4" xfId="4128"/>
    <cellStyle name="Cálculo 3 3 9 3 3" xfId="4129"/>
    <cellStyle name="Cálculo 3 3 9 3 3 2" xfId="4130"/>
    <cellStyle name="Cálculo 3 3 9 3 3 3" xfId="4131"/>
    <cellStyle name="Cálculo 3 3 9 3 3 4" xfId="4132"/>
    <cellStyle name="Cálculo 3 3 9 3 4" xfId="4133"/>
    <cellStyle name="Cálculo 3 3 9 3 5" xfId="4134"/>
    <cellStyle name="Cálculo 3 3 9 3 6" xfId="4135"/>
    <cellStyle name="Cálculo 3 3 9 4" xfId="4136"/>
    <cellStyle name="Cálculo 3 3 9 4 2" xfId="4137"/>
    <cellStyle name="Cálculo 3 3 9 4 3" xfId="4138"/>
    <cellStyle name="Cálculo 3 3 9 4 4" xfId="4139"/>
    <cellStyle name="Cálculo 3 3 9 5" xfId="4140"/>
    <cellStyle name="Cálculo 3 3 9 6" xfId="4141"/>
    <cellStyle name="Cálculo 3 4" xfId="4142"/>
    <cellStyle name="Cálculo 3 4 2" xfId="4143"/>
    <cellStyle name="Cálculo 3 4 2 2" xfId="4144"/>
    <cellStyle name="Cálculo 3 4 2 2 2" xfId="4145"/>
    <cellStyle name="Cálculo 3 4 2 2 2 2" xfId="4146"/>
    <cellStyle name="Cálculo 3 4 2 2 2 3" xfId="4147"/>
    <cellStyle name="Cálculo 3 4 2 2 2 4" xfId="4148"/>
    <cellStyle name="Cálculo 3 4 2 2 3" xfId="4149"/>
    <cellStyle name="Cálculo 3 4 2 2 3 2" xfId="4150"/>
    <cellStyle name="Cálculo 3 4 2 2 3 3" xfId="4151"/>
    <cellStyle name="Cálculo 3 4 2 2 3 4" xfId="4152"/>
    <cellStyle name="Cálculo 3 4 2 2 4" xfId="4153"/>
    <cellStyle name="Cálculo 3 4 2 2 5" xfId="4154"/>
    <cellStyle name="Cálculo 3 4 2 2 6" xfId="4155"/>
    <cellStyle name="Cálculo 3 4 2 3" xfId="4156"/>
    <cellStyle name="Cálculo 3 4 2 3 2" xfId="4157"/>
    <cellStyle name="Cálculo 3 4 2 3 2 2" xfId="4158"/>
    <cellStyle name="Cálculo 3 4 2 3 2 3" xfId="4159"/>
    <cellStyle name="Cálculo 3 4 2 3 2 4" xfId="4160"/>
    <cellStyle name="Cálculo 3 4 2 3 3" xfId="4161"/>
    <cellStyle name="Cálculo 3 4 2 3 3 2" xfId="4162"/>
    <cellStyle name="Cálculo 3 4 2 3 3 3" xfId="4163"/>
    <cellStyle name="Cálculo 3 4 2 3 3 4" xfId="4164"/>
    <cellStyle name="Cálculo 3 4 2 3 4" xfId="4165"/>
    <cellStyle name="Cálculo 3 4 2 3 5" xfId="4166"/>
    <cellStyle name="Cálculo 3 4 2 3 6" xfId="4167"/>
    <cellStyle name="Cálculo 3 4 2 4" xfId="4168"/>
    <cellStyle name="Cálculo 3 4 2 5" xfId="4169"/>
    <cellStyle name="Cálculo 3 4 2 6" xfId="4170"/>
    <cellStyle name="Cálculo 3 4 3" xfId="4171"/>
    <cellStyle name="Cálculo 3 4 4" xfId="4172"/>
    <cellStyle name="Cálculo 3 5" xfId="4173"/>
    <cellStyle name="Cálculo 3 5 2" xfId="4174"/>
    <cellStyle name="Cálculo 3 5 2 2" xfId="4175"/>
    <cellStyle name="Cálculo 3 5 2 2 2" xfId="4176"/>
    <cellStyle name="Cálculo 3 5 2 2 2 2" xfId="4177"/>
    <cellStyle name="Cálculo 3 5 2 2 2 3" xfId="4178"/>
    <cellStyle name="Cálculo 3 5 2 2 2 4" xfId="4179"/>
    <cellStyle name="Cálculo 3 5 2 2 3" xfId="4180"/>
    <cellStyle name="Cálculo 3 5 2 2 3 2" xfId="4181"/>
    <cellStyle name="Cálculo 3 5 2 2 3 3" xfId="4182"/>
    <cellStyle name="Cálculo 3 5 2 2 3 4" xfId="4183"/>
    <cellStyle name="Cálculo 3 5 2 2 4" xfId="4184"/>
    <cellStyle name="Cálculo 3 5 2 2 5" xfId="4185"/>
    <cellStyle name="Cálculo 3 5 2 2 6" xfId="4186"/>
    <cellStyle name="Cálculo 3 5 2 3" xfId="4187"/>
    <cellStyle name="Cálculo 3 5 2 3 2" xfId="4188"/>
    <cellStyle name="Cálculo 3 5 2 3 2 2" xfId="4189"/>
    <cellStyle name="Cálculo 3 5 2 3 2 3" xfId="4190"/>
    <cellStyle name="Cálculo 3 5 2 3 2 4" xfId="4191"/>
    <cellStyle name="Cálculo 3 5 2 3 3" xfId="4192"/>
    <cellStyle name="Cálculo 3 5 2 3 3 2" xfId="4193"/>
    <cellStyle name="Cálculo 3 5 2 3 3 3" xfId="4194"/>
    <cellStyle name="Cálculo 3 5 2 3 3 4" xfId="4195"/>
    <cellStyle name="Cálculo 3 5 2 3 4" xfId="4196"/>
    <cellStyle name="Cálculo 3 5 2 3 5" xfId="4197"/>
    <cellStyle name="Cálculo 3 5 2 3 6" xfId="4198"/>
    <cellStyle name="Cálculo 3 5 2 4" xfId="4199"/>
    <cellStyle name="Cálculo 3 5 2 5" xfId="4200"/>
    <cellStyle name="Cálculo 3 5 2 6" xfId="4201"/>
    <cellStyle name="Cálculo 3 5 3" xfId="4202"/>
    <cellStyle name="Cálculo 3 5 4" xfId="4203"/>
    <cellStyle name="Cálculo 3 6" xfId="4204"/>
    <cellStyle name="Cálculo 3 6 2" xfId="4205"/>
    <cellStyle name="Cálculo 3 6 2 2" xfId="4206"/>
    <cellStyle name="Cálculo 3 6 2 2 2" xfId="4207"/>
    <cellStyle name="Cálculo 3 6 2 2 2 2" xfId="4208"/>
    <cellStyle name="Cálculo 3 6 2 2 2 3" xfId="4209"/>
    <cellStyle name="Cálculo 3 6 2 2 2 4" xfId="4210"/>
    <cellStyle name="Cálculo 3 6 2 2 3" xfId="4211"/>
    <cellStyle name="Cálculo 3 6 2 2 3 2" xfId="4212"/>
    <cellStyle name="Cálculo 3 6 2 2 3 3" xfId="4213"/>
    <cellStyle name="Cálculo 3 6 2 2 3 4" xfId="4214"/>
    <cellStyle name="Cálculo 3 6 2 2 4" xfId="4215"/>
    <cellStyle name="Cálculo 3 6 2 2 5" xfId="4216"/>
    <cellStyle name="Cálculo 3 6 2 2 6" xfId="4217"/>
    <cellStyle name="Cálculo 3 6 2 3" xfId="4218"/>
    <cellStyle name="Cálculo 3 6 2 3 2" xfId="4219"/>
    <cellStyle name="Cálculo 3 6 2 3 2 2" xfId="4220"/>
    <cellStyle name="Cálculo 3 6 2 3 2 3" xfId="4221"/>
    <cellStyle name="Cálculo 3 6 2 3 2 4" xfId="4222"/>
    <cellStyle name="Cálculo 3 6 2 3 3" xfId="4223"/>
    <cellStyle name="Cálculo 3 6 2 3 3 2" xfId="4224"/>
    <cellStyle name="Cálculo 3 6 2 3 3 3" xfId="4225"/>
    <cellStyle name="Cálculo 3 6 2 3 3 4" xfId="4226"/>
    <cellStyle name="Cálculo 3 6 2 3 4" xfId="4227"/>
    <cellStyle name="Cálculo 3 6 2 3 5" xfId="4228"/>
    <cellStyle name="Cálculo 3 6 2 3 6" xfId="4229"/>
    <cellStyle name="Cálculo 3 6 2 4" xfId="4230"/>
    <cellStyle name="Cálculo 3 6 2 5" xfId="4231"/>
    <cellStyle name="Cálculo 3 6 2 6" xfId="4232"/>
    <cellStyle name="Cálculo 3 6 3" xfId="4233"/>
    <cellStyle name="Cálculo 3 6 4" xfId="4234"/>
    <cellStyle name="Cálculo 3 7" xfId="4235"/>
    <cellStyle name="Cálculo 3 7 2" xfId="4236"/>
    <cellStyle name="Cálculo 3 7 2 2" xfId="4237"/>
    <cellStyle name="Cálculo 3 7 2 2 2" xfId="4238"/>
    <cellStyle name="Cálculo 3 7 2 2 2 2" xfId="4239"/>
    <cellStyle name="Cálculo 3 7 2 2 2 3" xfId="4240"/>
    <cellStyle name="Cálculo 3 7 2 2 2 4" xfId="4241"/>
    <cellStyle name="Cálculo 3 7 2 2 3" xfId="4242"/>
    <cellStyle name="Cálculo 3 7 2 2 3 2" xfId="4243"/>
    <cellStyle name="Cálculo 3 7 2 2 3 3" xfId="4244"/>
    <cellStyle name="Cálculo 3 7 2 2 3 4" xfId="4245"/>
    <cellStyle name="Cálculo 3 7 2 2 4" xfId="4246"/>
    <cellStyle name="Cálculo 3 7 2 2 5" xfId="4247"/>
    <cellStyle name="Cálculo 3 7 2 2 6" xfId="4248"/>
    <cellStyle name="Cálculo 3 7 2 3" xfId="4249"/>
    <cellStyle name="Cálculo 3 7 2 3 2" xfId="4250"/>
    <cellStyle name="Cálculo 3 7 2 3 2 2" xfId="4251"/>
    <cellStyle name="Cálculo 3 7 2 3 2 3" xfId="4252"/>
    <cellStyle name="Cálculo 3 7 2 3 2 4" xfId="4253"/>
    <cellStyle name="Cálculo 3 7 2 3 3" xfId="4254"/>
    <cellStyle name="Cálculo 3 7 2 3 3 2" xfId="4255"/>
    <cellStyle name="Cálculo 3 7 2 3 3 3" xfId="4256"/>
    <cellStyle name="Cálculo 3 7 2 3 3 4" xfId="4257"/>
    <cellStyle name="Cálculo 3 7 2 3 4" xfId="4258"/>
    <cellStyle name="Cálculo 3 7 2 3 5" xfId="4259"/>
    <cellStyle name="Cálculo 3 7 2 3 6" xfId="4260"/>
    <cellStyle name="Cálculo 3 7 2 4" xfId="4261"/>
    <cellStyle name="Cálculo 3 7 2 5" xfId="4262"/>
    <cellStyle name="Cálculo 3 7 2 6" xfId="4263"/>
    <cellStyle name="Cálculo 3 7 3" xfId="4264"/>
    <cellStyle name="Cálculo 3 7 4" xfId="4265"/>
    <cellStyle name="Cálculo 3 8" xfId="4266"/>
    <cellStyle name="Cálculo 3 8 2" xfId="4267"/>
    <cellStyle name="Cálculo 3 8 2 2" xfId="4268"/>
    <cellStyle name="Cálculo 3 8 2 2 2" xfId="4269"/>
    <cellStyle name="Cálculo 3 8 2 2 3" xfId="4270"/>
    <cellStyle name="Cálculo 3 8 2 2 4" xfId="4271"/>
    <cellStyle name="Cálculo 3 8 2 3" xfId="4272"/>
    <cellStyle name="Cálculo 3 8 2 3 2" xfId="4273"/>
    <cellStyle name="Cálculo 3 8 2 3 3" xfId="4274"/>
    <cellStyle name="Cálculo 3 8 2 3 4" xfId="4275"/>
    <cellStyle name="Cálculo 3 8 2 4" xfId="4276"/>
    <cellStyle name="Cálculo 3 8 2 5" xfId="4277"/>
    <cellStyle name="Cálculo 3 8 2 6" xfId="4278"/>
    <cellStyle name="Cálculo 3 8 3" xfId="4279"/>
    <cellStyle name="Cálculo 3 8 3 2" xfId="4280"/>
    <cellStyle name="Cálculo 3 8 3 2 2" xfId="4281"/>
    <cellStyle name="Cálculo 3 8 3 2 3" xfId="4282"/>
    <cellStyle name="Cálculo 3 8 3 2 4" xfId="4283"/>
    <cellStyle name="Cálculo 3 8 3 3" xfId="4284"/>
    <cellStyle name="Cálculo 3 8 3 3 2" xfId="4285"/>
    <cellStyle name="Cálculo 3 8 3 3 3" xfId="4286"/>
    <cellStyle name="Cálculo 3 8 3 3 4" xfId="4287"/>
    <cellStyle name="Cálculo 3 8 3 4" xfId="4288"/>
    <cellStyle name="Cálculo 3 8 3 5" xfId="4289"/>
    <cellStyle name="Cálculo 3 8 3 6" xfId="4290"/>
    <cellStyle name="Cálculo 3 8 4" xfId="4291"/>
    <cellStyle name="Cálculo 3 8 4 2" xfId="4292"/>
    <cellStyle name="Cálculo 3 8 4 3" xfId="4293"/>
    <cellStyle name="Cálculo 3 8 4 4" xfId="4294"/>
    <cellStyle name="Cálculo 3 8 5" xfId="4295"/>
    <cellStyle name="Cálculo 3 8 6" xfId="4296"/>
    <cellStyle name="Cálculo 3 9" xfId="4297"/>
    <cellStyle name="Cálculo 3 9 2" xfId="4298"/>
    <cellStyle name="Cálculo 3 9 2 2" xfId="4299"/>
    <cellStyle name="Cálculo 3 9 2 2 2" xfId="4300"/>
    <cellStyle name="Cálculo 3 9 2 2 3" xfId="4301"/>
    <cellStyle name="Cálculo 3 9 2 2 4" xfId="4302"/>
    <cellStyle name="Cálculo 3 9 2 3" xfId="4303"/>
    <cellStyle name="Cálculo 3 9 2 3 2" xfId="4304"/>
    <cellStyle name="Cálculo 3 9 2 3 3" xfId="4305"/>
    <cellStyle name="Cálculo 3 9 2 3 4" xfId="4306"/>
    <cellStyle name="Cálculo 3 9 2 4" xfId="4307"/>
    <cellStyle name="Cálculo 3 9 2 5" xfId="4308"/>
    <cellStyle name="Cálculo 3 9 2 6" xfId="4309"/>
    <cellStyle name="Cálculo 3 9 3" xfId="4310"/>
    <cellStyle name="Cálculo 3 9 3 2" xfId="4311"/>
    <cellStyle name="Cálculo 3 9 3 2 2" xfId="4312"/>
    <cellStyle name="Cálculo 3 9 3 2 3" xfId="4313"/>
    <cellStyle name="Cálculo 3 9 3 2 4" xfId="4314"/>
    <cellStyle name="Cálculo 3 9 3 3" xfId="4315"/>
    <cellStyle name="Cálculo 3 9 3 3 2" xfId="4316"/>
    <cellStyle name="Cálculo 3 9 3 3 3" xfId="4317"/>
    <cellStyle name="Cálculo 3 9 3 3 4" xfId="4318"/>
    <cellStyle name="Cálculo 3 9 3 4" xfId="4319"/>
    <cellStyle name="Cálculo 3 9 3 5" xfId="4320"/>
    <cellStyle name="Cálculo 3 9 3 6" xfId="4321"/>
    <cellStyle name="Cálculo 3 9 4" xfId="4322"/>
    <cellStyle name="Cálculo 3 9 4 2" xfId="4323"/>
    <cellStyle name="Cálculo 3 9 4 3" xfId="4324"/>
    <cellStyle name="Cálculo 3 9 4 4" xfId="4325"/>
    <cellStyle name="Cálculo 3 9 5" xfId="4326"/>
    <cellStyle name="Cálculo 3 9 6" xfId="4327"/>
    <cellStyle name="Cálculo 4" xfId="4328"/>
    <cellStyle name="Cálculo 4 10" xfId="4329"/>
    <cellStyle name="Cálculo 4 10 2" xfId="4330"/>
    <cellStyle name="Cálculo 4 10 2 2" xfId="4331"/>
    <cellStyle name="Cálculo 4 10 2 2 2" xfId="4332"/>
    <cellStyle name="Cálculo 4 10 2 2 3" xfId="4333"/>
    <cellStyle name="Cálculo 4 10 2 2 4" xfId="4334"/>
    <cellStyle name="Cálculo 4 10 2 3" xfId="4335"/>
    <cellStyle name="Cálculo 4 10 2 3 2" xfId="4336"/>
    <cellStyle name="Cálculo 4 10 2 3 3" xfId="4337"/>
    <cellStyle name="Cálculo 4 10 2 3 4" xfId="4338"/>
    <cellStyle name="Cálculo 4 10 2 4" xfId="4339"/>
    <cellStyle name="Cálculo 4 10 2 5" xfId="4340"/>
    <cellStyle name="Cálculo 4 10 2 6" xfId="4341"/>
    <cellStyle name="Cálculo 4 10 3" xfId="4342"/>
    <cellStyle name="Cálculo 4 10 3 2" xfId="4343"/>
    <cellStyle name="Cálculo 4 10 3 2 2" xfId="4344"/>
    <cellStyle name="Cálculo 4 10 3 2 3" xfId="4345"/>
    <cellStyle name="Cálculo 4 10 3 2 4" xfId="4346"/>
    <cellStyle name="Cálculo 4 10 3 3" xfId="4347"/>
    <cellStyle name="Cálculo 4 10 3 3 2" xfId="4348"/>
    <cellStyle name="Cálculo 4 10 3 3 3" xfId="4349"/>
    <cellStyle name="Cálculo 4 10 3 3 4" xfId="4350"/>
    <cellStyle name="Cálculo 4 10 3 4" xfId="4351"/>
    <cellStyle name="Cálculo 4 10 3 5" xfId="4352"/>
    <cellStyle name="Cálculo 4 10 3 6" xfId="4353"/>
    <cellStyle name="Cálculo 4 10 4" xfId="4354"/>
    <cellStyle name="Cálculo 4 10 4 2" xfId="4355"/>
    <cellStyle name="Cálculo 4 10 4 3" xfId="4356"/>
    <cellStyle name="Cálculo 4 10 4 4" xfId="4357"/>
    <cellStyle name="Cálculo 4 10 5" xfId="4358"/>
    <cellStyle name="Cálculo 4 10 6" xfId="4359"/>
    <cellStyle name="Cálculo 4 11" xfId="4360"/>
    <cellStyle name="Cálculo 4 11 2" xfId="4361"/>
    <cellStyle name="Cálculo 4 11 2 2" xfId="4362"/>
    <cellStyle name="Cálculo 4 11 2 2 2" xfId="4363"/>
    <cellStyle name="Cálculo 4 11 2 2 3" xfId="4364"/>
    <cellStyle name="Cálculo 4 11 2 2 4" xfId="4365"/>
    <cellStyle name="Cálculo 4 11 2 3" xfId="4366"/>
    <cellStyle name="Cálculo 4 11 2 3 2" xfId="4367"/>
    <cellStyle name="Cálculo 4 11 2 3 3" xfId="4368"/>
    <cellStyle name="Cálculo 4 11 2 3 4" xfId="4369"/>
    <cellStyle name="Cálculo 4 11 2 4" xfId="4370"/>
    <cellStyle name="Cálculo 4 11 2 5" xfId="4371"/>
    <cellStyle name="Cálculo 4 11 2 6" xfId="4372"/>
    <cellStyle name="Cálculo 4 11 3" xfId="4373"/>
    <cellStyle name="Cálculo 4 11 3 2" xfId="4374"/>
    <cellStyle name="Cálculo 4 11 3 2 2" xfId="4375"/>
    <cellStyle name="Cálculo 4 11 3 2 3" xfId="4376"/>
    <cellStyle name="Cálculo 4 11 3 2 4" xfId="4377"/>
    <cellStyle name="Cálculo 4 11 3 3" xfId="4378"/>
    <cellStyle name="Cálculo 4 11 3 3 2" xfId="4379"/>
    <cellStyle name="Cálculo 4 11 3 3 3" xfId="4380"/>
    <cellStyle name="Cálculo 4 11 3 3 4" xfId="4381"/>
    <cellStyle name="Cálculo 4 11 3 4" xfId="4382"/>
    <cellStyle name="Cálculo 4 11 3 5" xfId="4383"/>
    <cellStyle name="Cálculo 4 11 3 6" xfId="4384"/>
    <cellStyle name="Cálculo 4 11 4" xfId="4385"/>
    <cellStyle name="Cálculo 4 11 5" xfId="4386"/>
    <cellStyle name="Cálculo 4 11 6" xfId="4387"/>
    <cellStyle name="Cálculo 4 12" xfId="4388"/>
    <cellStyle name="Cálculo 4 13" xfId="4389"/>
    <cellStyle name="Cálculo 4 2" xfId="4390"/>
    <cellStyle name="Cálculo 4 2 10" xfId="4391"/>
    <cellStyle name="Cálculo 4 2 10 2" xfId="4392"/>
    <cellStyle name="Cálculo 4 2 10 2 2" xfId="4393"/>
    <cellStyle name="Cálculo 4 2 10 2 2 2" xfId="4394"/>
    <cellStyle name="Cálculo 4 2 10 2 2 3" xfId="4395"/>
    <cellStyle name="Cálculo 4 2 10 2 2 4" xfId="4396"/>
    <cellStyle name="Cálculo 4 2 10 2 3" xfId="4397"/>
    <cellStyle name="Cálculo 4 2 10 2 3 2" xfId="4398"/>
    <cellStyle name="Cálculo 4 2 10 2 3 3" xfId="4399"/>
    <cellStyle name="Cálculo 4 2 10 2 3 4" xfId="4400"/>
    <cellStyle name="Cálculo 4 2 10 2 4" xfId="4401"/>
    <cellStyle name="Cálculo 4 2 10 2 5" xfId="4402"/>
    <cellStyle name="Cálculo 4 2 10 2 6" xfId="4403"/>
    <cellStyle name="Cálculo 4 2 10 3" xfId="4404"/>
    <cellStyle name="Cálculo 4 2 10 3 2" xfId="4405"/>
    <cellStyle name="Cálculo 4 2 10 3 2 2" xfId="4406"/>
    <cellStyle name="Cálculo 4 2 10 3 2 3" xfId="4407"/>
    <cellStyle name="Cálculo 4 2 10 3 2 4" xfId="4408"/>
    <cellStyle name="Cálculo 4 2 10 3 3" xfId="4409"/>
    <cellStyle name="Cálculo 4 2 10 3 3 2" xfId="4410"/>
    <cellStyle name="Cálculo 4 2 10 3 3 3" xfId="4411"/>
    <cellStyle name="Cálculo 4 2 10 3 3 4" xfId="4412"/>
    <cellStyle name="Cálculo 4 2 10 3 4" xfId="4413"/>
    <cellStyle name="Cálculo 4 2 10 3 5" xfId="4414"/>
    <cellStyle name="Cálculo 4 2 10 3 6" xfId="4415"/>
    <cellStyle name="Cálculo 4 2 10 4" xfId="4416"/>
    <cellStyle name="Cálculo 4 2 10 5" xfId="4417"/>
    <cellStyle name="Cálculo 4 2 10 6" xfId="4418"/>
    <cellStyle name="Cálculo 4 2 11" xfId="4419"/>
    <cellStyle name="Cálculo 4 2 12" xfId="4420"/>
    <cellStyle name="Cálculo 4 2 2" xfId="4421"/>
    <cellStyle name="Cálculo 4 2 2 2" xfId="4422"/>
    <cellStyle name="Cálculo 4 2 2 2 2" xfId="4423"/>
    <cellStyle name="Cálculo 4 2 2 2 2 2" xfId="4424"/>
    <cellStyle name="Cálculo 4 2 2 2 2 2 2" xfId="4425"/>
    <cellStyle name="Cálculo 4 2 2 2 2 2 3" xfId="4426"/>
    <cellStyle name="Cálculo 4 2 2 2 2 2 4" xfId="4427"/>
    <cellStyle name="Cálculo 4 2 2 2 2 3" xfId="4428"/>
    <cellStyle name="Cálculo 4 2 2 2 2 3 2" xfId="4429"/>
    <cellStyle name="Cálculo 4 2 2 2 2 3 3" xfId="4430"/>
    <cellStyle name="Cálculo 4 2 2 2 2 3 4" xfId="4431"/>
    <cellStyle name="Cálculo 4 2 2 2 2 4" xfId="4432"/>
    <cellStyle name="Cálculo 4 2 2 2 2 5" xfId="4433"/>
    <cellStyle name="Cálculo 4 2 2 2 2 6" xfId="4434"/>
    <cellStyle name="Cálculo 4 2 2 2 3" xfId="4435"/>
    <cellStyle name="Cálculo 4 2 2 2 3 2" xfId="4436"/>
    <cellStyle name="Cálculo 4 2 2 2 3 2 2" xfId="4437"/>
    <cellStyle name="Cálculo 4 2 2 2 3 2 3" xfId="4438"/>
    <cellStyle name="Cálculo 4 2 2 2 3 2 4" xfId="4439"/>
    <cellStyle name="Cálculo 4 2 2 2 3 3" xfId="4440"/>
    <cellStyle name="Cálculo 4 2 2 2 3 3 2" xfId="4441"/>
    <cellStyle name="Cálculo 4 2 2 2 3 3 3" xfId="4442"/>
    <cellStyle name="Cálculo 4 2 2 2 3 3 4" xfId="4443"/>
    <cellStyle name="Cálculo 4 2 2 2 3 4" xfId="4444"/>
    <cellStyle name="Cálculo 4 2 2 2 3 5" xfId="4445"/>
    <cellStyle name="Cálculo 4 2 2 2 3 6" xfId="4446"/>
    <cellStyle name="Cálculo 4 2 2 2 4" xfId="4447"/>
    <cellStyle name="Cálculo 4 2 2 2 5" xfId="4448"/>
    <cellStyle name="Cálculo 4 2 2 2 6" xfId="4449"/>
    <cellStyle name="Cálculo 4 2 2 3" xfId="4450"/>
    <cellStyle name="Cálculo 4 2 2 4" xfId="4451"/>
    <cellStyle name="Cálculo 4 2 3" xfId="4452"/>
    <cellStyle name="Cálculo 4 2 3 2" xfId="4453"/>
    <cellStyle name="Cálculo 4 2 3 2 2" xfId="4454"/>
    <cellStyle name="Cálculo 4 2 3 2 2 2" xfId="4455"/>
    <cellStyle name="Cálculo 4 2 3 2 2 2 2" xfId="4456"/>
    <cellStyle name="Cálculo 4 2 3 2 2 2 3" xfId="4457"/>
    <cellStyle name="Cálculo 4 2 3 2 2 2 4" xfId="4458"/>
    <cellStyle name="Cálculo 4 2 3 2 2 3" xfId="4459"/>
    <cellStyle name="Cálculo 4 2 3 2 2 3 2" xfId="4460"/>
    <cellStyle name="Cálculo 4 2 3 2 2 3 3" xfId="4461"/>
    <cellStyle name="Cálculo 4 2 3 2 2 3 4" xfId="4462"/>
    <cellStyle name="Cálculo 4 2 3 2 2 4" xfId="4463"/>
    <cellStyle name="Cálculo 4 2 3 2 2 5" xfId="4464"/>
    <cellStyle name="Cálculo 4 2 3 2 2 6" xfId="4465"/>
    <cellStyle name="Cálculo 4 2 3 2 3" xfId="4466"/>
    <cellStyle name="Cálculo 4 2 3 2 3 2" xfId="4467"/>
    <cellStyle name="Cálculo 4 2 3 2 3 2 2" xfId="4468"/>
    <cellStyle name="Cálculo 4 2 3 2 3 2 3" xfId="4469"/>
    <cellStyle name="Cálculo 4 2 3 2 3 2 4" xfId="4470"/>
    <cellStyle name="Cálculo 4 2 3 2 3 3" xfId="4471"/>
    <cellStyle name="Cálculo 4 2 3 2 3 3 2" xfId="4472"/>
    <cellStyle name="Cálculo 4 2 3 2 3 3 3" xfId="4473"/>
    <cellStyle name="Cálculo 4 2 3 2 3 3 4" xfId="4474"/>
    <cellStyle name="Cálculo 4 2 3 2 3 4" xfId="4475"/>
    <cellStyle name="Cálculo 4 2 3 2 3 5" xfId="4476"/>
    <cellStyle name="Cálculo 4 2 3 2 3 6" xfId="4477"/>
    <cellStyle name="Cálculo 4 2 3 2 4" xfId="4478"/>
    <cellStyle name="Cálculo 4 2 3 2 5" xfId="4479"/>
    <cellStyle name="Cálculo 4 2 3 2 6" xfId="4480"/>
    <cellStyle name="Cálculo 4 2 3 3" xfId="4481"/>
    <cellStyle name="Cálculo 4 2 3 4" xfId="4482"/>
    <cellStyle name="Cálculo 4 2 4" xfId="4483"/>
    <cellStyle name="Cálculo 4 2 4 2" xfId="4484"/>
    <cellStyle name="Cálculo 4 2 4 2 2" xfId="4485"/>
    <cellStyle name="Cálculo 4 2 4 2 2 2" xfId="4486"/>
    <cellStyle name="Cálculo 4 2 4 2 2 2 2" xfId="4487"/>
    <cellStyle name="Cálculo 4 2 4 2 2 2 3" xfId="4488"/>
    <cellStyle name="Cálculo 4 2 4 2 2 2 4" xfId="4489"/>
    <cellStyle name="Cálculo 4 2 4 2 2 3" xfId="4490"/>
    <cellStyle name="Cálculo 4 2 4 2 2 3 2" xfId="4491"/>
    <cellStyle name="Cálculo 4 2 4 2 2 3 3" xfId="4492"/>
    <cellStyle name="Cálculo 4 2 4 2 2 3 4" xfId="4493"/>
    <cellStyle name="Cálculo 4 2 4 2 2 4" xfId="4494"/>
    <cellStyle name="Cálculo 4 2 4 2 2 5" xfId="4495"/>
    <cellStyle name="Cálculo 4 2 4 2 2 6" xfId="4496"/>
    <cellStyle name="Cálculo 4 2 4 2 3" xfId="4497"/>
    <cellStyle name="Cálculo 4 2 4 2 3 2" xfId="4498"/>
    <cellStyle name="Cálculo 4 2 4 2 3 2 2" xfId="4499"/>
    <cellStyle name="Cálculo 4 2 4 2 3 2 3" xfId="4500"/>
    <cellStyle name="Cálculo 4 2 4 2 3 2 4" xfId="4501"/>
    <cellStyle name="Cálculo 4 2 4 2 3 3" xfId="4502"/>
    <cellStyle name="Cálculo 4 2 4 2 3 3 2" xfId="4503"/>
    <cellStyle name="Cálculo 4 2 4 2 3 3 3" xfId="4504"/>
    <cellStyle name="Cálculo 4 2 4 2 3 3 4" xfId="4505"/>
    <cellStyle name="Cálculo 4 2 4 2 3 4" xfId="4506"/>
    <cellStyle name="Cálculo 4 2 4 2 3 5" xfId="4507"/>
    <cellStyle name="Cálculo 4 2 4 2 3 6" xfId="4508"/>
    <cellStyle name="Cálculo 4 2 4 2 4" xfId="4509"/>
    <cellStyle name="Cálculo 4 2 4 2 5" xfId="4510"/>
    <cellStyle name="Cálculo 4 2 4 2 6" xfId="4511"/>
    <cellStyle name="Cálculo 4 2 4 3" xfId="4512"/>
    <cellStyle name="Cálculo 4 2 4 4" xfId="4513"/>
    <cellStyle name="Cálculo 4 2 5" xfId="4514"/>
    <cellStyle name="Cálculo 4 2 5 2" xfId="4515"/>
    <cellStyle name="Cálculo 4 2 5 2 2" xfId="4516"/>
    <cellStyle name="Cálculo 4 2 5 2 2 2" xfId="4517"/>
    <cellStyle name="Cálculo 4 2 5 2 2 2 2" xfId="4518"/>
    <cellStyle name="Cálculo 4 2 5 2 2 2 3" xfId="4519"/>
    <cellStyle name="Cálculo 4 2 5 2 2 2 4" xfId="4520"/>
    <cellStyle name="Cálculo 4 2 5 2 2 3" xfId="4521"/>
    <cellStyle name="Cálculo 4 2 5 2 2 3 2" xfId="4522"/>
    <cellStyle name="Cálculo 4 2 5 2 2 3 3" xfId="4523"/>
    <cellStyle name="Cálculo 4 2 5 2 2 3 4" xfId="4524"/>
    <cellStyle name="Cálculo 4 2 5 2 2 4" xfId="4525"/>
    <cellStyle name="Cálculo 4 2 5 2 2 5" xfId="4526"/>
    <cellStyle name="Cálculo 4 2 5 2 2 6" xfId="4527"/>
    <cellStyle name="Cálculo 4 2 5 2 3" xfId="4528"/>
    <cellStyle name="Cálculo 4 2 5 2 3 2" xfId="4529"/>
    <cellStyle name="Cálculo 4 2 5 2 3 2 2" xfId="4530"/>
    <cellStyle name="Cálculo 4 2 5 2 3 2 3" xfId="4531"/>
    <cellStyle name="Cálculo 4 2 5 2 3 2 4" xfId="4532"/>
    <cellStyle name="Cálculo 4 2 5 2 3 3" xfId="4533"/>
    <cellStyle name="Cálculo 4 2 5 2 3 3 2" xfId="4534"/>
    <cellStyle name="Cálculo 4 2 5 2 3 3 3" xfId="4535"/>
    <cellStyle name="Cálculo 4 2 5 2 3 3 4" xfId="4536"/>
    <cellStyle name="Cálculo 4 2 5 2 3 4" xfId="4537"/>
    <cellStyle name="Cálculo 4 2 5 2 3 5" xfId="4538"/>
    <cellStyle name="Cálculo 4 2 5 2 3 6" xfId="4539"/>
    <cellStyle name="Cálculo 4 2 5 2 4" xfId="4540"/>
    <cellStyle name="Cálculo 4 2 5 2 5" xfId="4541"/>
    <cellStyle name="Cálculo 4 2 5 2 6" xfId="4542"/>
    <cellStyle name="Cálculo 4 2 5 3" xfId="4543"/>
    <cellStyle name="Cálculo 4 2 5 4" xfId="4544"/>
    <cellStyle name="Cálculo 4 2 6" xfId="4545"/>
    <cellStyle name="Cálculo 4 2 6 2" xfId="4546"/>
    <cellStyle name="Cálculo 4 2 6 2 2" xfId="4547"/>
    <cellStyle name="Cálculo 4 2 6 2 2 2" xfId="4548"/>
    <cellStyle name="Cálculo 4 2 6 2 2 3" xfId="4549"/>
    <cellStyle name="Cálculo 4 2 6 2 2 4" xfId="4550"/>
    <cellStyle name="Cálculo 4 2 6 2 3" xfId="4551"/>
    <cellStyle name="Cálculo 4 2 6 2 3 2" xfId="4552"/>
    <cellStyle name="Cálculo 4 2 6 2 3 3" xfId="4553"/>
    <cellStyle name="Cálculo 4 2 6 2 3 4" xfId="4554"/>
    <cellStyle name="Cálculo 4 2 6 2 4" xfId="4555"/>
    <cellStyle name="Cálculo 4 2 6 2 5" xfId="4556"/>
    <cellStyle name="Cálculo 4 2 6 2 6" xfId="4557"/>
    <cellStyle name="Cálculo 4 2 6 3" xfId="4558"/>
    <cellStyle name="Cálculo 4 2 6 3 2" xfId="4559"/>
    <cellStyle name="Cálculo 4 2 6 3 2 2" xfId="4560"/>
    <cellStyle name="Cálculo 4 2 6 3 2 3" xfId="4561"/>
    <cellStyle name="Cálculo 4 2 6 3 2 4" xfId="4562"/>
    <cellStyle name="Cálculo 4 2 6 3 3" xfId="4563"/>
    <cellStyle name="Cálculo 4 2 6 3 3 2" xfId="4564"/>
    <cellStyle name="Cálculo 4 2 6 3 3 3" xfId="4565"/>
    <cellStyle name="Cálculo 4 2 6 3 3 4" xfId="4566"/>
    <cellStyle name="Cálculo 4 2 6 3 4" xfId="4567"/>
    <cellStyle name="Cálculo 4 2 6 3 5" xfId="4568"/>
    <cellStyle name="Cálculo 4 2 6 3 6" xfId="4569"/>
    <cellStyle name="Cálculo 4 2 6 4" xfId="4570"/>
    <cellStyle name="Cálculo 4 2 6 4 2" xfId="4571"/>
    <cellStyle name="Cálculo 4 2 6 4 3" xfId="4572"/>
    <cellStyle name="Cálculo 4 2 6 4 4" xfId="4573"/>
    <cellStyle name="Cálculo 4 2 6 5" xfId="4574"/>
    <cellStyle name="Cálculo 4 2 6 6" xfId="4575"/>
    <cellStyle name="Cálculo 4 2 7" xfId="4576"/>
    <cellStyle name="Cálculo 4 2 7 2" xfId="4577"/>
    <cellStyle name="Cálculo 4 2 7 2 2" xfId="4578"/>
    <cellStyle name="Cálculo 4 2 7 2 2 2" xfId="4579"/>
    <cellStyle name="Cálculo 4 2 7 2 2 3" xfId="4580"/>
    <cellStyle name="Cálculo 4 2 7 2 2 4" xfId="4581"/>
    <cellStyle name="Cálculo 4 2 7 2 3" xfId="4582"/>
    <cellStyle name="Cálculo 4 2 7 2 3 2" xfId="4583"/>
    <cellStyle name="Cálculo 4 2 7 2 3 3" xfId="4584"/>
    <cellStyle name="Cálculo 4 2 7 2 3 4" xfId="4585"/>
    <cellStyle name="Cálculo 4 2 7 2 4" xfId="4586"/>
    <cellStyle name="Cálculo 4 2 7 2 5" xfId="4587"/>
    <cellStyle name="Cálculo 4 2 7 2 6" xfId="4588"/>
    <cellStyle name="Cálculo 4 2 7 3" xfId="4589"/>
    <cellStyle name="Cálculo 4 2 7 3 2" xfId="4590"/>
    <cellStyle name="Cálculo 4 2 7 3 2 2" xfId="4591"/>
    <cellStyle name="Cálculo 4 2 7 3 2 3" xfId="4592"/>
    <cellStyle name="Cálculo 4 2 7 3 2 4" xfId="4593"/>
    <cellStyle name="Cálculo 4 2 7 3 3" xfId="4594"/>
    <cellStyle name="Cálculo 4 2 7 3 3 2" xfId="4595"/>
    <cellStyle name="Cálculo 4 2 7 3 3 3" xfId="4596"/>
    <cellStyle name="Cálculo 4 2 7 3 3 4" xfId="4597"/>
    <cellStyle name="Cálculo 4 2 7 3 4" xfId="4598"/>
    <cellStyle name="Cálculo 4 2 7 3 5" xfId="4599"/>
    <cellStyle name="Cálculo 4 2 7 3 6" xfId="4600"/>
    <cellStyle name="Cálculo 4 2 7 4" xfId="4601"/>
    <cellStyle name="Cálculo 4 2 7 4 2" xfId="4602"/>
    <cellStyle name="Cálculo 4 2 7 4 3" xfId="4603"/>
    <cellStyle name="Cálculo 4 2 7 4 4" xfId="4604"/>
    <cellStyle name="Cálculo 4 2 7 5" xfId="4605"/>
    <cellStyle name="Cálculo 4 2 7 6" xfId="4606"/>
    <cellStyle name="Cálculo 4 2 8" xfId="4607"/>
    <cellStyle name="Cálculo 4 2 8 2" xfId="4608"/>
    <cellStyle name="Cálculo 4 2 8 2 2" xfId="4609"/>
    <cellStyle name="Cálculo 4 2 8 2 2 2" xfId="4610"/>
    <cellStyle name="Cálculo 4 2 8 2 2 3" xfId="4611"/>
    <cellStyle name="Cálculo 4 2 8 2 2 4" xfId="4612"/>
    <cellStyle name="Cálculo 4 2 8 2 3" xfId="4613"/>
    <cellStyle name="Cálculo 4 2 8 2 3 2" xfId="4614"/>
    <cellStyle name="Cálculo 4 2 8 2 3 3" xfId="4615"/>
    <cellStyle name="Cálculo 4 2 8 2 3 4" xfId="4616"/>
    <cellStyle name="Cálculo 4 2 8 2 4" xfId="4617"/>
    <cellStyle name="Cálculo 4 2 8 2 5" xfId="4618"/>
    <cellStyle name="Cálculo 4 2 8 2 6" xfId="4619"/>
    <cellStyle name="Cálculo 4 2 8 3" xfId="4620"/>
    <cellStyle name="Cálculo 4 2 8 3 2" xfId="4621"/>
    <cellStyle name="Cálculo 4 2 8 3 2 2" xfId="4622"/>
    <cellStyle name="Cálculo 4 2 8 3 2 3" xfId="4623"/>
    <cellStyle name="Cálculo 4 2 8 3 2 4" xfId="4624"/>
    <cellStyle name="Cálculo 4 2 8 3 3" xfId="4625"/>
    <cellStyle name="Cálculo 4 2 8 3 3 2" xfId="4626"/>
    <cellStyle name="Cálculo 4 2 8 3 3 3" xfId="4627"/>
    <cellStyle name="Cálculo 4 2 8 3 3 4" xfId="4628"/>
    <cellStyle name="Cálculo 4 2 8 3 4" xfId="4629"/>
    <cellStyle name="Cálculo 4 2 8 3 5" xfId="4630"/>
    <cellStyle name="Cálculo 4 2 8 3 6" xfId="4631"/>
    <cellStyle name="Cálculo 4 2 8 4" xfId="4632"/>
    <cellStyle name="Cálculo 4 2 8 4 2" xfId="4633"/>
    <cellStyle name="Cálculo 4 2 8 4 3" xfId="4634"/>
    <cellStyle name="Cálculo 4 2 8 4 4" xfId="4635"/>
    <cellStyle name="Cálculo 4 2 8 5" xfId="4636"/>
    <cellStyle name="Cálculo 4 2 8 6" xfId="4637"/>
    <cellStyle name="Cálculo 4 2 9" xfId="4638"/>
    <cellStyle name="Cálculo 4 2 9 2" xfId="4639"/>
    <cellStyle name="Cálculo 4 2 9 2 2" xfId="4640"/>
    <cellStyle name="Cálculo 4 2 9 2 2 2" xfId="4641"/>
    <cellStyle name="Cálculo 4 2 9 2 2 3" xfId="4642"/>
    <cellStyle name="Cálculo 4 2 9 2 2 4" xfId="4643"/>
    <cellStyle name="Cálculo 4 2 9 2 3" xfId="4644"/>
    <cellStyle name="Cálculo 4 2 9 2 3 2" xfId="4645"/>
    <cellStyle name="Cálculo 4 2 9 2 3 3" xfId="4646"/>
    <cellStyle name="Cálculo 4 2 9 2 3 4" xfId="4647"/>
    <cellStyle name="Cálculo 4 2 9 2 4" xfId="4648"/>
    <cellStyle name="Cálculo 4 2 9 2 5" xfId="4649"/>
    <cellStyle name="Cálculo 4 2 9 2 6" xfId="4650"/>
    <cellStyle name="Cálculo 4 2 9 3" xfId="4651"/>
    <cellStyle name="Cálculo 4 2 9 3 2" xfId="4652"/>
    <cellStyle name="Cálculo 4 2 9 3 2 2" xfId="4653"/>
    <cellStyle name="Cálculo 4 2 9 3 2 3" xfId="4654"/>
    <cellStyle name="Cálculo 4 2 9 3 2 4" xfId="4655"/>
    <cellStyle name="Cálculo 4 2 9 3 3" xfId="4656"/>
    <cellStyle name="Cálculo 4 2 9 3 3 2" xfId="4657"/>
    <cellStyle name="Cálculo 4 2 9 3 3 3" xfId="4658"/>
    <cellStyle name="Cálculo 4 2 9 3 3 4" xfId="4659"/>
    <cellStyle name="Cálculo 4 2 9 3 4" xfId="4660"/>
    <cellStyle name="Cálculo 4 2 9 3 5" xfId="4661"/>
    <cellStyle name="Cálculo 4 2 9 3 6" xfId="4662"/>
    <cellStyle name="Cálculo 4 2 9 4" xfId="4663"/>
    <cellStyle name="Cálculo 4 2 9 4 2" xfId="4664"/>
    <cellStyle name="Cálculo 4 2 9 4 3" xfId="4665"/>
    <cellStyle name="Cálculo 4 2 9 4 4" xfId="4666"/>
    <cellStyle name="Cálculo 4 2 9 5" xfId="4667"/>
    <cellStyle name="Cálculo 4 2 9 6" xfId="4668"/>
    <cellStyle name="Cálculo 4 3" xfId="4669"/>
    <cellStyle name="Cálculo 4 3 10" xfId="4670"/>
    <cellStyle name="Cálculo 4 3 10 2" xfId="4671"/>
    <cellStyle name="Cálculo 4 3 10 2 2" xfId="4672"/>
    <cellStyle name="Cálculo 4 3 10 2 2 2" xfId="4673"/>
    <cellStyle name="Cálculo 4 3 10 2 2 3" xfId="4674"/>
    <cellStyle name="Cálculo 4 3 10 2 2 4" xfId="4675"/>
    <cellStyle name="Cálculo 4 3 10 2 3" xfId="4676"/>
    <cellStyle name="Cálculo 4 3 10 2 3 2" xfId="4677"/>
    <cellStyle name="Cálculo 4 3 10 2 3 3" xfId="4678"/>
    <cellStyle name="Cálculo 4 3 10 2 3 4" xfId="4679"/>
    <cellStyle name="Cálculo 4 3 10 2 4" xfId="4680"/>
    <cellStyle name="Cálculo 4 3 10 2 5" xfId="4681"/>
    <cellStyle name="Cálculo 4 3 10 2 6" xfId="4682"/>
    <cellStyle name="Cálculo 4 3 10 3" xfId="4683"/>
    <cellStyle name="Cálculo 4 3 10 3 2" xfId="4684"/>
    <cellStyle name="Cálculo 4 3 10 3 2 2" xfId="4685"/>
    <cellStyle name="Cálculo 4 3 10 3 2 3" xfId="4686"/>
    <cellStyle name="Cálculo 4 3 10 3 2 4" xfId="4687"/>
    <cellStyle name="Cálculo 4 3 10 3 3" xfId="4688"/>
    <cellStyle name="Cálculo 4 3 10 3 3 2" xfId="4689"/>
    <cellStyle name="Cálculo 4 3 10 3 3 3" xfId="4690"/>
    <cellStyle name="Cálculo 4 3 10 3 3 4" xfId="4691"/>
    <cellStyle name="Cálculo 4 3 10 3 4" xfId="4692"/>
    <cellStyle name="Cálculo 4 3 10 3 5" xfId="4693"/>
    <cellStyle name="Cálculo 4 3 10 3 6" xfId="4694"/>
    <cellStyle name="Cálculo 4 3 10 4" xfId="4695"/>
    <cellStyle name="Cálculo 4 3 10 5" xfId="4696"/>
    <cellStyle name="Cálculo 4 3 10 6" xfId="4697"/>
    <cellStyle name="Cálculo 4 3 11" xfId="4698"/>
    <cellStyle name="Cálculo 4 3 12" xfId="4699"/>
    <cellStyle name="Cálculo 4 3 2" xfId="4700"/>
    <cellStyle name="Cálculo 4 3 2 2" xfId="4701"/>
    <cellStyle name="Cálculo 4 3 2 2 2" xfId="4702"/>
    <cellStyle name="Cálculo 4 3 2 2 2 2" xfId="4703"/>
    <cellStyle name="Cálculo 4 3 2 2 2 2 2" xfId="4704"/>
    <cellStyle name="Cálculo 4 3 2 2 2 2 3" xfId="4705"/>
    <cellStyle name="Cálculo 4 3 2 2 2 2 4" xfId="4706"/>
    <cellStyle name="Cálculo 4 3 2 2 2 3" xfId="4707"/>
    <cellStyle name="Cálculo 4 3 2 2 2 3 2" xfId="4708"/>
    <cellStyle name="Cálculo 4 3 2 2 2 3 3" xfId="4709"/>
    <cellStyle name="Cálculo 4 3 2 2 2 3 4" xfId="4710"/>
    <cellStyle name="Cálculo 4 3 2 2 2 4" xfId="4711"/>
    <cellStyle name="Cálculo 4 3 2 2 2 5" xfId="4712"/>
    <cellStyle name="Cálculo 4 3 2 2 2 6" xfId="4713"/>
    <cellStyle name="Cálculo 4 3 2 2 3" xfId="4714"/>
    <cellStyle name="Cálculo 4 3 2 2 3 2" xfId="4715"/>
    <cellStyle name="Cálculo 4 3 2 2 3 2 2" xfId="4716"/>
    <cellStyle name="Cálculo 4 3 2 2 3 2 3" xfId="4717"/>
    <cellStyle name="Cálculo 4 3 2 2 3 2 4" xfId="4718"/>
    <cellStyle name="Cálculo 4 3 2 2 3 3" xfId="4719"/>
    <cellStyle name="Cálculo 4 3 2 2 3 3 2" xfId="4720"/>
    <cellStyle name="Cálculo 4 3 2 2 3 3 3" xfId="4721"/>
    <cellStyle name="Cálculo 4 3 2 2 3 3 4" xfId="4722"/>
    <cellStyle name="Cálculo 4 3 2 2 3 4" xfId="4723"/>
    <cellStyle name="Cálculo 4 3 2 2 3 5" xfId="4724"/>
    <cellStyle name="Cálculo 4 3 2 2 3 6" xfId="4725"/>
    <cellStyle name="Cálculo 4 3 2 2 4" xfId="4726"/>
    <cellStyle name="Cálculo 4 3 2 2 5" xfId="4727"/>
    <cellStyle name="Cálculo 4 3 2 2 6" xfId="4728"/>
    <cellStyle name="Cálculo 4 3 2 3" xfId="4729"/>
    <cellStyle name="Cálculo 4 3 2 4" xfId="4730"/>
    <cellStyle name="Cálculo 4 3 3" xfId="4731"/>
    <cellStyle name="Cálculo 4 3 3 2" xfId="4732"/>
    <cellStyle name="Cálculo 4 3 3 2 2" xfId="4733"/>
    <cellStyle name="Cálculo 4 3 3 2 2 2" xfId="4734"/>
    <cellStyle name="Cálculo 4 3 3 2 2 2 2" xfId="4735"/>
    <cellStyle name="Cálculo 4 3 3 2 2 2 3" xfId="4736"/>
    <cellStyle name="Cálculo 4 3 3 2 2 2 4" xfId="4737"/>
    <cellStyle name="Cálculo 4 3 3 2 2 3" xfId="4738"/>
    <cellStyle name="Cálculo 4 3 3 2 2 3 2" xfId="4739"/>
    <cellStyle name="Cálculo 4 3 3 2 2 3 3" xfId="4740"/>
    <cellStyle name="Cálculo 4 3 3 2 2 3 4" xfId="4741"/>
    <cellStyle name="Cálculo 4 3 3 2 2 4" xfId="4742"/>
    <cellStyle name="Cálculo 4 3 3 2 2 5" xfId="4743"/>
    <cellStyle name="Cálculo 4 3 3 2 2 6" xfId="4744"/>
    <cellStyle name="Cálculo 4 3 3 2 3" xfId="4745"/>
    <cellStyle name="Cálculo 4 3 3 2 3 2" xfId="4746"/>
    <cellStyle name="Cálculo 4 3 3 2 3 2 2" xfId="4747"/>
    <cellStyle name="Cálculo 4 3 3 2 3 2 3" xfId="4748"/>
    <cellStyle name="Cálculo 4 3 3 2 3 2 4" xfId="4749"/>
    <cellStyle name="Cálculo 4 3 3 2 3 3" xfId="4750"/>
    <cellStyle name="Cálculo 4 3 3 2 3 3 2" xfId="4751"/>
    <cellStyle name="Cálculo 4 3 3 2 3 3 3" xfId="4752"/>
    <cellStyle name="Cálculo 4 3 3 2 3 3 4" xfId="4753"/>
    <cellStyle name="Cálculo 4 3 3 2 3 4" xfId="4754"/>
    <cellStyle name="Cálculo 4 3 3 2 3 5" xfId="4755"/>
    <cellStyle name="Cálculo 4 3 3 2 3 6" xfId="4756"/>
    <cellStyle name="Cálculo 4 3 3 2 4" xfId="4757"/>
    <cellStyle name="Cálculo 4 3 3 2 5" xfId="4758"/>
    <cellStyle name="Cálculo 4 3 3 2 6" xfId="4759"/>
    <cellStyle name="Cálculo 4 3 3 3" xfId="4760"/>
    <cellStyle name="Cálculo 4 3 3 4" xfId="4761"/>
    <cellStyle name="Cálculo 4 3 4" xfId="4762"/>
    <cellStyle name="Cálculo 4 3 4 2" xfId="4763"/>
    <cellStyle name="Cálculo 4 3 4 2 2" xfId="4764"/>
    <cellStyle name="Cálculo 4 3 4 2 2 2" xfId="4765"/>
    <cellStyle name="Cálculo 4 3 4 2 2 2 2" xfId="4766"/>
    <cellStyle name="Cálculo 4 3 4 2 2 2 3" xfId="4767"/>
    <cellStyle name="Cálculo 4 3 4 2 2 2 4" xfId="4768"/>
    <cellStyle name="Cálculo 4 3 4 2 2 3" xfId="4769"/>
    <cellStyle name="Cálculo 4 3 4 2 2 3 2" xfId="4770"/>
    <cellStyle name="Cálculo 4 3 4 2 2 3 3" xfId="4771"/>
    <cellStyle name="Cálculo 4 3 4 2 2 3 4" xfId="4772"/>
    <cellStyle name="Cálculo 4 3 4 2 2 4" xfId="4773"/>
    <cellStyle name="Cálculo 4 3 4 2 2 5" xfId="4774"/>
    <cellStyle name="Cálculo 4 3 4 2 2 6" xfId="4775"/>
    <cellStyle name="Cálculo 4 3 4 2 3" xfId="4776"/>
    <cellStyle name="Cálculo 4 3 4 2 3 2" xfId="4777"/>
    <cellStyle name="Cálculo 4 3 4 2 3 2 2" xfId="4778"/>
    <cellStyle name="Cálculo 4 3 4 2 3 2 3" xfId="4779"/>
    <cellStyle name="Cálculo 4 3 4 2 3 2 4" xfId="4780"/>
    <cellStyle name="Cálculo 4 3 4 2 3 3" xfId="4781"/>
    <cellStyle name="Cálculo 4 3 4 2 3 3 2" xfId="4782"/>
    <cellStyle name="Cálculo 4 3 4 2 3 3 3" xfId="4783"/>
    <cellStyle name="Cálculo 4 3 4 2 3 3 4" xfId="4784"/>
    <cellStyle name="Cálculo 4 3 4 2 3 4" xfId="4785"/>
    <cellStyle name="Cálculo 4 3 4 2 3 5" xfId="4786"/>
    <cellStyle name="Cálculo 4 3 4 2 3 6" xfId="4787"/>
    <cellStyle name="Cálculo 4 3 4 2 4" xfId="4788"/>
    <cellStyle name="Cálculo 4 3 4 2 5" xfId="4789"/>
    <cellStyle name="Cálculo 4 3 4 2 6" xfId="4790"/>
    <cellStyle name="Cálculo 4 3 4 3" xfId="4791"/>
    <cellStyle name="Cálculo 4 3 4 4" xfId="4792"/>
    <cellStyle name="Cálculo 4 3 5" xfId="4793"/>
    <cellStyle name="Cálculo 4 3 5 2" xfId="4794"/>
    <cellStyle name="Cálculo 4 3 5 2 2" xfId="4795"/>
    <cellStyle name="Cálculo 4 3 5 2 2 2" xfId="4796"/>
    <cellStyle name="Cálculo 4 3 5 2 2 2 2" xfId="4797"/>
    <cellStyle name="Cálculo 4 3 5 2 2 2 3" xfId="4798"/>
    <cellStyle name="Cálculo 4 3 5 2 2 2 4" xfId="4799"/>
    <cellStyle name="Cálculo 4 3 5 2 2 3" xfId="4800"/>
    <cellStyle name="Cálculo 4 3 5 2 2 3 2" xfId="4801"/>
    <cellStyle name="Cálculo 4 3 5 2 2 3 3" xfId="4802"/>
    <cellStyle name="Cálculo 4 3 5 2 2 3 4" xfId="4803"/>
    <cellStyle name="Cálculo 4 3 5 2 2 4" xfId="4804"/>
    <cellStyle name="Cálculo 4 3 5 2 2 5" xfId="4805"/>
    <cellStyle name="Cálculo 4 3 5 2 2 6" xfId="4806"/>
    <cellStyle name="Cálculo 4 3 5 2 3" xfId="4807"/>
    <cellStyle name="Cálculo 4 3 5 2 3 2" xfId="4808"/>
    <cellStyle name="Cálculo 4 3 5 2 3 2 2" xfId="4809"/>
    <cellStyle name="Cálculo 4 3 5 2 3 2 3" xfId="4810"/>
    <cellStyle name="Cálculo 4 3 5 2 3 2 4" xfId="4811"/>
    <cellStyle name="Cálculo 4 3 5 2 3 3" xfId="4812"/>
    <cellStyle name="Cálculo 4 3 5 2 3 3 2" xfId="4813"/>
    <cellStyle name="Cálculo 4 3 5 2 3 3 3" xfId="4814"/>
    <cellStyle name="Cálculo 4 3 5 2 3 3 4" xfId="4815"/>
    <cellStyle name="Cálculo 4 3 5 2 3 4" xfId="4816"/>
    <cellStyle name="Cálculo 4 3 5 2 3 5" xfId="4817"/>
    <cellStyle name="Cálculo 4 3 5 2 3 6" xfId="4818"/>
    <cellStyle name="Cálculo 4 3 5 2 4" xfId="4819"/>
    <cellStyle name="Cálculo 4 3 5 2 5" xfId="4820"/>
    <cellStyle name="Cálculo 4 3 5 2 6" xfId="4821"/>
    <cellStyle name="Cálculo 4 3 5 3" xfId="4822"/>
    <cellStyle name="Cálculo 4 3 5 4" xfId="4823"/>
    <cellStyle name="Cálculo 4 3 6" xfId="4824"/>
    <cellStyle name="Cálculo 4 3 6 2" xfId="4825"/>
    <cellStyle name="Cálculo 4 3 6 2 2" xfId="4826"/>
    <cellStyle name="Cálculo 4 3 6 2 2 2" xfId="4827"/>
    <cellStyle name="Cálculo 4 3 6 2 2 3" xfId="4828"/>
    <cellStyle name="Cálculo 4 3 6 2 2 4" xfId="4829"/>
    <cellStyle name="Cálculo 4 3 6 2 3" xfId="4830"/>
    <cellStyle name="Cálculo 4 3 6 2 3 2" xfId="4831"/>
    <cellStyle name="Cálculo 4 3 6 2 3 3" xfId="4832"/>
    <cellStyle name="Cálculo 4 3 6 2 3 4" xfId="4833"/>
    <cellStyle name="Cálculo 4 3 6 2 4" xfId="4834"/>
    <cellStyle name="Cálculo 4 3 6 2 5" xfId="4835"/>
    <cellStyle name="Cálculo 4 3 6 2 6" xfId="4836"/>
    <cellStyle name="Cálculo 4 3 6 3" xfId="4837"/>
    <cellStyle name="Cálculo 4 3 6 3 2" xfId="4838"/>
    <cellStyle name="Cálculo 4 3 6 3 2 2" xfId="4839"/>
    <cellStyle name="Cálculo 4 3 6 3 2 3" xfId="4840"/>
    <cellStyle name="Cálculo 4 3 6 3 2 4" xfId="4841"/>
    <cellStyle name="Cálculo 4 3 6 3 3" xfId="4842"/>
    <cellStyle name="Cálculo 4 3 6 3 3 2" xfId="4843"/>
    <cellStyle name="Cálculo 4 3 6 3 3 3" xfId="4844"/>
    <cellStyle name="Cálculo 4 3 6 3 3 4" xfId="4845"/>
    <cellStyle name="Cálculo 4 3 6 3 4" xfId="4846"/>
    <cellStyle name="Cálculo 4 3 6 3 5" xfId="4847"/>
    <cellStyle name="Cálculo 4 3 6 3 6" xfId="4848"/>
    <cellStyle name="Cálculo 4 3 6 4" xfId="4849"/>
    <cellStyle name="Cálculo 4 3 6 4 2" xfId="4850"/>
    <cellStyle name="Cálculo 4 3 6 4 3" xfId="4851"/>
    <cellStyle name="Cálculo 4 3 6 4 4" xfId="4852"/>
    <cellStyle name="Cálculo 4 3 6 5" xfId="4853"/>
    <cellStyle name="Cálculo 4 3 6 6" xfId="4854"/>
    <cellStyle name="Cálculo 4 3 7" xfId="4855"/>
    <cellStyle name="Cálculo 4 3 7 2" xfId="4856"/>
    <cellStyle name="Cálculo 4 3 7 2 2" xfId="4857"/>
    <cellStyle name="Cálculo 4 3 7 2 2 2" xfId="4858"/>
    <cellStyle name="Cálculo 4 3 7 2 2 3" xfId="4859"/>
    <cellStyle name="Cálculo 4 3 7 2 2 4" xfId="4860"/>
    <cellStyle name="Cálculo 4 3 7 2 3" xfId="4861"/>
    <cellStyle name="Cálculo 4 3 7 2 3 2" xfId="4862"/>
    <cellStyle name="Cálculo 4 3 7 2 3 3" xfId="4863"/>
    <cellStyle name="Cálculo 4 3 7 2 3 4" xfId="4864"/>
    <cellStyle name="Cálculo 4 3 7 2 4" xfId="4865"/>
    <cellStyle name="Cálculo 4 3 7 2 5" xfId="4866"/>
    <cellStyle name="Cálculo 4 3 7 2 6" xfId="4867"/>
    <cellStyle name="Cálculo 4 3 7 3" xfId="4868"/>
    <cellStyle name="Cálculo 4 3 7 3 2" xfId="4869"/>
    <cellStyle name="Cálculo 4 3 7 3 2 2" xfId="4870"/>
    <cellStyle name="Cálculo 4 3 7 3 2 3" xfId="4871"/>
    <cellStyle name="Cálculo 4 3 7 3 2 4" xfId="4872"/>
    <cellStyle name="Cálculo 4 3 7 3 3" xfId="4873"/>
    <cellStyle name="Cálculo 4 3 7 3 3 2" xfId="4874"/>
    <cellStyle name="Cálculo 4 3 7 3 3 3" xfId="4875"/>
    <cellStyle name="Cálculo 4 3 7 3 3 4" xfId="4876"/>
    <cellStyle name="Cálculo 4 3 7 3 4" xfId="4877"/>
    <cellStyle name="Cálculo 4 3 7 3 5" xfId="4878"/>
    <cellStyle name="Cálculo 4 3 7 3 6" xfId="4879"/>
    <cellStyle name="Cálculo 4 3 7 4" xfId="4880"/>
    <cellStyle name="Cálculo 4 3 7 4 2" xfId="4881"/>
    <cellStyle name="Cálculo 4 3 7 4 3" xfId="4882"/>
    <cellStyle name="Cálculo 4 3 7 4 4" xfId="4883"/>
    <cellStyle name="Cálculo 4 3 7 5" xfId="4884"/>
    <cellStyle name="Cálculo 4 3 7 6" xfId="4885"/>
    <cellStyle name="Cálculo 4 3 8" xfId="4886"/>
    <cellStyle name="Cálculo 4 3 8 2" xfId="4887"/>
    <cellStyle name="Cálculo 4 3 8 2 2" xfId="4888"/>
    <cellStyle name="Cálculo 4 3 8 2 2 2" xfId="4889"/>
    <cellStyle name="Cálculo 4 3 8 2 2 3" xfId="4890"/>
    <cellStyle name="Cálculo 4 3 8 2 2 4" xfId="4891"/>
    <cellStyle name="Cálculo 4 3 8 2 3" xfId="4892"/>
    <cellStyle name="Cálculo 4 3 8 2 3 2" xfId="4893"/>
    <cellStyle name="Cálculo 4 3 8 2 3 3" xfId="4894"/>
    <cellStyle name="Cálculo 4 3 8 2 3 4" xfId="4895"/>
    <cellStyle name="Cálculo 4 3 8 2 4" xfId="4896"/>
    <cellStyle name="Cálculo 4 3 8 2 5" xfId="4897"/>
    <cellStyle name="Cálculo 4 3 8 2 6" xfId="4898"/>
    <cellStyle name="Cálculo 4 3 8 3" xfId="4899"/>
    <cellStyle name="Cálculo 4 3 8 3 2" xfId="4900"/>
    <cellStyle name="Cálculo 4 3 8 3 2 2" xfId="4901"/>
    <cellStyle name="Cálculo 4 3 8 3 2 3" xfId="4902"/>
    <cellStyle name="Cálculo 4 3 8 3 2 4" xfId="4903"/>
    <cellStyle name="Cálculo 4 3 8 3 3" xfId="4904"/>
    <cellStyle name="Cálculo 4 3 8 3 3 2" xfId="4905"/>
    <cellStyle name="Cálculo 4 3 8 3 3 3" xfId="4906"/>
    <cellStyle name="Cálculo 4 3 8 3 3 4" xfId="4907"/>
    <cellStyle name="Cálculo 4 3 8 3 4" xfId="4908"/>
    <cellStyle name="Cálculo 4 3 8 3 5" xfId="4909"/>
    <cellStyle name="Cálculo 4 3 8 3 6" xfId="4910"/>
    <cellStyle name="Cálculo 4 3 8 4" xfId="4911"/>
    <cellStyle name="Cálculo 4 3 8 4 2" xfId="4912"/>
    <cellStyle name="Cálculo 4 3 8 4 3" xfId="4913"/>
    <cellStyle name="Cálculo 4 3 8 4 4" xfId="4914"/>
    <cellStyle name="Cálculo 4 3 8 5" xfId="4915"/>
    <cellStyle name="Cálculo 4 3 8 6" xfId="4916"/>
    <cellStyle name="Cálculo 4 3 9" xfId="4917"/>
    <cellStyle name="Cálculo 4 3 9 2" xfId="4918"/>
    <cellStyle name="Cálculo 4 3 9 2 2" xfId="4919"/>
    <cellStyle name="Cálculo 4 3 9 2 2 2" xfId="4920"/>
    <cellStyle name="Cálculo 4 3 9 2 2 3" xfId="4921"/>
    <cellStyle name="Cálculo 4 3 9 2 2 4" xfId="4922"/>
    <cellStyle name="Cálculo 4 3 9 2 3" xfId="4923"/>
    <cellStyle name="Cálculo 4 3 9 2 3 2" xfId="4924"/>
    <cellStyle name="Cálculo 4 3 9 2 3 3" xfId="4925"/>
    <cellStyle name="Cálculo 4 3 9 2 3 4" xfId="4926"/>
    <cellStyle name="Cálculo 4 3 9 2 4" xfId="4927"/>
    <cellStyle name="Cálculo 4 3 9 2 5" xfId="4928"/>
    <cellStyle name="Cálculo 4 3 9 2 6" xfId="4929"/>
    <cellStyle name="Cálculo 4 3 9 3" xfId="4930"/>
    <cellStyle name="Cálculo 4 3 9 3 2" xfId="4931"/>
    <cellStyle name="Cálculo 4 3 9 3 2 2" xfId="4932"/>
    <cellStyle name="Cálculo 4 3 9 3 2 3" xfId="4933"/>
    <cellStyle name="Cálculo 4 3 9 3 2 4" xfId="4934"/>
    <cellStyle name="Cálculo 4 3 9 3 3" xfId="4935"/>
    <cellStyle name="Cálculo 4 3 9 3 3 2" xfId="4936"/>
    <cellStyle name="Cálculo 4 3 9 3 3 3" xfId="4937"/>
    <cellStyle name="Cálculo 4 3 9 3 3 4" xfId="4938"/>
    <cellStyle name="Cálculo 4 3 9 3 4" xfId="4939"/>
    <cellStyle name="Cálculo 4 3 9 3 5" xfId="4940"/>
    <cellStyle name="Cálculo 4 3 9 3 6" xfId="4941"/>
    <cellStyle name="Cálculo 4 3 9 4" xfId="4942"/>
    <cellStyle name="Cálculo 4 3 9 4 2" xfId="4943"/>
    <cellStyle name="Cálculo 4 3 9 4 3" xfId="4944"/>
    <cellStyle name="Cálculo 4 3 9 4 4" xfId="4945"/>
    <cellStyle name="Cálculo 4 3 9 5" xfId="4946"/>
    <cellStyle name="Cálculo 4 3 9 6" xfId="4947"/>
    <cellStyle name="Cálculo 4 4" xfId="4948"/>
    <cellStyle name="Cálculo 4 4 2" xfId="4949"/>
    <cellStyle name="Cálculo 4 4 2 2" xfId="4950"/>
    <cellStyle name="Cálculo 4 4 2 2 2" xfId="4951"/>
    <cellStyle name="Cálculo 4 4 2 2 2 2" xfId="4952"/>
    <cellStyle name="Cálculo 4 4 2 2 2 3" xfId="4953"/>
    <cellStyle name="Cálculo 4 4 2 2 2 4" xfId="4954"/>
    <cellStyle name="Cálculo 4 4 2 2 3" xfId="4955"/>
    <cellStyle name="Cálculo 4 4 2 2 3 2" xfId="4956"/>
    <cellStyle name="Cálculo 4 4 2 2 3 3" xfId="4957"/>
    <cellStyle name="Cálculo 4 4 2 2 3 4" xfId="4958"/>
    <cellStyle name="Cálculo 4 4 2 2 4" xfId="4959"/>
    <cellStyle name="Cálculo 4 4 2 2 5" xfId="4960"/>
    <cellStyle name="Cálculo 4 4 2 2 6" xfId="4961"/>
    <cellStyle name="Cálculo 4 4 2 3" xfId="4962"/>
    <cellStyle name="Cálculo 4 4 2 3 2" xfId="4963"/>
    <cellStyle name="Cálculo 4 4 2 3 2 2" xfId="4964"/>
    <cellStyle name="Cálculo 4 4 2 3 2 3" xfId="4965"/>
    <cellStyle name="Cálculo 4 4 2 3 2 4" xfId="4966"/>
    <cellStyle name="Cálculo 4 4 2 3 3" xfId="4967"/>
    <cellStyle name="Cálculo 4 4 2 3 3 2" xfId="4968"/>
    <cellStyle name="Cálculo 4 4 2 3 3 3" xfId="4969"/>
    <cellStyle name="Cálculo 4 4 2 3 3 4" xfId="4970"/>
    <cellStyle name="Cálculo 4 4 2 3 4" xfId="4971"/>
    <cellStyle name="Cálculo 4 4 2 3 5" xfId="4972"/>
    <cellStyle name="Cálculo 4 4 2 3 6" xfId="4973"/>
    <cellStyle name="Cálculo 4 4 2 4" xfId="4974"/>
    <cellStyle name="Cálculo 4 4 2 5" xfId="4975"/>
    <cellStyle name="Cálculo 4 4 2 6" xfId="4976"/>
    <cellStyle name="Cálculo 4 4 3" xfId="4977"/>
    <cellStyle name="Cálculo 4 4 4" xfId="4978"/>
    <cellStyle name="Cálculo 4 5" xfId="4979"/>
    <cellStyle name="Cálculo 4 5 2" xfId="4980"/>
    <cellStyle name="Cálculo 4 5 2 2" xfId="4981"/>
    <cellStyle name="Cálculo 4 5 2 2 2" xfId="4982"/>
    <cellStyle name="Cálculo 4 5 2 2 2 2" xfId="4983"/>
    <cellStyle name="Cálculo 4 5 2 2 2 3" xfId="4984"/>
    <cellStyle name="Cálculo 4 5 2 2 2 4" xfId="4985"/>
    <cellStyle name="Cálculo 4 5 2 2 3" xfId="4986"/>
    <cellStyle name="Cálculo 4 5 2 2 3 2" xfId="4987"/>
    <cellStyle name="Cálculo 4 5 2 2 3 3" xfId="4988"/>
    <cellStyle name="Cálculo 4 5 2 2 3 4" xfId="4989"/>
    <cellStyle name="Cálculo 4 5 2 2 4" xfId="4990"/>
    <cellStyle name="Cálculo 4 5 2 2 5" xfId="4991"/>
    <cellStyle name="Cálculo 4 5 2 2 6" xfId="4992"/>
    <cellStyle name="Cálculo 4 5 2 3" xfId="4993"/>
    <cellStyle name="Cálculo 4 5 2 3 2" xfId="4994"/>
    <cellStyle name="Cálculo 4 5 2 3 2 2" xfId="4995"/>
    <cellStyle name="Cálculo 4 5 2 3 2 3" xfId="4996"/>
    <cellStyle name="Cálculo 4 5 2 3 2 4" xfId="4997"/>
    <cellStyle name="Cálculo 4 5 2 3 3" xfId="4998"/>
    <cellStyle name="Cálculo 4 5 2 3 3 2" xfId="4999"/>
    <cellStyle name="Cálculo 4 5 2 3 3 3" xfId="5000"/>
    <cellStyle name="Cálculo 4 5 2 3 3 4" xfId="5001"/>
    <cellStyle name="Cálculo 4 5 2 3 4" xfId="5002"/>
    <cellStyle name="Cálculo 4 5 2 3 5" xfId="5003"/>
    <cellStyle name="Cálculo 4 5 2 3 6" xfId="5004"/>
    <cellStyle name="Cálculo 4 5 2 4" xfId="5005"/>
    <cellStyle name="Cálculo 4 5 2 5" xfId="5006"/>
    <cellStyle name="Cálculo 4 5 2 6" xfId="5007"/>
    <cellStyle name="Cálculo 4 5 3" xfId="5008"/>
    <cellStyle name="Cálculo 4 5 4" xfId="5009"/>
    <cellStyle name="Cálculo 4 6" xfId="5010"/>
    <cellStyle name="Cálculo 4 6 2" xfId="5011"/>
    <cellStyle name="Cálculo 4 6 2 2" xfId="5012"/>
    <cellStyle name="Cálculo 4 6 2 2 2" xfId="5013"/>
    <cellStyle name="Cálculo 4 6 2 2 2 2" xfId="5014"/>
    <cellStyle name="Cálculo 4 6 2 2 2 3" xfId="5015"/>
    <cellStyle name="Cálculo 4 6 2 2 2 4" xfId="5016"/>
    <cellStyle name="Cálculo 4 6 2 2 3" xfId="5017"/>
    <cellStyle name="Cálculo 4 6 2 2 3 2" xfId="5018"/>
    <cellStyle name="Cálculo 4 6 2 2 3 3" xfId="5019"/>
    <cellStyle name="Cálculo 4 6 2 2 3 4" xfId="5020"/>
    <cellStyle name="Cálculo 4 6 2 2 4" xfId="5021"/>
    <cellStyle name="Cálculo 4 6 2 2 5" xfId="5022"/>
    <cellStyle name="Cálculo 4 6 2 2 6" xfId="5023"/>
    <cellStyle name="Cálculo 4 6 2 3" xfId="5024"/>
    <cellStyle name="Cálculo 4 6 2 3 2" xfId="5025"/>
    <cellStyle name="Cálculo 4 6 2 3 2 2" xfId="5026"/>
    <cellStyle name="Cálculo 4 6 2 3 2 3" xfId="5027"/>
    <cellStyle name="Cálculo 4 6 2 3 2 4" xfId="5028"/>
    <cellStyle name="Cálculo 4 6 2 3 3" xfId="5029"/>
    <cellStyle name="Cálculo 4 6 2 3 3 2" xfId="5030"/>
    <cellStyle name="Cálculo 4 6 2 3 3 3" xfId="5031"/>
    <cellStyle name="Cálculo 4 6 2 3 3 4" xfId="5032"/>
    <cellStyle name="Cálculo 4 6 2 3 4" xfId="5033"/>
    <cellStyle name="Cálculo 4 6 2 3 5" xfId="5034"/>
    <cellStyle name="Cálculo 4 6 2 3 6" xfId="5035"/>
    <cellStyle name="Cálculo 4 6 2 4" xfId="5036"/>
    <cellStyle name="Cálculo 4 6 2 5" xfId="5037"/>
    <cellStyle name="Cálculo 4 6 2 6" xfId="5038"/>
    <cellStyle name="Cálculo 4 6 3" xfId="5039"/>
    <cellStyle name="Cálculo 4 6 4" xfId="5040"/>
    <cellStyle name="Cálculo 4 7" xfId="5041"/>
    <cellStyle name="Cálculo 4 7 2" xfId="5042"/>
    <cellStyle name="Cálculo 4 7 2 2" xfId="5043"/>
    <cellStyle name="Cálculo 4 7 2 2 2" xfId="5044"/>
    <cellStyle name="Cálculo 4 7 2 2 2 2" xfId="5045"/>
    <cellStyle name="Cálculo 4 7 2 2 2 3" xfId="5046"/>
    <cellStyle name="Cálculo 4 7 2 2 2 4" xfId="5047"/>
    <cellStyle name="Cálculo 4 7 2 2 3" xfId="5048"/>
    <cellStyle name="Cálculo 4 7 2 2 3 2" xfId="5049"/>
    <cellStyle name="Cálculo 4 7 2 2 3 3" xfId="5050"/>
    <cellStyle name="Cálculo 4 7 2 2 3 4" xfId="5051"/>
    <cellStyle name="Cálculo 4 7 2 2 4" xfId="5052"/>
    <cellStyle name="Cálculo 4 7 2 2 5" xfId="5053"/>
    <cellStyle name="Cálculo 4 7 2 2 6" xfId="5054"/>
    <cellStyle name="Cálculo 4 7 2 3" xfId="5055"/>
    <cellStyle name="Cálculo 4 7 2 3 2" xfId="5056"/>
    <cellStyle name="Cálculo 4 7 2 3 2 2" xfId="5057"/>
    <cellStyle name="Cálculo 4 7 2 3 2 3" xfId="5058"/>
    <cellStyle name="Cálculo 4 7 2 3 2 4" xfId="5059"/>
    <cellStyle name="Cálculo 4 7 2 3 3" xfId="5060"/>
    <cellStyle name="Cálculo 4 7 2 3 3 2" xfId="5061"/>
    <cellStyle name="Cálculo 4 7 2 3 3 3" xfId="5062"/>
    <cellStyle name="Cálculo 4 7 2 3 3 4" xfId="5063"/>
    <cellStyle name="Cálculo 4 7 2 3 4" xfId="5064"/>
    <cellStyle name="Cálculo 4 7 2 3 5" xfId="5065"/>
    <cellStyle name="Cálculo 4 7 2 3 6" xfId="5066"/>
    <cellStyle name="Cálculo 4 7 2 4" xfId="5067"/>
    <cellStyle name="Cálculo 4 7 2 5" xfId="5068"/>
    <cellStyle name="Cálculo 4 7 2 6" xfId="5069"/>
    <cellStyle name="Cálculo 4 7 3" xfId="5070"/>
    <cellStyle name="Cálculo 4 7 4" xfId="5071"/>
    <cellStyle name="Cálculo 4 8" xfId="5072"/>
    <cellStyle name="Cálculo 4 8 2" xfId="5073"/>
    <cellStyle name="Cálculo 4 8 2 2" xfId="5074"/>
    <cellStyle name="Cálculo 4 8 2 2 2" xfId="5075"/>
    <cellStyle name="Cálculo 4 8 2 2 3" xfId="5076"/>
    <cellStyle name="Cálculo 4 8 2 2 4" xfId="5077"/>
    <cellStyle name="Cálculo 4 8 2 3" xfId="5078"/>
    <cellStyle name="Cálculo 4 8 2 3 2" xfId="5079"/>
    <cellStyle name="Cálculo 4 8 2 3 3" xfId="5080"/>
    <cellStyle name="Cálculo 4 8 2 3 4" xfId="5081"/>
    <cellStyle name="Cálculo 4 8 2 4" xfId="5082"/>
    <cellStyle name="Cálculo 4 8 2 5" xfId="5083"/>
    <cellStyle name="Cálculo 4 8 2 6" xfId="5084"/>
    <cellStyle name="Cálculo 4 8 3" xfId="5085"/>
    <cellStyle name="Cálculo 4 8 3 2" xfId="5086"/>
    <cellStyle name="Cálculo 4 8 3 2 2" xfId="5087"/>
    <cellStyle name="Cálculo 4 8 3 2 3" xfId="5088"/>
    <cellStyle name="Cálculo 4 8 3 2 4" xfId="5089"/>
    <cellStyle name="Cálculo 4 8 3 3" xfId="5090"/>
    <cellStyle name="Cálculo 4 8 3 3 2" xfId="5091"/>
    <cellStyle name="Cálculo 4 8 3 3 3" xfId="5092"/>
    <cellStyle name="Cálculo 4 8 3 3 4" xfId="5093"/>
    <cellStyle name="Cálculo 4 8 3 4" xfId="5094"/>
    <cellStyle name="Cálculo 4 8 3 5" xfId="5095"/>
    <cellStyle name="Cálculo 4 8 3 6" xfId="5096"/>
    <cellStyle name="Cálculo 4 8 4" xfId="5097"/>
    <cellStyle name="Cálculo 4 8 4 2" xfId="5098"/>
    <cellStyle name="Cálculo 4 8 4 3" xfId="5099"/>
    <cellStyle name="Cálculo 4 8 4 4" xfId="5100"/>
    <cellStyle name="Cálculo 4 8 5" xfId="5101"/>
    <cellStyle name="Cálculo 4 8 6" xfId="5102"/>
    <cellStyle name="Cálculo 4 9" xfId="5103"/>
    <cellStyle name="Cálculo 4 9 2" xfId="5104"/>
    <cellStyle name="Cálculo 4 9 2 2" xfId="5105"/>
    <cellStyle name="Cálculo 4 9 2 2 2" xfId="5106"/>
    <cellStyle name="Cálculo 4 9 2 2 3" xfId="5107"/>
    <cellStyle name="Cálculo 4 9 2 2 4" xfId="5108"/>
    <cellStyle name="Cálculo 4 9 2 3" xfId="5109"/>
    <cellStyle name="Cálculo 4 9 2 3 2" xfId="5110"/>
    <cellStyle name="Cálculo 4 9 2 3 3" xfId="5111"/>
    <cellStyle name="Cálculo 4 9 2 3 4" xfId="5112"/>
    <cellStyle name="Cálculo 4 9 2 4" xfId="5113"/>
    <cellStyle name="Cálculo 4 9 2 5" xfId="5114"/>
    <cellStyle name="Cálculo 4 9 2 6" xfId="5115"/>
    <cellStyle name="Cálculo 4 9 3" xfId="5116"/>
    <cellStyle name="Cálculo 4 9 3 2" xfId="5117"/>
    <cellStyle name="Cálculo 4 9 3 2 2" xfId="5118"/>
    <cellStyle name="Cálculo 4 9 3 2 3" xfId="5119"/>
    <cellStyle name="Cálculo 4 9 3 2 4" xfId="5120"/>
    <cellStyle name="Cálculo 4 9 3 3" xfId="5121"/>
    <cellStyle name="Cálculo 4 9 3 3 2" xfId="5122"/>
    <cellStyle name="Cálculo 4 9 3 3 3" xfId="5123"/>
    <cellStyle name="Cálculo 4 9 3 3 4" xfId="5124"/>
    <cellStyle name="Cálculo 4 9 3 4" xfId="5125"/>
    <cellStyle name="Cálculo 4 9 3 5" xfId="5126"/>
    <cellStyle name="Cálculo 4 9 3 6" xfId="5127"/>
    <cellStyle name="Cálculo 4 9 4" xfId="5128"/>
    <cellStyle name="Cálculo 4 9 4 2" xfId="5129"/>
    <cellStyle name="Cálculo 4 9 4 3" xfId="5130"/>
    <cellStyle name="Cálculo 4 9 4 4" xfId="5131"/>
    <cellStyle name="Cálculo 4 9 5" xfId="5132"/>
    <cellStyle name="Cálculo 4 9 6" xfId="5133"/>
    <cellStyle name="Cálculo 5" xfId="5134"/>
    <cellStyle name="Cálculo 5 10" xfId="5135"/>
    <cellStyle name="Cálculo 5 10 2" xfId="5136"/>
    <cellStyle name="Cálculo 5 10 2 2" xfId="5137"/>
    <cellStyle name="Cálculo 5 10 2 2 2" xfId="5138"/>
    <cellStyle name="Cálculo 5 10 2 2 3" xfId="5139"/>
    <cellStyle name="Cálculo 5 10 2 2 4" xfId="5140"/>
    <cellStyle name="Cálculo 5 10 2 3" xfId="5141"/>
    <cellStyle name="Cálculo 5 10 2 3 2" xfId="5142"/>
    <cellStyle name="Cálculo 5 10 2 3 3" xfId="5143"/>
    <cellStyle name="Cálculo 5 10 2 3 4" xfId="5144"/>
    <cellStyle name="Cálculo 5 10 2 4" xfId="5145"/>
    <cellStyle name="Cálculo 5 10 2 5" xfId="5146"/>
    <cellStyle name="Cálculo 5 10 2 6" xfId="5147"/>
    <cellStyle name="Cálculo 5 10 3" xfId="5148"/>
    <cellStyle name="Cálculo 5 10 3 2" xfId="5149"/>
    <cellStyle name="Cálculo 5 10 3 2 2" xfId="5150"/>
    <cellStyle name="Cálculo 5 10 3 2 3" xfId="5151"/>
    <cellStyle name="Cálculo 5 10 3 2 4" xfId="5152"/>
    <cellStyle name="Cálculo 5 10 3 3" xfId="5153"/>
    <cellStyle name="Cálculo 5 10 3 3 2" xfId="5154"/>
    <cellStyle name="Cálculo 5 10 3 3 3" xfId="5155"/>
    <cellStyle name="Cálculo 5 10 3 3 4" xfId="5156"/>
    <cellStyle name="Cálculo 5 10 3 4" xfId="5157"/>
    <cellStyle name="Cálculo 5 10 3 5" xfId="5158"/>
    <cellStyle name="Cálculo 5 10 3 6" xfId="5159"/>
    <cellStyle name="Cálculo 5 10 4" xfId="5160"/>
    <cellStyle name="Cálculo 5 10 4 2" xfId="5161"/>
    <cellStyle name="Cálculo 5 10 4 3" xfId="5162"/>
    <cellStyle name="Cálculo 5 10 4 4" xfId="5163"/>
    <cellStyle name="Cálculo 5 10 5" xfId="5164"/>
    <cellStyle name="Cálculo 5 10 6" xfId="5165"/>
    <cellStyle name="Cálculo 5 11" xfId="5166"/>
    <cellStyle name="Cálculo 5 11 2" xfId="5167"/>
    <cellStyle name="Cálculo 5 11 2 2" xfId="5168"/>
    <cellStyle name="Cálculo 5 11 2 2 2" xfId="5169"/>
    <cellStyle name="Cálculo 5 11 2 2 3" xfId="5170"/>
    <cellStyle name="Cálculo 5 11 2 2 4" xfId="5171"/>
    <cellStyle name="Cálculo 5 11 2 3" xfId="5172"/>
    <cellStyle name="Cálculo 5 11 2 3 2" xfId="5173"/>
    <cellStyle name="Cálculo 5 11 2 3 3" xfId="5174"/>
    <cellStyle name="Cálculo 5 11 2 3 4" xfId="5175"/>
    <cellStyle name="Cálculo 5 11 2 4" xfId="5176"/>
    <cellStyle name="Cálculo 5 11 2 5" xfId="5177"/>
    <cellStyle name="Cálculo 5 11 2 6" xfId="5178"/>
    <cellStyle name="Cálculo 5 11 3" xfId="5179"/>
    <cellStyle name="Cálculo 5 11 3 2" xfId="5180"/>
    <cellStyle name="Cálculo 5 11 3 2 2" xfId="5181"/>
    <cellStyle name="Cálculo 5 11 3 2 3" xfId="5182"/>
    <cellStyle name="Cálculo 5 11 3 2 4" xfId="5183"/>
    <cellStyle name="Cálculo 5 11 3 3" xfId="5184"/>
    <cellStyle name="Cálculo 5 11 3 3 2" xfId="5185"/>
    <cellStyle name="Cálculo 5 11 3 3 3" xfId="5186"/>
    <cellStyle name="Cálculo 5 11 3 3 4" xfId="5187"/>
    <cellStyle name="Cálculo 5 11 3 4" xfId="5188"/>
    <cellStyle name="Cálculo 5 11 3 5" xfId="5189"/>
    <cellStyle name="Cálculo 5 11 3 6" xfId="5190"/>
    <cellStyle name="Cálculo 5 11 4" xfId="5191"/>
    <cellStyle name="Cálculo 5 11 5" xfId="5192"/>
    <cellStyle name="Cálculo 5 11 6" xfId="5193"/>
    <cellStyle name="Cálculo 5 12" xfId="5194"/>
    <cellStyle name="Cálculo 5 13" xfId="5195"/>
    <cellStyle name="Cálculo 5 2" xfId="5196"/>
    <cellStyle name="Cálculo 5 2 10" xfId="5197"/>
    <cellStyle name="Cálculo 5 2 10 2" xfId="5198"/>
    <cellStyle name="Cálculo 5 2 10 2 2" xfId="5199"/>
    <cellStyle name="Cálculo 5 2 10 2 2 2" xfId="5200"/>
    <cellStyle name="Cálculo 5 2 10 2 2 3" xfId="5201"/>
    <cellStyle name="Cálculo 5 2 10 2 2 4" xfId="5202"/>
    <cellStyle name="Cálculo 5 2 10 2 3" xfId="5203"/>
    <cellStyle name="Cálculo 5 2 10 2 3 2" xfId="5204"/>
    <cellStyle name="Cálculo 5 2 10 2 3 3" xfId="5205"/>
    <cellStyle name="Cálculo 5 2 10 2 3 4" xfId="5206"/>
    <cellStyle name="Cálculo 5 2 10 2 4" xfId="5207"/>
    <cellStyle name="Cálculo 5 2 10 2 5" xfId="5208"/>
    <cellStyle name="Cálculo 5 2 10 2 6" xfId="5209"/>
    <cellStyle name="Cálculo 5 2 10 3" xfId="5210"/>
    <cellStyle name="Cálculo 5 2 10 3 2" xfId="5211"/>
    <cellStyle name="Cálculo 5 2 10 3 2 2" xfId="5212"/>
    <cellStyle name="Cálculo 5 2 10 3 2 3" xfId="5213"/>
    <cellStyle name="Cálculo 5 2 10 3 2 4" xfId="5214"/>
    <cellStyle name="Cálculo 5 2 10 3 3" xfId="5215"/>
    <cellStyle name="Cálculo 5 2 10 3 3 2" xfId="5216"/>
    <cellStyle name="Cálculo 5 2 10 3 3 3" xfId="5217"/>
    <cellStyle name="Cálculo 5 2 10 3 3 4" xfId="5218"/>
    <cellStyle name="Cálculo 5 2 10 3 4" xfId="5219"/>
    <cellStyle name="Cálculo 5 2 10 3 5" xfId="5220"/>
    <cellStyle name="Cálculo 5 2 10 3 6" xfId="5221"/>
    <cellStyle name="Cálculo 5 2 10 4" xfId="5222"/>
    <cellStyle name="Cálculo 5 2 10 5" xfId="5223"/>
    <cellStyle name="Cálculo 5 2 10 6" xfId="5224"/>
    <cellStyle name="Cálculo 5 2 11" xfId="5225"/>
    <cellStyle name="Cálculo 5 2 12" xfId="5226"/>
    <cellStyle name="Cálculo 5 2 2" xfId="5227"/>
    <cellStyle name="Cálculo 5 2 2 2" xfId="5228"/>
    <cellStyle name="Cálculo 5 2 2 2 2" xfId="5229"/>
    <cellStyle name="Cálculo 5 2 2 2 2 2" xfId="5230"/>
    <cellStyle name="Cálculo 5 2 2 2 2 2 2" xfId="5231"/>
    <cellStyle name="Cálculo 5 2 2 2 2 2 3" xfId="5232"/>
    <cellStyle name="Cálculo 5 2 2 2 2 2 4" xfId="5233"/>
    <cellStyle name="Cálculo 5 2 2 2 2 3" xfId="5234"/>
    <cellStyle name="Cálculo 5 2 2 2 2 3 2" xfId="5235"/>
    <cellStyle name="Cálculo 5 2 2 2 2 3 3" xfId="5236"/>
    <cellStyle name="Cálculo 5 2 2 2 2 3 4" xfId="5237"/>
    <cellStyle name="Cálculo 5 2 2 2 2 4" xfId="5238"/>
    <cellStyle name="Cálculo 5 2 2 2 2 5" xfId="5239"/>
    <cellStyle name="Cálculo 5 2 2 2 2 6" xfId="5240"/>
    <cellStyle name="Cálculo 5 2 2 2 3" xfId="5241"/>
    <cellStyle name="Cálculo 5 2 2 2 3 2" xfId="5242"/>
    <cellStyle name="Cálculo 5 2 2 2 3 2 2" xfId="5243"/>
    <cellStyle name="Cálculo 5 2 2 2 3 2 3" xfId="5244"/>
    <cellStyle name="Cálculo 5 2 2 2 3 2 4" xfId="5245"/>
    <cellStyle name="Cálculo 5 2 2 2 3 3" xfId="5246"/>
    <cellStyle name="Cálculo 5 2 2 2 3 3 2" xfId="5247"/>
    <cellStyle name="Cálculo 5 2 2 2 3 3 3" xfId="5248"/>
    <cellStyle name="Cálculo 5 2 2 2 3 3 4" xfId="5249"/>
    <cellStyle name="Cálculo 5 2 2 2 3 4" xfId="5250"/>
    <cellStyle name="Cálculo 5 2 2 2 3 5" xfId="5251"/>
    <cellStyle name="Cálculo 5 2 2 2 3 6" xfId="5252"/>
    <cellStyle name="Cálculo 5 2 2 2 4" xfId="5253"/>
    <cellStyle name="Cálculo 5 2 2 2 5" xfId="5254"/>
    <cellStyle name="Cálculo 5 2 2 2 6" xfId="5255"/>
    <cellStyle name="Cálculo 5 2 2 3" xfId="5256"/>
    <cellStyle name="Cálculo 5 2 2 4" xfId="5257"/>
    <cellStyle name="Cálculo 5 2 3" xfId="5258"/>
    <cellStyle name="Cálculo 5 2 3 2" xfId="5259"/>
    <cellStyle name="Cálculo 5 2 3 2 2" xfId="5260"/>
    <cellStyle name="Cálculo 5 2 3 2 2 2" xfId="5261"/>
    <cellStyle name="Cálculo 5 2 3 2 2 2 2" xfId="5262"/>
    <cellStyle name="Cálculo 5 2 3 2 2 2 3" xfId="5263"/>
    <cellStyle name="Cálculo 5 2 3 2 2 2 4" xfId="5264"/>
    <cellStyle name="Cálculo 5 2 3 2 2 3" xfId="5265"/>
    <cellStyle name="Cálculo 5 2 3 2 2 3 2" xfId="5266"/>
    <cellStyle name="Cálculo 5 2 3 2 2 3 3" xfId="5267"/>
    <cellStyle name="Cálculo 5 2 3 2 2 3 4" xfId="5268"/>
    <cellStyle name="Cálculo 5 2 3 2 2 4" xfId="5269"/>
    <cellStyle name="Cálculo 5 2 3 2 2 5" xfId="5270"/>
    <cellStyle name="Cálculo 5 2 3 2 2 6" xfId="5271"/>
    <cellStyle name="Cálculo 5 2 3 2 3" xfId="5272"/>
    <cellStyle name="Cálculo 5 2 3 2 3 2" xfId="5273"/>
    <cellStyle name="Cálculo 5 2 3 2 3 2 2" xfId="5274"/>
    <cellStyle name="Cálculo 5 2 3 2 3 2 3" xfId="5275"/>
    <cellStyle name="Cálculo 5 2 3 2 3 2 4" xfId="5276"/>
    <cellStyle name="Cálculo 5 2 3 2 3 3" xfId="5277"/>
    <cellStyle name="Cálculo 5 2 3 2 3 3 2" xfId="5278"/>
    <cellStyle name="Cálculo 5 2 3 2 3 3 3" xfId="5279"/>
    <cellStyle name="Cálculo 5 2 3 2 3 3 4" xfId="5280"/>
    <cellStyle name="Cálculo 5 2 3 2 3 4" xfId="5281"/>
    <cellStyle name="Cálculo 5 2 3 2 3 5" xfId="5282"/>
    <cellStyle name="Cálculo 5 2 3 2 3 6" xfId="5283"/>
    <cellStyle name="Cálculo 5 2 3 2 4" xfId="5284"/>
    <cellStyle name="Cálculo 5 2 3 2 5" xfId="5285"/>
    <cellStyle name="Cálculo 5 2 3 2 6" xfId="5286"/>
    <cellStyle name="Cálculo 5 2 3 3" xfId="5287"/>
    <cellStyle name="Cálculo 5 2 3 4" xfId="5288"/>
    <cellStyle name="Cálculo 5 2 4" xfId="5289"/>
    <cellStyle name="Cálculo 5 2 4 2" xfId="5290"/>
    <cellStyle name="Cálculo 5 2 4 2 2" xfId="5291"/>
    <cellStyle name="Cálculo 5 2 4 2 2 2" xfId="5292"/>
    <cellStyle name="Cálculo 5 2 4 2 2 2 2" xfId="5293"/>
    <cellStyle name="Cálculo 5 2 4 2 2 2 3" xfId="5294"/>
    <cellStyle name="Cálculo 5 2 4 2 2 2 4" xfId="5295"/>
    <cellStyle name="Cálculo 5 2 4 2 2 3" xfId="5296"/>
    <cellStyle name="Cálculo 5 2 4 2 2 3 2" xfId="5297"/>
    <cellStyle name="Cálculo 5 2 4 2 2 3 3" xfId="5298"/>
    <cellStyle name="Cálculo 5 2 4 2 2 3 4" xfId="5299"/>
    <cellStyle name="Cálculo 5 2 4 2 2 4" xfId="5300"/>
    <cellStyle name="Cálculo 5 2 4 2 2 5" xfId="5301"/>
    <cellStyle name="Cálculo 5 2 4 2 2 6" xfId="5302"/>
    <cellStyle name="Cálculo 5 2 4 2 3" xfId="5303"/>
    <cellStyle name="Cálculo 5 2 4 2 3 2" xfId="5304"/>
    <cellStyle name="Cálculo 5 2 4 2 3 2 2" xfId="5305"/>
    <cellStyle name="Cálculo 5 2 4 2 3 2 3" xfId="5306"/>
    <cellStyle name="Cálculo 5 2 4 2 3 2 4" xfId="5307"/>
    <cellStyle name="Cálculo 5 2 4 2 3 3" xfId="5308"/>
    <cellStyle name="Cálculo 5 2 4 2 3 3 2" xfId="5309"/>
    <cellStyle name="Cálculo 5 2 4 2 3 3 3" xfId="5310"/>
    <cellStyle name="Cálculo 5 2 4 2 3 3 4" xfId="5311"/>
    <cellStyle name="Cálculo 5 2 4 2 3 4" xfId="5312"/>
    <cellStyle name="Cálculo 5 2 4 2 3 5" xfId="5313"/>
    <cellStyle name="Cálculo 5 2 4 2 3 6" xfId="5314"/>
    <cellStyle name="Cálculo 5 2 4 2 4" xfId="5315"/>
    <cellStyle name="Cálculo 5 2 4 2 5" xfId="5316"/>
    <cellStyle name="Cálculo 5 2 4 2 6" xfId="5317"/>
    <cellStyle name="Cálculo 5 2 4 3" xfId="5318"/>
    <cellStyle name="Cálculo 5 2 4 4" xfId="5319"/>
    <cellStyle name="Cálculo 5 2 5" xfId="5320"/>
    <cellStyle name="Cálculo 5 2 5 2" xfId="5321"/>
    <cellStyle name="Cálculo 5 2 5 2 2" xfId="5322"/>
    <cellStyle name="Cálculo 5 2 5 2 2 2" xfId="5323"/>
    <cellStyle name="Cálculo 5 2 5 2 2 2 2" xfId="5324"/>
    <cellStyle name="Cálculo 5 2 5 2 2 2 3" xfId="5325"/>
    <cellStyle name="Cálculo 5 2 5 2 2 2 4" xfId="5326"/>
    <cellStyle name="Cálculo 5 2 5 2 2 3" xfId="5327"/>
    <cellStyle name="Cálculo 5 2 5 2 2 3 2" xfId="5328"/>
    <cellStyle name="Cálculo 5 2 5 2 2 3 3" xfId="5329"/>
    <cellStyle name="Cálculo 5 2 5 2 2 3 4" xfId="5330"/>
    <cellStyle name="Cálculo 5 2 5 2 2 4" xfId="5331"/>
    <cellStyle name="Cálculo 5 2 5 2 2 5" xfId="5332"/>
    <cellStyle name="Cálculo 5 2 5 2 2 6" xfId="5333"/>
    <cellStyle name="Cálculo 5 2 5 2 3" xfId="5334"/>
    <cellStyle name="Cálculo 5 2 5 2 3 2" xfId="5335"/>
    <cellStyle name="Cálculo 5 2 5 2 3 2 2" xfId="5336"/>
    <cellStyle name="Cálculo 5 2 5 2 3 2 3" xfId="5337"/>
    <cellStyle name="Cálculo 5 2 5 2 3 2 4" xfId="5338"/>
    <cellStyle name="Cálculo 5 2 5 2 3 3" xfId="5339"/>
    <cellStyle name="Cálculo 5 2 5 2 3 3 2" xfId="5340"/>
    <cellStyle name="Cálculo 5 2 5 2 3 3 3" xfId="5341"/>
    <cellStyle name="Cálculo 5 2 5 2 3 3 4" xfId="5342"/>
    <cellStyle name="Cálculo 5 2 5 2 3 4" xfId="5343"/>
    <cellStyle name="Cálculo 5 2 5 2 3 5" xfId="5344"/>
    <cellStyle name="Cálculo 5 2 5 2 3 6" xfId="5345"/>
    <cellStyle name="Cálculo 5 2 5 2 4" xfId="5346"/>
    <cellStyle name="Cálculo 5 2 5 2 5" xfId="5347"/>
    <cellStyle name="Cálculo 5 2 5 2 6" xfId="5348"/>
    <cellStyle name="Cálculo 5 2 5 3" xfId="5349"/>
    <cellStyle name="Cálculo 5 2 5 4" xfId="5350"/>
    <cellStyle name="Cálculo 5 2 6" xfId="5351"/>
    <cellStyle name="Cálculo 5 2 6 2" xfId="5352"/>
    <cellStyle name="Cálculo 5 2 6 2 2" xfId="5353"/>
    <cellStyle name="Cálculo 5 2 6 2 2 2" xfId="5354"/>
    <cellStyle name="Cálculo 5 2 6 2 2 3" xfId="5355"/>
    <cellStyle name="Cálculo 5 2 6 2 2 4" xfId="5356"/>
    <cellStyle name="Cálculo 5 2 6 2 3" xfId="5357"/>
    <cellStyle name="Cálculo 5 2 6 2 3 2" xfId="5358"/>
    <cellStyle name="Cálculo 5 2 6 2 3 3" xfId="5359"/>
    <cellStyle name="Cálculo 5 2 6 2 3 4" xfId="5360"/>
    <cellStyle name="Cálculo 5 2 6 2 4" xfId="5361"/>
    <cellStyle name="Cálculo 5 2 6 2 5" xfId="5362"/>
    <cellStyle name="Cálculo 5 2 6 2 6" xfId="5363"/>
    <cellStyle name="Cálculo 5 2 6 3" xfId="5364"/>
    <cellStyle name="Cálculo 5 2 6 3 2" xfId="5365"/>
    <cellStyle name="Cálculo 5 2 6 3 2 2" xfId="5366"/>
    <cellStyle name="Cálculo 5 2 6 3 2 3" xfId="5367"/>
    <cellStyle name="Cálculo 5 2 6 3 2 4" xfId="5368"/>
    <cellStyle name="Cálculo 5 2 6 3 3" xfId="5369"/>
    <cellStyle name="Cálculo 5 2 6 3 3 2" xfId="5370"/>
    <cellStyle name="Cálculo 5 2 6 3 3 3" xfId="5371"/>
    <cellStyle name="Cálculo 5 2 6 3 3 4" xfId="5372"/>
    <cellStyle name="Cálculo 5 2 6 3 4" xfId="5373"/>
    <cellStyle name="Cálculo 5 2 6 3 5" xfId="5374"/>
    <cellStyle name="Cálculo 5 2 6 3 6" xfId="5375"/>
    <cellStyle name="Cálculo 5 2 6 4" xfId="5376"/>
    <cellStyle name="Cálculo 5 2 6 4 2" xfId="5377"/>
    <cellStyle name="Cálculo 5 2 6 4 3" xfId="5378"/>
    <cellStyle name="Cálculo 5 2 6 4 4" xfId="5379"/>
    <cellStyle name="Cálculo 5 2 6 5" xfId="5380"/>
    <cellStyle name="Cálculo 5 2 6 6" xfId="5381"/>
    <cellStyle name="Cálculo 5 2 7" xfId="5382"/>
    <cellStyle name="Cálculo 5 2 7 2" xfId="5383"/>
    <cellStyle name="Cálculo 5 2 7 2 2" xfId="5384"/>
    <cellStyle name="Cálculo 5 2 7 2 2 2" xfId="5385"/>
    <cellStyle name="Cálculo 5 2 7 2 2 3" xfId="5386"/>
    <cellStyle name="Cálculo 5 2 7 2 2 4" xfId="5387"/>
    <cellStyle name="Cálculo 5 2 7 2 3" xfId="5388"/>
    <cellStyle name="Cálculo 5 2 7 2 3 2" xfId="5389"/>
    <cellStyle name="Cálculo 5 2 7 2 3 3" xfId="5390"/>
    <cellStyle name="Cálculo 5 2 7 2 3 4" xfId="5391"/>
    <cellStyle name="Cálculo 5 2 7 2 4" xfId="5392"/>
    <cellStyle name="Cálculo 5 2 7 2 5" xfId="5393"/>
    <cellStyle name="Cálculo 5 2 7 2 6" xfId="5394"/>
    <cellStyle name="Cálculo 5 2 7 3" xfId="5395"/>
    <cellStyle name="Cálculo 5 2 7 3 2" xfId="5396"/>
    <cellStyle name="Cálculo 5 2 7 3 2 2" xfId="5397"/>
    <cellStyle name="Cálculo 5 2 7 3 2 3" xfId="5398"/>
    <cellStyle name="Cálculo 5 2 7 3 2 4" xfId="5399"/>
    <cellStyle name="Cálculo 5 2 7 3 3" xfId="5400"/>
    <cellStyle name="Cálculo 5 2 7 3 3 2" xfId="5401"/>
    <cellStyle name="Cálculo 5 2 7 3 3 3" xfId="5402"/>
    <cellStyle name="Cálculo 5 2 7 3 3 4" xfId="5403"/>
    <cellStyle name="Cálculo 5 2 7 3 4" xfId="5404"/>
    <cellStyle name="Cálculo 5 2 7 3 5" xfId="5405"/>
    <cellStyle name="Cálculo 5 2 7 3 6" xfId="5406"/>
    <cellStyle name="Cálculo 5 2 7 4" xfId="5407"/>
    <cellStyle name="Cálculo 5 2 7 4 2" xfId="5408"/>
    <cellStyle name="Cálculo 5 2 7 4 3" xfId="5409"/>
    <cellStyle name="Cálculo 5 2 7 4 4" xfId="5410"/>
    <cellStyle name="Cálculo 5 2 7 5" xfId="5411"/>
    <cellStyle name="Cálculo 5 2 7 6" xfId="5412"/>
    <cellStyle name="Cálculo 5 2 8" xfId="5413"/>
    <cellStyle name="Cálculo 5 2 8 2" xfId="5414"/>
    <cellStyle name="Cálculo 5 2 8 2 2" xfId="5415"/>
    <cellStyle name="Cálculo 5 2 8 2 2 2" xfId="5416"/>
    <cellStyle name="Cálculo 5 2 8 2 2 3" xfId="5417"/>
    <cellStyle name="Cálculo 5 2 8 2 2 4" xfId="5418"/>
    <cellStyle name="Cálculo 5 2 8 2 3" xfId="5419"/>
    <cellStyle name="Cálculo 5 2 8 2 3 2" xfId="5420"/>
    <cellStyle name="Cálculo 5 2 8 2 3 3" xfId="5421"/>
    <cellStyle name="Cálculo 5 2 8 2 3 4" xfId="5422"/>
    <cellStyle name="Cálculo 5 2 8 2 4" xfId="5423"/>
    <cellStyle name="Cálculo 5 2 8 2 5" xfId="5424"/>
    <cellStyle name="Cálculo 5 2 8 2 6" xfId="5425"/>
    <cellStyle name="Cálculo 5 2 8 3" xfId="5426"/>
    <cellStyle name="Cálculo 5 2 8 3 2" xfId="5427"/>
    <cellStyle name="Cálculo 5 2 8 3 2 2" xfId="5428"/>
    <cellStyle name="Cálculo 5 2 8 3 2 3" xfId="5429"/>
    <cellStyle name="Cálculo 5 2 8 3 2 4" xfId="5430"/>
    <cellStyle name="Cálculo 5 2 8 3 3" xfId="5431"/>
    <cellStyle name="Cálculo 5 2 8 3 3 2" xfId="5432"/>
    <cellStyle name="Cálculo 5 2 8 3 3 3" xfId="5433"/>
    <cellStyle name="Cálculo 5 2 8 3 3 4" xfId="5434"/>
    <cellStyle name="Cálculo 5 2 8 3 4" xfId="5435"/>
    <cellStyle name="Cálculo 5 2 8 3 5" xfId="5436"/>
    <cellStyle name="Cálculo 5 2 8 3 6" xfId="5437"/>
    <cellStyle name="Cálculo 5 2 8 4" xfId="5438"/>
    <cellStyle name="Cálculo 5 2 8 4 2" xfId="5439"/>
    <cellStyle name="Cálculo 5 2 8 4 3" xfId="5440"/>
    <cellStyle name="Cálculo 5 2 8 4 4" xfId="5441"/>
    <cellStyle name="Cálculo 5 2 8 5" xfId="5442"/>
    <cellStyle name="Cálculo 5 2 8 6" xfId="5443"/>
    <cellStyle name="Cálculo 5 2 9" xfId="5444"/>
    <cellStyle name="Cálculo 5 2 9 2" xfId="5445"/>
    <cellStyle name="Cálculo 5 2 9 2 2" xfId="5446"/>
    <cellStyle name="Cálculo 5 2 9 2 2 2" xfId="5447"/>
    <cellStyle name="Cálculo 5 2 9 2 2 3" xfId="5448"/>
    <cellStyle name="Cálculo 5 2 9 2 2 4" xfId="5449"/>
    <cellStyle name="Cálculo 5 2 9 2 3" xfId="5450"/>
    <cellStyle name="Cálculo 5 2 9 2 3 2" xfId="5451"/>
    <cellStyle name="Cálculo 5 2 9 2 3 3" xfId="5452"/>
    <cellStyle name="Cálculo 5 2 9 2 3 4" xfId="5453"/>
    <cellStyle name="Cálculo 5 2 9 2 4" xfId="5454"/>
    <cellStyle name="Cálculo 5 2 9 2 5" xfId="5455"/>
    <cellStyle name="Cálculo 5 2 9 2 6" xfId="5456"/>
    <cellStyle name="Cálculo 5 2 9 3" xfId="5457"/>
    <cellStyle name="Cálculo 5 2 9 3 2" xfId="5458"/>
    <cellStyle name="Cálculo 5 2 9 3 2 2" xfId="5459"/>
    <cellStyle name="Cálculo 5 2 9 3 2 3" xfId="5460"/>
    <cellStyle name="Cálculo 5 2 9 3 2 4" xfId="5461"/>
    <cellStyle name="Cálculo 5 2 9 3 3" xfId="5462"/>
    <cellStyle name="Cálculo 5 2 9 3 3 2" xfId="5463"/>
    <cellStyle name="Cálculo 5 2 9 3 3 3" xfId="5464"/>
    <cellStyle name="Cálculo 5 2 9 3 3 4" xfId="5465"/>
    <cellStyle name="Cálculo 5 2 9 3 4" xfId="5466"/>
    <cellStyle name="Cálculo 5 2 9 3 5" xfId="5467"/>
    <cellStyle name="Cálculo 5 2 9 3 6" xfId="5468"/>
    <cellStyle name="Cálculo 5 2 9 4" xfId="5469"/>
    <cellStyle name="Cálculo 5 2 9 4 2" xfId="5470"/>
    <cellStyle name="Cálculo 5 2 9 4 3" xfId="5471"/>
    <cellStyle name="Cálculo 5 2 9 4 4" xfId="5472"/>
    <cellStyle name="Cálculo 5 2 9 5" xfId="5473"/>
    <cellStyle name="Cálculo 5 2 9 6" xfId="5474"/>
    <cellStyle name="Cálculo 5 3" xfId="5475"/>
    <cellStyle name="Cálculo 5 3 10" xfId="5476"/>
    <cellStyle name="Cálculo 5 3 10 2" xfId="5477"/>
    <cellStyle name="Cálculo 5 3 10 2 2" xfId="5478"/>
    <cellStyle name="Cálculo 5 3 10 2 2 2" xfId="5479"/>
    <cellStyle name="Cálculo 5 3 10 2 2 3" xfId="5480"/>
    <cellStyle name="Cálculo 5 3 10 2 2 4" xfId="5481"/>
    <cellStyle name="Cálculo 5 3 10 2 3" xfId="5482"/>
    <cellStyle name="Cálculo 5 3 10 2 3 2" xfId="5483"/>
    <cellStyle name="Cálculo 5 3 10 2 3 3" xfId="5484"/>
    <cellStyle name="Cálculo 5 3 10 2 3 4" xfId="5485"/>
    <cellStyle name="Cálculo 5 3 10 2 4" xfId="5486"/>
    <cellStyle name="Cálculo 5 3 10 2 5" xfId="5487"/>
    <cellStyle name="Cálculo 5 3 10 2 6" xfId="5488"/>
    <cellStyle name="Cálculo 5 3 10 3" xfId="5489"/>
    <cellStyle name="Cálculo 5 3 10 3 2" xfId="5490"/>
    <cellStyle name="Cálculo 5 3 10 3 2 2" xfId="5491"/>
    <cellStyle name="Cálculo 5 3 10 3 2 3" xfId="5492"/>
    <cellStyle name="Cálculo 5 3 10 3 2 4" xfId="5493"/>
    <cellStyle name="Cálculo 5 3 10 3 3" xfId="5494"/>
    <cellStyle name="Cálculo 5 3 10 3 3 2" xfId="5495"/>
    <cellStyle name="Cálculo 5 3 10 3 3 3" xfId="5496"/>
    <cellStyle name="Cálculo 5 3 10 3 3 4" xfId="5497"/>
    <cellStyle name="Cálculo 5 3 10 3 4" xfId="5498"/>
    <cellStyle name="Cálculo 5 3 10 3 5" xfId="5499"/>
    <cellStyle name="Cálculo 5 3 10 3 6" xfId="5500"/>
    <cellStyle name="Cálculo 5 3 10 4" xfId="5501"/>
    <cellStyle name="Cálculo 5 3 10 5" xfId="5502"/>
    <cellStyle name="Cálculo 5 3 10 6" xfId="5503"/>
    <cellStyle name="Cálculo 5 3 11" xfId="5504"/>
    <cellStyle name="Cálculo 5 3 12" xfId="5505"/>
    <cellStyle name="Cálculo 5 3 2" xfId="5506"/>
    <cellStyle name="Cálculo 5 3 2 2" xfId="5507"/>
    <cellStyle name="Cálculo 5 3 2 2 2" xfId="5508"/>
    <cellStyle name="Cálculo 5 3 2 2 2 2" xfId="5509"/>
    <cellStyle name="Cálculo 5 3 2 2 2 2 2" xfId="5510"/>
    <cellStyle name="Cálculo 5 3 2 2 2 2 3" xfId="5511"/>
    <cellStyle name="Cálculo 5 3 2 2 2 2 4" xfId="5512"/>
    <cellStyle name="Cálculo 5 3 2 2 2 3" xfId="5513"/>
    <cellStyle name="Cálculo 5 3 2 2 2 3 2" xfId="5514"/>
    <cellStyle name="Cálculo 5 3 2 2 2 3 3" xfId="5515"/>
    <cellStyle name="Cálculo 5 3 2 2 2 3 4" xfId="5516"/>
    <cellStyle name="Cálculo 5 3 2 2 2 4" xfId="5517"/>
    <cellStyle name="Cálculo 5 3 2 2 2 5" xfId="5518"/>
    <cellStyle name="Cálculo 5 3 2 2 2 6" xfId="5519"/>
    <cellStyle name="Cálculo 5 3 2 2 3" xfId="5520"/>
    <cellStyle name="Cálculo 5 3 2 2 3 2" xfId="5521"/>
    <cellStyle name="Cálculo 5 3 2 2 3 2 2" xfId="5522"/>
    <cellStyle name="Cálculo 5 3 2 2 3 2 3" xfId="5523"/>
    <cellStyle name="Cálculo 5 3 2 2 3 2 4" xfId="5524"/>
    <cellStyle name="Cálculo 5 3 2 2 3 3" xfId="5525"/>
    <cellStyle name="Cálculo 5 3 2 2 3 3 2" xfId="5526"/>
    <cellStyle name="Cálculo 5 3 2 2 3 3 3" xfId="5527"/>
    <cellStyle name="Cálculo 5 3 2 2 3 3 4" xfId="5528"/>
    <cellStyle name="Cálculo 5 3 2 2 3 4" xfId="5529"/>
    <cellStyle name="Cálculo 5 3 2 2 3 5" xfId="5530"/>
    <cellStyle name="Cálculo 5 3 2 2 3 6" xfId="5531"/>
    <cellStyle name="Cálculo 5 3 2 2 4" xfId="5532"/>
    <cellStyle name="Cálculo 5 3 2 2 5" xfId="5533"/>
    <cellStyle name="Cálculo 5 3 2 2 6" xfId="5534"/>
    <cellStyle name="Cálculo 5 3 2 3" xfId="5535"/>
    <cellStyle name="Cálculo 5 3 2 4" xfId="5536"/>
    <cellStyle name="Cálculo 5 3 3" xfId="5537"/>
    <cellStyle name="Cálculo 5 3 3 2" xfId="5538"/>
    <cellStyle name="Cálculo 5 3 3 2 2" xfId="5539"/>
    <cellStyle name="Cálculo 5 3 3 2 2 2" xfId="5540"/>
    <cellStyle name="Cálculo 5 3 3 2 2 2 2" xfId="5541"/>
    <cellStyle name="Cálculo 5 3 3 2 2 2 3" xfId="5542"/>
    <cellStyle name="Cálculo 5 3 3 2 2 2 4" xfId="5543"/>
    <cellStyle name="Cálculo 5 3 3 2 2 3" xfId="5544"/>
    <cellStyle name="Cálculo 5 3 3 2 2 3 2" xfId="5545"/>
    <cellStyle name="Cálculo 5 3 3 2 2 3 3" xfId="5546"/>
    <cellStyle name="Cálculo 5 3 3 2 2 3 4" xfId="5547"/>
    <cellStyle name="Cálculo 5 3 3 2 2 4" xfId="5548"/>
    <cellStyle name="Cálculo 5 3 3 2 2 5" xfId="5549"/>
    <cellStyle name="Cálculo 5 3 3 2 2 6" xfId="5550"/>
    <cellStyle name="Cálculo 5 3 3 2 3" xfId="5551"/>
    <cellStyle name="Cálculo 5 3 3 2 3 2" xfId="5552"/>
    <cellStyle name="Cálculo 5 3 3 2 3 2 2" xfId="5553"/>
    <cellStyle name="Cálculo 5 3 3 2 3 2 3" xfId="5554"/>
    <cellStyle name="Cálculo 5 3 3 2 3 2 4" xfId="5555"/>
    <cellStyle name="Cálculo 5 3 3 2 3 3" xfId="5556"/>
    <cellStyle name="Cálculo 5 3 3 2 3 3 2" xfId="5557"/>
    <cellStyle name="Cálculo 5 3 3 2 3 3 3" xfId="5558"/>
    <cellStyle name="Cálculo 5 3 3 2 3 3 4" xfId="5559"/>
    <cellStyle name="Cálculo 5 3 3 2 3 4" xfId="5560"/>
    <cellStyle name="Cálculo 5 3 3 2 3 5" xfId="5561"/>
    <cellStyle name="Cálculo 5 3 3 2 3 6" xfId="5562"/>
    <cellStyle name="Cálculo 5 3 3 2 4" xfId="5563"/>
    <cellStyle name="Cálculo 5 3 3 2 5" xfId="5564"/>
    <cellStyle name="Cálculo 5 3 3 2 6" xfId="5565"/>
    <cellStyle name="Cálculo 5 3 3 3" xfId="5566"/>
    <cellStyle name="Cálculo 5 3 3 4" xfId="5567"/>
    <cellStyle name="Cálculo 5 3 4" xfId="5568"/>
    <cellStyle name="Cálculo 5 3 4 2" xfId="5569"/>
    <cellStyle name="Cálculo 5 3 4 2 2" xfId="5570"/>
    <cellStyle name="Cálculo 5 3 4 2 2 2" xfId="5571"/>
    <cellStyle name="Cálculo 5 3 4 2 2 2 2" xfId="5572"/>
    <cellStyle name="Cálculo 5 3 4 2 2 2 3" xfId="5573"/>
    <cellStyle name="Cálculo 5 3 4 2 2 2 4" xfId="5574"/>
    <cellStyle name="Cálculo 5 3 4 2 2 3" xfId="5575"/>
    <cellStyle name="Cálculo 5 3 4 2 2 3 2" xfId="5576"/>
    <cellStyle name="Cálculo 5 3 4 2 2 3 3" xfId="5577"/>
    <cellStyle name="Cálculo 5 3 4 2 2 3 4" xfId="5578"/>
    <cellStyle name="Cálculo 5 3 4 2 2 4" xfId="5579"/>
    <cellStyle name="Cálculo 5 3 4 2 2 5" xfId="5580"/>
    <cellStyle name="Cálculo 5 3 4 2 2 6" xfId="5581"/>
    <cellStyle name="Cálculo 5 3 4 2 3" xfId="5582"/>
    <cellStyle name="Cálculo 5 3 4 2 3 2" xfId="5583"/>
    <cellStyle name="Cálculo 5 3 4 2 3 2 2" xfId="5584"/>
    <cellStyle name="Cálculo 5 3 4 2 3 2 3" xfId="5585"/>
    <cellStyle name="Cálculo 5 3 4 2 3 2 4" xfId="5586"/>
    <cellStyle name="Cálculo 5 3 4 2 3 3" xfId="5587"/>
    <cellStyle name="Cálculo 5 3 4 2 3 3 2" xfId="5588"/>
    <cellStyle name="Cálculo 5 3 4 2 3 3 3" xfId="5589"/>
    <cellStyle name="Cálculo 5 3 4 2 3 3 4" xfId="5590"/>
    <cellStyle name="Cálculo 5 3 4 2 3 4" xfId="5591"/>
    <cellStyle name="Cálculo 5 3 4 2 3 5" xfId="5592"/>
    <cellStyle name="Cálculo 5 3 4 2 3 6" xfId="5593"/>
    <cellStyle name="Cálculo 5 3 4 2 4" xfId="5594"/>
    <cellStyle name="Cálculo 5 3 4 2 5" xfId="5595"/>
    <cellStyle name="Cálculo 5 3 4 2 6" xfId="5596"/>
    <cellStyle name="Cálculo 5 3 4 3" xfId="5597"/>
    <cellStyle name="Cálculo 5 3 4 4" xfId="5598"/>
    <cellStyle name="Cálculo 5 3 5" xfId="5599"/>
    <cellStyle name="Cálculo 5 3 5 2" xfId="5600"/>
    <cellStyle name="Cálculo 5 3 5 2 2" xfId="5601"/>
    <cellStyle name="Cálculo 5 3 5 2 2 2" xfId="5602"/>
    <cellStyle name="Cálculo 5 3 5 2 2 2 2" xfId="5603"/>
    <cellStyle name="Cálculo 5 3 5 2 2 2 3" xfId="5604"/>
    <cellStyle name="Cálculo 5 3 5 2 2 2 4" xfId="5605"/>
    <cellStyle name="Cálculo 5 3 5 2 2 3" xfId="5606"/>
    <cellStyle name="Cálculo 5 3 5 2 2 3 2" xfId="5607"/>
    <cellStyle name="Cálculo 5 3 5 2 2 3 3" xfId="5608"/>
    <cellStyle name="Cálculo 5 3 5 2 2 3 4" xfId="5609"/>
    <cellStyle name="Cálculo 5 3 5 2 2 4" xfId="5610"/>
    <cellStyle name="Cálculo 5 3 5 2 2 5" xfId="5611"/>
    <cellStyle name="Cálculo 5 3 5 2 2 6" xfId="5612"/>
    <cellStyle name="Cálculo 5 3 5 2 3" xfId="5613"/>
    <cellStyle name="Cálculo 5 3 5 2 3 2" xfId="5614"/>
    <cellStyle name="Cálculo 5 3 5 2 3 2 2" xfId="5615"/>
    <cellStyle name="Cálculo 5 3 5 2 3 2 3" xfId="5616"/>
    <cellStyle name="Cálculo 5 3 5 2 3 2 4" xfId="5617"/>
    <cellStyle name="Cálculo 5 3 5 2 3 3" xfId="5618"/>
    <cellStyle name="Cálculo 5 3 5 2 3 3 2" xfId="5619"/>
    <cellStyle name="Cálculo 5 3 5 2 3 3 3" xfId="5620"/>
    <cellStyle name="Cálculo 5 3 5 2 3 3 4" xfId="5621"/>
    <cellStyle name="Cálculo 5 3 5 2 3 4" xfId="5622"/>
    <cellStyle name="Cálculo 5 3 5 2 3 5" xfId="5623"/>
    <cellStyle name="Cálculo 5 3 5 2 3 6" xfId="5624"/>
    <cellStyle name="Cálculo 5 3 5 2 4" xfId="5625"/>
    <cellStyle name="Cálculo 5 3 5 2 5" xfId="5626"/>
    <cellStyle name="Cálculo 5 3 5 2 6" xfId="5627"/>
    <cellStyle name="Cálculo 5 3 5 3" xfId="5628"/>
    <cellStyle name="Cálculo 5 3 5 4" xfId="5629"/>
    <cellStyle name="Cálculo 5 3 6" xfId="5630"/>
    <cellStyle name="Cálculo 5 3 6 2" xfId="5631"/>
    <cellStyle name="Cálculo 5 3 6 2 2" xfId="5632"/>
    <cellStyle name="Cálculo 5 3 6 2 2 2" xfId="5633"/>
    <cellStyle name="Cálculo 5 3 6 2 2 3" xfId="5634"/>
    <cellStyle name="Cálculo 5 3 6 2 2 4" xfId="5635"/>
    <cellStyle name="Cálculo 5 3 6 2 3" xfId="5636"/>
    <cellStyle name="Cálculo 5 3 6 2 3 2" xfId="5637"/>
    <cellStyle name="Cálculo 5 3 6 2 3 3" xfId="5638"/>
    <cellStyle name="Cálculo 5 3 6 2 3 4" xfId="5639"/>
    <cellStyle name="Cálculo 5 3 6 2 4" xfId="5640"/>
    <cellStyle name="Cálculo 5 3 6 2 5" xfId="5641"/>
    <cellStyle name="Cálculo 5 3 6 2 6" xfId="5642"/>
    <cellStyle name="Cálculo 5 3 6 3" xfId="5643"/>
    <cellStyle name="Cálculo 5 3 6 3 2" xfId="5644"/>
    <cellStyle name="Cálculo 5 3 6 3 2 2" xfId="5645"/>
    <cellStyle name="Cálculo 5 3 6 3 2 3" xfId="5646"/>
    <cellStyle name="Cálculo 5 3 6 3 2 4" xfId="5647"/>
    <cellStyle name="Cálculo 5 3 6 3 3" xfId="5648"/>
    <cellStyle name="Cálculo 5 3 6 3 3 2" xfId="5649"/>
    <cellStyle name="Cálculo 5 3 6 3 3 3" xfId="5650"/>
    <cellStyle name="Cálculo 5 3 6 3 3 4" xfId="5651"/>
    <cellStyle name="Cálculo 5 3 6 3 4" xfId="5652"/>
    <cellStyle name="Cálculo 5 3 6 3 5" xfId="5653"/>
    <cellStyle name="Cálculo 5 3 6 3 6" xfId="5654"/>
    <cellStyle name="Cálculo 5 3 6 4" xfId="5655"/>
    <cellStyle name="Cálculo 5 3 6 4 2" xfId="5656"/>
    <cellStyle name="Cálculo 5 3 6 4 3" xfId="5657"/>
    <cellStyle name="Cálculo 5 3 6 4 4" xfId="5658"/>
    <cellStyle name="Cálculo 5 3 6 5" xfId="5659"/>
    <cellStyle name="Cálculo 5 3 6 6" xfId="5660"/>
    <cellStyle name="Cálculo 5 3 7" xfId="5661"/>
    <cellStyle name="Cálculo 5 3 7 2" xfId="5662"/>
    <cellStyle name="Cálculo 5 3 7 2 2" xfId="5663"/>
    <cellStyle name="Cálculo 5 3 7 2 2 2" xfId="5664"/>
    <cellStyle name="Cálculo 5 3 7 2 2 3" xfId="5665"/>
    <cellStyle name="Cálculo 5 3 7 2 2 4" xfId="5666"/>
    <cellStyle name="Cálculo 5 3 7 2 3" xfId="5667"/>
    <cellStyle name="Cálculo 5 3 7 2 3 2" xfId="5668"/>
    <cellStyle name="Cálculo 5 3 7 2 3 3" xfId="5669"/>
    <cellStyle name="Cálculo 5 3 7 2 3 4" xfId="5670"/>
    <cellStyle name="Cálculo 5 3 7 2 4" xfId="5671"/>
    <cellStyle name="Cálculo 5 3 7 2 5" xfId="5672"/>
    <cellStyle name="Cálculo 5 3 7 2 6" xfId="5673"/>
    <cellStyle name="Cálculo 5 3 7 3" xfId="5674"/>
    <cellStyle name="Cálculo 5 3 7 3 2" xfId="5675"/>
    <cellStyle name="Cálculo 5 3 7 3 2 2" xfId="5676"/>
    <cellStyle name="Cálculo 5 3 7 3 2 3" xfId="5677"/>
    <cellStyle name="Cálculo 5 3 7 3 2 4" xfId="5678"/>
    <cellStyle name="Cálculo 5 3 7 3 3" xfId="5679"/>
    <cellStyle name="Cálculo 5 3 7 3 3 2" xfId="5680"/>
    <cellStyle name="Cálculo 5 3 7 3 3 3" xfId="5681"/>
    <cellStyle name="Cálculo 5 3 7 3 3 4" xfId="5682"/>
    <cellStyle name="Cálculo 5 3 7 3 4" xfId="5683"/>
    <cellStyle name="Cálculo 5 3 7 3 5" xfId="5684"/>
    <cellStyle name="Cálculo 5 3 7 3 6" xfId="5685"/>
    <cellStyle name="Cálculo 5 3 7 4" xfId="5686"/>
    <cellStyle name="Cálculo 5 3 7 4 2" xfId="5687"/>
    <cellStyle name="Cálculo 5 3 7 4 3" xfId="5688"/>
    <cellStyle name="Cálculo 5 3 7 4 4" xfId="5689"/>
    <cellStyle name="Cálculo 5 3 7 5" xfId="5690"/>
    <cellStyle name="Cálculo 5 3 7 6" xfId="5691"/>
    <cellStyle name="Cálculo 5 3 8" xfId="5692"/>
    <cellStyle name="Cálculo 5 3 8 2" xfId="5693"/>
    <cellStyle name="Cálculo 5 3 8 2 2" xfId="5694"/>
    <cellStyle name="Cálculo 5 3 8 2 2 2" xfId="5695"/>
    <cellStyle name="Cálculo 5 3 8 2 2 3" xfId="5696"/>
    <cellStyle name="Cálculo 5 3 8 2 2 4" xfId="5697"/>
    <cellStyle name="Cálculo 5 3 8 2 3" xfId="5698"/>
    <cellStyle name="Cálculo 5 3 8 2 3 2" xfId="5699"/>
    <cellStyle name="Cálculo 5 3 8 2 3 3" xfId="5700"/>
    <cellStyle name="Cálculo 5 3 8 2 3 4" xfId="5701"/>
    <cellStyle name="Cálculo 5 3 8 2 4" xfId="5702"/>
    <cellStyle name="Cálculo 5 3 8 2 5" xfId="5703"/>
    <cellStyle name="Cálculo 5 3 8 2 6" xfId="5704"/>
    <cellStyle name="Cálculo 5 3 8 3" xfId="5705"/>
    <cellStyle name="Cálculo 5 3 8 3 2" xfId="5706"/>
    <cellStyle name="Cálculo 5 3 8 3 2 2" xfId="5707"/>
    <cellStyle name="Cálculo 5 3 8 3 2 3" xfId="5708"/>
    <cellStyle name="Cálculo 5 3 8 3 2 4" xfId="5709"/>
    <cellStyle name="Cálculo 5 3 8 3 3" xfId="5710"/>
    <cellStyle name="Cálculo 5 3 8 3 3 2" xfId="5711"/>
    <cellStyle name="Cálculo 5 3 8 3 3 3" xfId="5712"/>
    <cellStyle name="Cálculo 5 3 8 3 3 4" xfId="5713"/>
    <cellStyle name="Cálculo 5 3 8 3 4" xfId="5714"/>
    <cellStyle name="Cálculo 5 3 8 3 5" xfId="5715"/>
    <cellStyle name="Cálculo 5 3 8 3 6" xfId="5716"/>
    <cellStyle name="Cálculo 5 3 8 4" xfId="5717"/>
    <cellStyle name="Cálculo 5 3 8 4 2" xfId="5718"/>
    <cellStyle name="Cálculo 5 3 8 4 3" xfId="5719"/>
    <cellStyle name="Cálculo 5 3 8 4 4" xfId="5720"/>
    <cellStyle name="Cálculo 5 3 8 5" xfId="5721"/>
    <cellStyle name="Cálculo 5 3 8 6" xfId="5722"/>
    <cellStyle name="Cálculo 5 3 9" xfId="5723"/>
    <cellStyle name="Cálculo 5 3 9 2" xfId="5724"/>
    <cellStyle name="Cálculo 5 3 9 2 2" xfId="5725"/>
    <cellStyle name="Cálculo 5 3 9 2 2 2" xfId="5726"/>
    <cellStyle name="Cálculo 5 3 9 2 2 3" xfId="5727"/>
    <cellStyle name="Cálculo 5 3 9 2 2 4" xfId="5728"/>
    <cellStyle name="Cálculo 5 3 9 2 3" xfId="5729"/>
    <cellStyle name="Cálculo 5 3 9 2 3 2" xfId="5730"/>
    <cellStyle name="Cálculo 5 3 9 2 3 3" xfId="5731"/>
    <cellStyle name="Cálculo 5 3 9 2 3 4" xfId="5732"/>
    <cellStyle name="Cálculo 5 3 9 2 4" xfId="5733"/>
    <cellStyle name="Cálculo 5 3 9 2 5" xfId="5734"/>
    <cellStyle name="Cálculo 5 3 9 2 6" xfId="5735"/>
    <cellStyle name="Cálculo 5 3 9 3" xfId="5736"/>
    <cellStyle name="Cálculo 5 3 9 3 2" xfId="5737"/>
    <cellStyle name="Cálculo 5 3 9 3 2 2" xfId="5738"/>
    <cellStyle name="Cálculo 5 3 9 3 2 3" xfId="5739"/>
    <cellStyle name="Cálculo 5 3 9 3 2 4" xfId="5740"/>
    <cellStyle name="Cálculo 5 3 9 3 3" xfId="5741"/>
    <cellStyle name="Cálculo 5 3 9 3 3 2" xfId="5742"/>
    <cellStyle name="Cálculo 5 3 9 3 3 3" xfId="5743"/>
    <cellStyle name="Cálculo 5 3 9 3 3 4" xfId="5744"/>
    <cellStyle name="Cálculo 5 3 9 3 4" xfId="5745"/>
    <cellStyle name="Cálculo 5 3 9 3 5" xfId="5746"/>
    <cellStyle name="Cálculo 5 3 9 3 6" xfId="5747"/>
    <cellStyle name="Cálculo 5 3 9 4" xfId="5748"/>
    <cellStyle name="Cálculo 5 3 9 4 2" xfId="5749"/>
    <cellStyle name="Cálculo 5 3 9 4 3" xfId="5750"/>
    <cellStyle name="Cálculo 5 3 9 4 4" xfId="5751"/>
    <cellStyle name="Cálculo 5 3 9 5" xfId="5752"/>
    <cellStyle name="Cálculo 5 3 9 6" xfId="5753"/>
    <cellStyle name="Cálculo 5 4" xfId="5754"/>
    <cellStyle name="Cálculo 5 4 2" xfId="5755"/>
    <cellStyle name="Cálculo 5 4 2 2" xfId="5756"/>
    <cellStyle name="Cálculo 5 4 2 2 2" xfId="5757"/>
    <cellStyle name="Cálculo 5 4 2 2 2 2" xfId="5758"/>
    <cellStyle name="Cálculo 5 4 2 2 2 3" xfId="5759"/>
    <cellStyle name="Cálculo 5 4 2 2 2 4" xfId="5760"/>
    <cellStyle name="Cálculo 5 4 2 2 3" xfId="5761"/>
    <cellStyle name="Cálculo 5 4 2 2 3 2" xfId="5762"/>
    <cellStyle name="Cálculo 5 4 2 2 3 3" xfId="5763"/>
    <cellStyle name="Cálculo 5 4 2 2 3 4" xfId="5764"/>
    <cellStyle name="Cálculo 5 4 2 2 4" xfId="5765"/>
    <cellStyle name="Cálculo 5 4 2 2 5" xfId="5766"/>
    <cellStyle name="Cálculo 5 4 2 2 6" xfId="5767"/>
    <cellStyle name="Cálculo 5 4 2 3" xfId="5768"/>
    <cellStyle name="Cálculo 5 4 2 3 2" xfId="5769"/>
    <cellStyle name="Cálculo 5 4 2 3 2 2" xfId="5770"/>
    <cellStyle name="Cálculo 5 4 2 3 2 3" xfId="5771"/>
    <cellStyle name="Cálculo 5 4 2 3 2 4" xfId="5772"/>
    <cellStyle name="Cálculo 5 4 2 3 3" xfId="5773"/>
    <cellStyle name="Cálculo 5 4 2 3 3 2" xfId="5774"/>
    <cellStyle name="Cálculo 5 4 2 3 3 3" xfId="5775"/>
    <cellStyle name="Cálculo 5 4 2 3 3 4" xfId="5776"/>
    <cellStyle name="Cálculo 5 4 2 3 4" xfId="5777"/>
    <cellStyle name="Cálculo 5 4 2 3 5" xfId="5778"/>
    <cellStyle name="Cálculo 5 4 2 3 6" xfId="5779"/>
    <cellStyle name="Cálculo 5 4 2 4" xfId="5780"/>
    <cellStyle name="Cálculo 5 4 2 5" xfId="5781"/>
    <cellStyle name="Cálculo 5 4 2 6" xfId="5782"/>
    <cellStyle name="Cálculo 5 4 3" xfId="5783"/>
    <cellStyle name="Cálculo 5 4 4" xfId="5784"/>
    <cellStyle name="Cálculo 5 5" xfId="5785"/>
    <cellStyle name="Cálculo 5 5 2" xfId="5786"/>
    <cellStyle name="Cálculo 5 5 2 2" xfId="5787"/>
    <cellStyle name="Cálculo 5 5 2 2 2" xfId="5788"/>
    <cellStyle name="Cálculo 5 5 2 2 2 2" xfId="5789"/>
    <cellStyle name="Cálculo 5 5 2 2 2 3" xfId="5790"/>
    <cellStyle name="Cálculo 5 5 2 2 2 4" xfId="5791"/>
    <cellStyle name="Cálculo 5 5 2 2 3" xfId="5792"/>
    <cellStyle name="Cálculo 5 5 2 2 3 2" xfId="5793"/>
    <cellStyle name="Cálculo 5 5 2 2 3 3" xfId="5794"/>
    <cellStyle name="Cálculo 5 5 2 2 3 4" xfId="5795"/>
    <cellStyle name="Cálculo 5 5 2 2 4" xfId="5796"/>
    <cellStyle name="Cálculo 5 5 2 2 5" xfId="5797"/>
    <cellStyle name="Cálculo 5 5 2 2 6" xfId="5798"/>
    <cellStyle name="Cálculo 5 5 2 3" xfId="5799"/>
    <cellStyle name="Cálculo 5 5 2 3 2" xfId="5800"/>
    <cellStyle name="Cálculo 5 5 2 3 2 2" xfId="5801"/>
    <cellStyle name="Cálculo 5 5 2 3 2 3" xfId="5802"/>
    <cellStyle name="Cálculo 5 5 2 3 2 4" xfId="5803"/>
    <cellStyle name="Cálculo 5 5 2 3 3" xfId="5804"/>
    <cellStyle name="Cálculo 5 5 2 3 3 2" xfId="5805"/>
    <cellStyle name="Cálculo 5 5 2 3 3 3" xfId="5806"/>
    <cellStyle name="Cálculo 5 5 2 3 3 4" xfId="5807"/>
    <cellStyle name="Cálculo 5 5 2 3 4" xfId="5808"/>
    <cellStyle name="Cálculo 5 5 2 3 5" xfId="5809"/>
    <cellStyle name="Cálculo 5 5 2 3 6" xfId="5810"/>
    <cellStyle name="Cálculo 5 5 2 4" xfId="5811"/>
    <cellStyle name="Cálculo 5 5 2 5" xfId="5812"/>
    <cellStyle name="Cálculo 5 5 2 6" xfId="5813"/>
    <cellStyle name="Cálculo 5 5 3" xfId="5814"/>
    <cellStyle name="Cálculo 5 5 4" xfId="5815"/>
    <cellStyle name="Cálculo 5 6" xfId="5816"/>
    <cellStyle name="Cálculo 5 6 2" xfId="5817"/>
    <cellStyle name="Cálculo 5 6 2 2" xfId="5818"/>
    <cellStyle name="Cálculo 5 6 2 2 2" xfId="5819"/>
    <cellStyle name="Cálculo 5 6 2 2 2 2" xfId="5820"/>
    <cellStyle name="Cálculo 5 6 2 2 2 3" xfId="5821"/>
    <cellStyle name="Cálculo 5 6 2 2 2 4" xfId="5822"/>
    <cellStyle name="Cálculo 5 6 2 2 3" xfId="5823"/>
    <cellStyle name="Cálculo 5 6 2 2 3 2" xfId="5824"/>
    <cellStyle name="Cálculo 5 6 2 2 3 3" xfId="5825"/>
    <cellStyle name="Cálculo 5 6 2 2 3 4" xfId="5826"/>
    <cellStyle name="Cálculo 5 6 2 2 4" xfId="5827"/>
    <cellStyle name="Cálculo 5 6 2 2 5" xfId="5828"/>
    <cellStyle name="Cálculo 5 6 2 2 6" xfId="5829"/>
    <cellStyle name="Cálculo 5 6 2 3" xfId="5830"/>
    <cellStyle name="Cálculo 5 6 2 3 2" xfId="5831"/>
    <cellStyle name="Cálculo 5 6 2 3 2 2" xfId="5832"/>
    <cellStyle name="Cálculo 5 6 2 3 2 3" xfId="5833"/>
    <cellStyle name="Cálculo 5 6 2 3 2 4" xfId="5834"/>
    <cellStyle name="Cálculo 5 6 2 3 3" xfId="5835"/>
    <cellStyle name="Cálculo 5 6 2 3 3 2" xfId="5836"/>
    <cellStyle name="Cálculo 5 6 2 3 3 3" xfId="5837"/>
    <cellStyle name="Cálculo 5 6 2 3 3 4" xfId="5838"/>
    <cellStyle name="Cálculo 5 6 2 3 4" xfId="5839"/>
    <cellStyle name="Cálculo 5 6 2 3 5" xfId="5840"/>
    <cellStyle name="Cálculo 5 6 2 3 6" xfId="5841"/>
    <cellStyle name="Cálculo 5 6 2 4" xfId="5842"/>
    <cellStyle name="Cálculo 5 6 2 5" xfId="5843"/>
    <cellStyle name="Cálculo 5 6 2 6" xfId="5844"/>
    <cellStyle name="Cálculo 5 6 3" xfId="5845"/>
    <cellStyle name="Cálculo 5 6 4" xfId="5846"/>
    <cellStyle name="Cálculo 5 7" xfId="5847"/>
    <cellStyle name="Cálculo 5 7 2" xfId="5848"/>
    <cellStyle name="Cálculo 5 7 2 2" xfId="5849"/>
    <cellStyle name="Cálculo 5 7 2 2 2" xfId="5850"/>
    <cellStyle name="Cálculo 5 7 2 2 2 2" xfId="5851"/>
    <cellStyle name="Cálculo 5 7 2 2 2 3" xfId="5852"/>
    <cellStyle name="Cálculo 5 7 2 2 2 4" xfId="5853"/>
    <cellStyle name="Cálculo 5 7 2 2 3" xfId="5854"/>
    <cellStyle name="Cálculo 5 7 2 2 3 2" xfId="5855"/>
    <cellStyle name="Cálculo 5 7 2 2 3 3" xfId="5856"/>
    <cellStyle name="Cálculo 5 7 2 2 3 4" xfId="5857"/>
    <cellStyle name="Cálculo 5 7 2 2 4" xfId="5858"/>
    <cellStyle name="Cálculo 5 7 2 2 5" xfId="5859"/>
    <cellStyle name="Cálculo 5 7 2 2 6" xfId="5860"/>
    <cellStyle name="Cálculo 5 7 2 3" xfId="5861"/>
    <cellStyle name="Cálculo 5 7 2 3 2" xfId="5862"/>
    <cellStyle name="Cálculo 5 7 2 3 2 2" xfId="5863"/>
    <cellStyle name="Cálculo 5 7 2 3 2 3" xfId="5864"/>
    <cellStyle name="Cálculo 5 7 2 3 2 4" xfId="5865"/>
    <cellStyle name="Cálculo 5 7 2 3 3" xfId="5866"/>
    <cellStyle name="Cálculo 5 7 2 3 3 2" xfId="5867"/>
    <cellStyle name="Cálculo 5 7 2 3 3 3" xfId="5868"/>
    <cellStyle name="Cálculo 5 7 2 3 3 4" xfId="5869"/>
    <cellStyle name="Cálculo 5 7 2 3 4" xfId="5870"/>
    <cellStyle name="Cálculo 5 7 2 3 5" xfId="5871"/>
    <cellStyle name="Cálculo 5 7 2 3 6" xfId="5872"/>
    <cellStyle name="Cálculo 5 7 2 4" xfId="5873"/>
    <cellStyle name="Cálculo 5 7 2 5" xfId="5874"/>
    <cellStyle name="Cálculo 5 7 2 6" xfId="5875"/>
    <cellStyle name="Cálculo 5 7 3" xfId="5876"/>
    <cellStyle name="Cálculo 5 7 4" xfId="5877"/>
    <cellStyle name="Cálculo 5 8" xfId="5878"/>
    <cellStyle name="Cálculo 5 8 2" xfId="5879"/>
    <cellStyle name="Cálculo 5 8 2 2" xfId="5880"/>
    <cellStyle name="Cálculo 5 8 2 2 2" xfId="5881"/>
    <cellStyle name="Cálculo 5 8 2 2 3" xfId="5882"/>
    <cellStyle name="Cálculo 5 8 2 2 4" xfId="5883"/>
    <cellStyle name="Cálculo 5 8 2 3" xfId="5884"/>
    <cellStyle name="Cálculo 5 8 2 3 2" xfId="5885"/>
    <cellStyle name="Cálculo 5 8 2 3 3" xfId="5886"/>
    <cellStyle name="Cálculo 5 8 2 3 4" xfId="5887"/>
    <cellStyle name="Cálculo 5 8 2 4" xfId="5888"/>
    <cellStyle name="Cálculo 5 8 2 5" xfId="5889"/>
    <cellStyle name="Cálculo 5 8 2 6" xfId="5890"/>
    <cellStyle name="Cálculo 5 8 3" xfId="5891"/>
    <cellStyle name="Cálculo 5 8 3 2" xfId="5892"/>
    <cellStyle name="Cálculo 5 8 3 2 2" xfId="5893"/>
    <cellStyle name="Cálculo 5 8 3 2 3" xfId="5894"/>
    <cellStyle name="Cálculo 5 8 3 2 4" xfId="5895"/>
    <cellStyle name="Cálculo 5 8 3 3" xfId="5896"/>
    <cellStyle name="Cálculo 5 8 3 3 2" xfId="5897"/>
    <cellStyle name="Cálculo 5 8 3 3 3" xfId="5898"/>
    <cellStyle name="Cálculo 5 8 3 3 4" xfId="5899"/>
    <cellStyle name="Cálculo 5 8 3 4" xfId="5900"/>
    <cellStyle name="Cálculo 5 8 3 5" xfId="5901"/>
    <cellStyle name="Cálculo 5 8 3 6" xfId="5902"/>
    <cellStyle name="Cálculo 5 8 4" xfId="5903"/>
    <cellStyle name="Cálculo 5 8 4 2" xfId="5904"/>
    <cellStyle name="Cálculo 5 8 4 3" xfId="5905"/>
    <cellStyle name="Cálculo 5 8 4 4" xfId="5906"/>
    <cellStyle name="Cálculo 5 8 5" xfId="5907"/>
    <cellStyle name="Cálculo 5 8 6" xfId="5908"/>
    <cellStyle name="Cálculo 5 9" xfId="5909"/>
    <cellStyle name="Cálculo 5 9 2" xfId="5910"/>
    <cellStyle name="Cálculo 5 9 2 2" xfId="5911"/>
    <cellStyle name="Cálculo 5 9 2 2 2" xfId="5912"/>
    <cellStyle name="Cálculo 5 9 2 2 3" xfId="5913"/>
    <cellStyle name="Cálculo 5 9 2 2 4" xfId="5914"/>
    <cellStyle name="Cálculo 5 9 2 3" xfId="5915"/>
    <cellStyle name="Cálculo 5 9 2 3 2" xfId="5916"/>
    <cellStyle name="Cálculo 5 9 2 3 3" xfId="5917"/>
    <cellStyle name="Cálculo 5 9 2 3 4" xfId="5918"/>
    <cellStyle name="Cálculo 5 9 2 4" xfId="5919"/>
    <cellStyle name="Cálculo 5 9 2 5" xfId="5920"/>
    <cellStyle name="Cálculo 5 9 2 6" xfId="5921"/>
    <cellStyle name="Cálculo 5 9 3" xfId="5922"/>
    <cellStyle name="Cálculo 5 9 3 2" xfId="5923"/>
    <cellStyle name="Cálculo 5 9 3 2 2" xfId="5924"/>
    <cellStyle name="Cálculo 5 9 3 2 3" xfId="5925"/>
    <cellStyle name="Cálculo 5 9 3 2 4" xfId="5926"/>
    <cellStyle name="Cálculo 5 9 3 3" xfId="5927"/>
    <cellStyle name="Cálculo 5 9 3 3 2" xfId="5928"/>
    <cellStyle name="Cálculo 5 9 3 3 3" xfId="5929"/>
    <cellStyle name="Cálculo 5 9 3 3 4" xfId="5930"/>
    <cellStyle name="Cálculo 5 9 3 4" xfId="5931"/>
    <cellStyle name="Cálculo 5 9 3 5" xfId="5932"/>
    <cellStyle name="Cálculo 5 9 3 6" xfId="5933"/>
    <cellStyle name="Cálculo 5 9 4" xfId="5934"/>
    <cellStyle name="Cálculo 5 9 4 2" xfId="5935"/>
    <cellStyle name="Cálculo 5 9 4 3" xfId="5936"/>
    <cellStyle name="Cálculo 5 9 4 4" xfId="5937"/>
    <cellStyle name="Cálculo 5 9 5" xfId="5938"/>
    <cellStyle name="Cálculo 5 9 6" xfId="5939"/>
    <cellStyle name="Cálculo 6" xfId="5940"/>
    <cellStyle name="Cálculo 6 10" xfId="5941"/>
    <cellStyle name="Cálculo 6 10 2" xfId="5942"/>
    <cellStyle name="Cálculo 6 10 2 2" xfId="5943"/>
    <cellStyle name="Cálculo 6 10 2 2 2" xfId="5944"/>
    <cellStyle name="Cálculo 6 10 2 2 3" xfId="5945"/>
    <cellStyle name="Cálculo 6 10 2 2 4" xfId="5946"/>
    <cellStyle name="Cálculo 6 10 2 3" xfId="5947"/>
    <cellStyle name="Cálculo 6 10 2 3 2" xfId="5948"/>
    <cellStyle name="Cálculo 6 10 2 3 3" xfId="5949"/>
    <cellStyle name="Cálculo 6 10 2 3 4" xfId="5950"/>
    <cellStyle name="Cálculo 6 10 2 4" xfId="5951"/>
    <cellStyle name="Cálculo 6 10 2 5" xfId="5952"/>
    <cellStyle name="Cálculo 6 10 2 6" xfId="5953"/>
    <cellStyle name="Cálculo 6 10 3" xfId="5954"/>
    <cellStyle name="Cálculo 6 10 3 2" xfId="5955"/>
    <cellStyle name="Cálculo 6 10 3 2 2" xfId="5956"/>
    <cellStyle name="Cálculo 6 10 3 2 3" xfId="5957"/>
    <cellStyle name="Cálculo 6 10 3 2 4" xfId="5958"/>
    <cellStyle name="Cálculo 6 10 3 3" xfId="5959"/>
    <cellStyle name="Cálculo 6 10 3 3 2" xfId="5960"/>
    <cellStyle name="Cálculo 6 10 3 3 3" xfId="5961"/>
    <cellStyle name="Cálculo 6 10 3 3 4" xfId="5962"/>
    <cellStyle name="Cálculo 6 10 3 4" xfId="5963"/>
    <cellStyle name="Cálculo 6 10 3 5" xfId="5964"/>
    <cellStyle name="Cálculo 6 10 3 6" xfId="5965"/>
    <cellStyle name="Cálculo 6 10 4" xfId="5966"/>
    <cellStyle name="Cálculo 6 10 4 2" xfId="5967"/>
    <cellStyle name="Cálculo 6 10 4 3" xfId="5968"/>
    <cellStyle name="Cálculo 6 10 4 4" xfId="5969"/>
    <cellStyle name="Cálculo 6 10 5" xfId="5970"/>
    <cellStyle name="Cálculo 6 10 6" xfId="5971"/>
    <cellStyle name="Cálculo 6 11" xfId="5972"/>
    <cellStyle name="Cálculo 6 11 2" xfId="5973"/>
    <cellStyle name="Cálculo 6 11 2 2" xfId="5974"/>
    <cellStyle name="Cálculo 6 11 2 2 2" xfId="5975"/>
    <cellStyle name="Cálculo 6 11 2 2 3" xfId="5976"/>
    <cellStyle name="Cálculo 6 11 2 2 4" xfId="5977"/>
    <cellStyle name="Cálculo 6 11 2 3" xfId="5978"/>
    <cellStyle name="Cálculo 6 11 2 3 2" xfId="5979"/>
    <cellStyle name="Cálculo 6 11 2 3 3" xfId="5980"/>
    <cellStyle name="Cálculo 6 11 2 3 4" xfId="5981"/>
    <cellStyle name="Cálculo 6 11 2 4" xfId="5982"/>
    <cellStyle name="Cálculo 6 11 2 5" xfId="5983"/>
    <cellStyle name="Cálculo 6 11 2 6" xfId="5984"/>
    <cellStyle name="Cálculo 6 11 3" xfId="5985"/>
    <cellStyle name="Cálculo 6 11 3 2" xfId="5986"/>
    <cellStyle name="Cálculo 6 11 3 2 2" xfId="5987"/>
    <cellStyle name="Cálculo 6 11 3 2 3" xfId="5988"/>
    <cellStyle name="Cálculo 6 11 3 2 4" xfId="5989"/>
    <cellStyle name="Cálculo 6 11 3 3" xfId="5990"/>
    <cellStyle name="Cálculo 6 11 3 3 2" xfId="5991"/>
    <cellStyle name="Cálculo 6 11 3 3 3" xfId="5992"/>
    <cellStyle name="Cálculo 6 11 3 3 4" xfId="5993"/>
    <cellStyle name="Cálculo 6 11 3 4" xfId="5994"/>
    <cellStyle name="Cálculo 6 11 3 5" xfId="5995"/>
    <cellStyle name="Cálculo 6 11 3 6" xfId="5996"/>
    <cellStyle name="Cálculo 6 11 4" xfId="5997"/>
    <cellStyle name="Cálculo 6 11 5" xfId="5998"/>
    <cellStyle name="Cálculo 6 11 6" xfId="5999"/>
    <cellStyle name="Cálculo 6 12" xfId="6000"/>
    <cellStyle name="Cálculo 6 13" xfId="6001"/>
    <cellStyle name="Cálculo 6 2" xfId="6002"/>
    <cellStyle name="Cálculo 6 2 10" xfId="6003"/>
    <cellStyle name="Cálculo 6 2 10 2" xfId="6004"/>
    <cellStyle name="Cálculo 6 2 10 2 2" xfId="6005"/>
    <cellStyle name="Cálculo 6 2 10 2 2 2" xfId="6006"/>
    <cellStyle name="Cálculo 6 2 10 2 2 3" xfId="6007"/>
    <cellStyle name="Cálculo 6 2 10 2 2 4" xfId="6008"/>
    <cellStyle name="Cálculo 6 2 10 2 3" xfId="6009"/>
    <cellStyle name="Cálculo 6 2 10 2 3 2" xfId="6010"/>
    <cellStyle name="Cálculo 6 2 10 2 3 3" xfId="6011"/>
    <cellStyle name="Cálculo 6 2 10 2 3 4" xfId="6012"/>
    <cellStyle name="Cálculo 6 2 10 2 4" xfId="6013"/>
    <cellStyle name="Cálculo 6 2 10 2 5" xfId="6014"/>
    <cellStyle name="Cálculo 6 2 10 2 6" xfId="6015"/>
    <cellStyle name="Cálculo 6 2 10 3" xfId="6016"/>
    <cellStyle name="Cálculo 6 2 10 3 2" xfId="6017"/>
    <cellStyle name="Cálculo 6 2 10 3 2 2" xfId="6018"/>
    <cellStyle name="Cálculo 6 2 10 3 2 3" xfId="6019"/>
    <cellStyle name="Cálculo 6 2 10 3 2 4" xfId="6020"/>
    <cellStyle name="Cálculo 6 2 10 3 3" xfId="6021"/>
    <cellStyle name="Cálculo 6 2 10 3 3 2" xfId="6022"/>
    <cellStyle name="Cálculo 6 2 10 3 3 3" xfId="6023"/>
    <cellStyle name="Cálculo 6 2 10 3 3 4" xfId="6024"/>
    <cellStyle name="Cálculo 6 2 10 3 4" xfId="6025"/>
    <cellStyle name="Cálculo 6 2 10 3 5" xfId="6026"/>
    <cellStyle name="Cálculo 6 2 10 3 6" xfId="6027"/>
    <cellStyle name="Cálculo 6 2 10 4" xfId="6028"/>
    <cellStyle name="Cálculo 6 2 10 5" xfId="6029"/>
    <cellStyle name="Cálculo 6 2 10 6" xfId="6030"/>
    <cellStyle name="Cálculo 6 2 11" xfId="6031"/>
    <cellStyle name="Cálculo 6 2 12" xfId="6032"/>
    <cellStyle name="Cálculo 6 2 2" xfId="6033"/>
    <cellStyle name="Cálculo 6 2 2 2" xfId="6034"/>
    <cellStyle name="Cálculo 6 2 2 2 2" xfId="6035"/>
    <cellStyle name="Cálculo 6 2 2 2 2 2" xfId="6036"/>
    <cellStyle name="Cálculo 6 2 2 2 2 2 2" xfId="6037"/>
    <cellStyle name="Cálculo 6 2 2 2 2 2 3" xfId="6038"/>
    <cellStyle name="Cálculo 6 2 2 2 2 2 4" xfId="6039"/>
    <cellStyle name="Cálculo 6 2 2 2 2 3" xfId="6040"/>
    <cellStyle name="Cálculo 6 2 2 2 2 3 2" xfId="6041"/>
    <cellStyle name="Cálculo 6 2 2 2 2 3 3" xfId="6042"/>
    <cellStyle name="Cálculo 6 2 2 2 2 3 4" xfId="6043"/>
    <cellStyle name="Cálculo 6 2 2 2 2 4" xfId="6044"/>
    <cellStyle name="Cálculo 6 2 2 2 2 5" xfId="6045"/>
    <cellStyle name="Cálculo 6 2 2 2 2 6" xfId="6046"/>
    <cellStyle name="Cálculo 6 2 2 2 3" xfId="6047"/>
    <cellStyle name="Cálculo 6 2 2 2 3 2" xfId="6048"/>
    <cellStyle name="Cálculo 6 2 2 2 3 2 2" xfId="6049"/>
    <cellStyle name="Cálculo 6 2 2 2 3 2 3" xfId="6050"/>
    <cellStyle name="Cálculo 6 2 2 2 3 2 4" xfId="6051"/>
    <cellStyle name="Cálculo 6 2 2 2 3 3" xfId="6052"/>
    <cellStyle name="Cálculo 6 2 2 2 3 3 2" xfId="6053"/>
    <cellStyle name="Cálculo 6 2 2 2 3 3 3" xfId="6054"/>
    <cellStyle name="Cálculo 6 2 2 2 3 3 4" xfId="6055"/>
    <cellStyle name="Cálculo 6 2 2 2 3 4" xfId="6056"/>
    <cellStyle name="Cálculo 6 2 2 2 3 5" xfId="6057"/>
    <cellStyle name="Cálculo 6 2 2 2 3 6" xfId="6058"/>
    <cellStyle name="Cálculo 6 2 2 2 4" xfId="6059"/>
    <cellStyle name="Cálculo 6 2 2 2 5" xfId="6060"/>
    <cellStyle name="Cálculo 6 2 2 2 6" xfId="6061"/>
    <cellStyle name="Cálculo 6 2 2 3" xfId="6062"/>
    <cellStyle name="Cálculo 6 2 2 4" xfId="6063"/>
    <cellStyle name="Cálculo 6 2 3" xfId="6064"/>
    <cellStyle name="Cálculo 6 2 3 2" xfId="6065"/>
    <cellStyle name="Cálculo 6 2 3 2 2" xfId="6066"/>
    <cellStyle name="Cálculo 6 2 3 2 2 2" xfId="6067"/>
    <cellStyle name="Cálculo 6 2 3 2 2 2 2" xfId="6068"/>
    <cellStyle name="Cálculo 6 2 3 2 2 2 3" xfId="6069"/>
    <cellStyle name="Cálculo 6 2 3 2 2 2 4" xfId="6070"/>
    <cellStyle name="Cálculo 6 2 3 2 2 3" xfId="6071"/>
    <cellStyle name="Cálculo 6 2 3 2 2 3 2" xfId="6072"/>
    <cellStyle name="Cálculo 6 2 3 2 2 3 3" xfId="6073"/>
    <cellStyle name="Cálculo 6 2 3 2 2 3 4" xfId="6074"/>
    <cellStyle name="Cálculo 6 2 3 2 2 4" xfId="6075"/>
    <cellStyle name="Cálculo 6 2 3 2 2 5" xfId="6076"/>
    <cellStyle name="Cálculo 6 2 3 2 2 6" xfId="6077"/>
    <cellStyle name="Cálculo 6 2 3 2 3" xfId="6078"/>
    <cellStyle name="Cálculo 6 2 3 2 3 2" xfId="6079"/>
    <cellStyle name="Cálculo 6 2 3 2 3 2 2" xfId="6080"/>
    <cellStyle name="Cálculo 6 2 3 2 3 2 3" xfId="6081"/>
    <cellStyle name="Cálculo 6 2 3 2 3 2 4" xfId="6082"/>
    <cellStyle name="Cálculo 6 2 3 2 3 3" xfId="6083"/>
    <cellStyle name="Cálculo 6 2 3 2 3 3 2" xfId="6084"/>
    <cellStyle name="Cálculo 6 2 3 2 3 3 3" xfId="6085"/>
    <cellStyle name="Cálculo 6 2 3 2 3 3 4" xfId="6086"/>
    <cellStyle name="Cálculo 6 2 3 2 3 4" xfId="6087"/>
    <cellStyle name="Cálculo 6 2 3 2 3 5" xfId="6088"/>
    <cellStyle name="Cálculo 6 2 3 2 3 6" xfId="6089"/>
    <cellStyle name="Cálculo 6 2 3 2 4" xfId="6090"/>
    <cellStyle name="Cálculo 6 2 3 2 5" xfId="6091"/>
    <cellStyle name="Cálculo 6 2 3 2 6" xfId="6092"/>
    <cellStyle name="Cálculo 6 2 3 3" xfId="6093"/>
    <cellStyle name="Cálculo 6 2 3 4" xfId="6094"/>
    <cellStyle name="Cálculo 6 2 4" xfId="6095"/>
    <cellStyle name="Cálculo 6 2 4 2" xfId="6096"/>
    <cellStyle name="Cálculo 6 2 4 2 2" xfId="6097"/>
    <cellStyle name="Cálculo 6 2 4 2 2 2" xfId="6098"/>
    <cellStyle name="Cálculo 6 2 4 2 2 2 2" xfId="6099"/>
    <cellStyle name="Cálculo 6 2 4 2 2 2 3" xfId="6100"/>
    <cellStyle name="Cálculo 6 2 4 2 2 2 4" xfId="6101"/>
    <cellStyle name="Cálculo 6 2 4 2 2 3" xfId="6102"/>
    <cellStyle name="Cálculo 6 2 4 2 2 3 2" xfId="6103"/>
    <cellStyle name="Cálculo 6 2 4 2 2 3 3" xfId="6104"/>
    <cellStyle name="Cálculo 6 2 4 2 2 3 4" xfId="6105"/>
    <cellStyle name="Cálculo 6 2 4 2 2 4" xfId="6106"/>
    <cellStyle name="Cálculo 6 2 4 2 2 5" xfId="6107"/>
    <cellStyle name="Cálculo 6 2 4 2 2 6" xfId="6108"/>
    <cellStyle name="Cálculo 6 2 4 2 3" xfId="6109"/>
    <cellStyle name="Cálculo 6 2 4 2 3 2" xfId="6110"/>
    <cellStyle name="Cálculo 6 2 4 2 3 2 2" xfId="6111"/>
    <cellStyle name="Cálculo 6 2 4 2 3 2 3" xfId="6112"/>
    <cellStyle name="Cálculo 6 2 4 2 3 2 4" xfId="6113"/>
    <cellStyle name="Cálculo 6 2 4 2 3 3" xfId="6114"/>
    <cellStyle name="Cálculo 6 2 4 2 3 3 2" xfId="6115"/>
    <cellStyle name="Cálculo 6 2 4 2 3 3 3" xfId="6116"/>
    <cellStyle name="Cálculo 6 2 4 2 3 3 4" xfId="6117"/>
    <cellStyle name="Cálculo 6 2 4 2 3 4" xfId="6118"/>
    <cellStyle name="Cálculo 6 2 4 2 3 5" xfId="6119"/>
    <cellStyle name="Cálculo 6 2 4 2 3 6" xfId="6120"/>
    <cellStyle name="Cálculo 6 2 4 2 4" xfId="6121"/>
    <cellStyle name="Cálculo 6 2 4 2 5" xfId="6122"/>
    <cellStyle name="Cálculo 6 2 4 2 6" xfId="6123"/>
    <cellStyle name="Cálculo 6 2 4 3" xfId="6124"/>
    <cellStyle name="Cálculo 6 2 4 4" xfId="6125"/>
    <cellStyle name="Cálculo 6 2 5" xfId="6126"/>
    <cellStyle name="Cálculo 6 2 5 2" xfId="6127"/>
    <cellStyle name="Cálculo 6 2 5 2 2" xfId="6128"/>
    <cellStyle name="Cálculo 6 2 5 2 2 2" xfId="6129"/>
    <cellStyle name="Cálculo 6 2 5 2 2 2 2" xfId="6130"/>
    <cellStyle name="Cálculo 6 2 5 2 2 2 3" xfId="6131"/>
    <cellStyle name="Cálculo 6 2 5 2 2 2 4" xfId="6132"/>
    <cellStyle name="Cálculo 6 2 5 2 2 3" xfId="6133"/>
    <cellStyle name="Cálculo 6 2 5 2 2 3 2" xfId="6134"/>
    <cellStyle name="Cálculo 6 2 5 2 2 3 3" xfId="6135"/>
    <cellStyle name="Cálculo 6 2 5 2 2 3 4" xfId="6136"/>
    <cellStyle name="Cálculo 6 2 5 2 2 4" xfId="6137"/>
    <cellStyle name="Cálculo 6 2 5 2 2 5" xfId="6138"/>
    <cellStyle name="Cálculo 6 2 5 2 2 6" xfId="6139"/>
    <cellStyle name="Cálculo 6 2 5 2 3" xfId="6140"/>
    <cellStyle name="Cálculo 6 2 5 2 3 2" xfId="6141"/>
    <cellStyle name="Cálculo 6 2 5 2 3 2 2" xfId="6142"/>
    <cellStyle name="Cálculo 6 2 5 2 3 2 3" xfId="6143"/>
    <cellStyle name="Cálculo 6 2 5 2 3 2 4" xfId="6144"/>
    <cellStyle name="Cálculo 6 2 5 2 3 3" xfId="6145"/>
    <cellStyle name="Cálculo 6 2 5 2 3 3 2" xfId="6146"/>
    <cellStyle name="Cálculo 6 2 5 2 3 3 3" xfId="6147"/>
    <cellStyle name="Cálculo 6 2 5 2 3 3 4" xfId="6148"/>
    <cellStyle name="Cálculo 6 2 5 2 3 4" xfId="6149"/>
    <cellStyle name="Cálculo 6 2 5 2 3 5" xfId="6150"/>
    <cellStyle name="Cálculo 6 2 5 2 3 6" xfId="6151"/>
    <cellStyle name="Cálculo 6 2 5 2 4" xfId="6152"/>
    <cellStyle name="Cálculo 6 2 5 2 5" xfId="6153"/>
    <cellStyle name="Cálculo 6 2 5 2 6" xfId="6154"/>
    <cellStyle name="Cálculo 6 2 5 3" xfId="6155"/>
    <cellStyle name="Cálculo 6 2 5 4" xfId="6156"/>
    <cellStyle name="Cálculo 6 2 6" xfId="6157"/>
    <cellStyle name="Cálculo 6 2 6 2" xfId="6158"/>
    <cellStyle name="Cálculo 6 2 6 2 2" xfId="6159"/>
    <cellStyle name="Cálculo 6 2 6 2 2 2" xfId="6160"/>
    <cellStyle name="Cálculo 6 2 6 2 2 3" xfId="6161"/>
    <cellStyle name="Cálculo 6 2 6 2 2 4" xfId="6162"/>
    <cellStyle name="Cálculo 6 2 6 2 3" xfId="6163"/>
    <cellStyle name="Cálculo 6 2 6 2 3 2" xfId="6164"/>
    <cellStyle name="Cálculo 6 2 6 2 3 3" xfId="6165"/>
    <cellStyle name="Cálculo 6 2 6 2 3 4" xfId="6166"/>
    <cellStyle name="Cálculo 6 2 6 2 4" xfId="6167"/>
    <cellStyle name="Cálculo 6 2 6 2 5" xfId="6168"/>
    <cellStyle name="Cálculo 6 2 6 2 6" xfId="6169"/>
    <cellStyle name="Cálculo 6 2 6 3" xfId="6170"/>
    <cellStyle name="Cálculo 6 2 6 3 2" xfId="6171"/>
    <cellStyle name="Cálculo 6 2 6 3 2 2" xfId="6172"/>
    <cellStyle name="Cálculo 6 2 6 3 2 3" xfId="6173"/>
    <cellStyle name="Cálculo 6 2 6 3 2 4" xfId="6174"/>
    <cellStyle name="Cálculo 6 2 6 3 3" xfId="6175"/>
    <cellStyle name="Cálculo 6 2 6 3 3 2" xfId="6176"/>
    <cellStyle name="Cálculo 6 2 6 3 3 3" xfId="6177"/>
    <cellStyle name="Cálculo 6 2 6 3 3 4" xfId="6178"/>
    <cellStyle name="Cálculo 6 2 6 3 4" xfId="6179"/>
    <cellStyle name="Cálculo 6 2 6 3 5" xfId="6180"/>
    <cellStyle name="Cálculo 6 2 6 3 6" xfId="6181"/>
    <cellStyle name="Cálculo 6 2 6 4" xfId="6182"/>
    <cellStyle name="Cálculo 6 2 6 4 2" xfId="6183"/>
    <cellStyle name="Cálculo 6 2 6 4 3" xfId="6184"/>
    <cellStyle name="Cálculo 6 2 6 4 4" xfId="6185"/>
    <cellStyle name="Cálculo 6 2 6 5" xfId="6186"/>
    <cellStyle name="Cálculo 6 2 6 6" xfId="6187"/>
    <cellStyle name="Cálculo 6 2 7" xfId="6188"/>
    <cellStyle name="Cálculo 6 2 7 2" xfId="6189"/>
    <cellStyle name="Cálculo 6 2 7 2 2" xfId="6190"/>
    <cellStyle name="Cálculo 6 2 7 2 2 2" xfId="6191"/>
    <cellStyle name="Cálculo 6 2 7 2 2 3" xfId="6192"/>
    <cellStyle name="Cálculo 6 2 7 2 2 4" xfId="6193"/>
    <cellStyle name="Cálculo 6 2 7 2 3" xfId="6194"/>
    <cellStyle name="Cálculo 6 2 7 2 3 2" xfId="6195"/>
    <cellStyle name="Cálculo 6 2 7 2 3 3" xfId="6196"/>
    <cellStyle name="Cálculo 6 2 7 2 3 4" xfId="6197"/>
    <cellStyle name="Cálculo 6 2 7 2 4" xfId="6198"/>
    <cellStyle name="Cálculo 6 2 7 2 5" xfId="6199"/>
    <cellStyle name="Cálculo 6 2 7 2 6" xfId="6200"/>
    <cellStyle name="Cálculo 6 2 7 3" xfId="6201"/>
    <cellStyle name="Cálculo 6 2 7 3 2" xfId="6202"/>
    <cellStyle name="Cálculo 6 2 7 3 2 2" xfId="6203"/>
    <cellStyle name="Cálculo 6 2 7 3 2 3" xfId="6204"/>
    <cellStyle name="Cálculo 6 2 7 3 2 4" xfId="6205"/>
    <cellStyle name="Cálculo 6 2 7 3 3" xfId="6206"/>
    <cellStyle name="Cálculo 6 2 7 3 3 2" xfId="6207"/>
    <cellStyle name="Cálculo 6 2 7 3 3 3" xfId="6208"/>
    <cellStyle name="Cálculo 6 2 7 3 3 4" xfId="6209"/>
    <cellStyle name="Cálculo 6 2 7 3 4" xfId="6210"/>
    <cellStyle name="Cálculo 6 2 7 3 5" xfId="6211"/>
    <cellStyle name="Cálculo 6 2 7 3 6" xfId="6212"/>
    <cellStyle name="Cálculo 6 2 7 4" xfId="6213"/>
    <cellStyle name="Cálculo 6 2 7 4 2" xfId="6214"/>
    <cellStyle name="Cálculo 6 2 7 4 3" xfId="6215"/>
    <cellStyle name="Cálculo 6 2 7 4 4" xfId="6216"/>
    <cellStyle name="Cálculo 6 2 7 5" xfId="6217"/>
    <cellStyle name="Cálculo 6 2 7 6" xfId="6218"/>
    <cellStyle name="Cálculo 6 2 8" xfId="6219"/>
    <cellStyle name="Cálculo 6 2 8 2" xfId="6220"/>
    <cellStyle name="Cálculo 6 2 8 2 2" xfId="6221"/>
    <cellStyle name="Cálculo 6 2 8 2 2 2" xfId="6222"/>
    <cellStyle name="Cálculo 6 2 8 2 2 3" xfId="6223"/>
    <cellStyle name="Cálculo 6 2 8 2 2 4" xfId="6224"/>
    <cellStyle name="Cálculo 6 2 8 2 3" xfId="6225"/>
    <cellStyle name="Cálculo 6 2 8 2 3 2" xfId="6226"/>
    <cellStyle name="Cálculo 6 2 8 2 3 3" xfId="6227"/>
    <cellStyle name="Cálculo 6 2 8 2 3 4" xfId="6228"/>
    <cellStyle name="Cálculo 6 2 8 2 4" xfId="6229"/>
    <cellStyle name="Cálculo 6 2 8 2 5" xfId="6230"/>
    <cellStyle name="Cálculo 6 2 8 2 6" xfId="6231"/>
    <cellStyle name="Cálculo 6 2 8 3" xfId="6232"/>
    <cellStyle name="Cálculo 6 2 8 3 2" xfId="6233"/>
    <cellStyle name="Cálculo 6 2 8 3 2 2" xfId="6234"/>
    <cellStyle name="Cálculo 6 2 8 3 2 3" xfId="6235"/>
    <cellStyle name="Cálculo 6 2 8 3 2 4" xfId="6236"/>
    <cellStyle name="Cálculo 6 2 8 3 3" xfId="6237"/>
    <cellStyle name="Cálculo 6 2 8 3 3 2" xfId="6238"/>
    <cellStyle name="Cálculo 6 2 8 3 3 3" xfId="6239"/>
    <cellStyle name="Cálculo 6 2 8 3 3 4" xfId="6240"/>
    <cellStyle name="Cálculo 6 2 8 3 4" xfId="6241"/>
    <cellStyle name="Cálculo 6 2 8 3 5" xfId="6242"/>
    <cellStyle name="Cálculo 6 2 8 3 6" xfId="6243"/>
    <cellStyle name="Cálculo 6 2 8 4" xfId="6244"/>
    <cellStyle name="Cálculo 6 2 8 4 2" xfId="6245"/>
    <cellStyle name="Cálculo 6 2 8 4 3" xfId="6246"/>
    <cellStyle name="Cálculo 6 2 8 4 4" xfId="6247"/>
    <cellStyle name="Cálculo 6 2 8 5" xfId="6248"/>
    <cellStyle name="Cálculo 6 2 8 6" xfId="6249"/>
    <cellStyle name="Cálculo 6 2 9" xfId="6250"/>
    <cellStyle name="Cálculo 6 2 9 2" xfId="6251"/>
    <cellStyle name="Cálculo 6 2 9 2 2" xfId="6252"/>
    <cellStyle name="Cálculo 6 2 9 2 2 2" xfId="6253"/>
    <cellStyle name="Cálculo 6 2 9 2 2 3" xfId="6254"/>
    <cellStyle name="Cálculo 6 2 9 2 2 4" xfId="6255"/>
    <cellStyle name="Cálculo 6 2 9 2 3" xfId="6256"/>
    <cellStyle name="Cálculo 6 2 9 2 3 2" xfId="6257"/>
    <cellStyle name="Cálculo 6 2 9 2 3 3" xfId="6258"/>
    <cellStyle name="Cálculo 6 2 9 2 3 4" xfId="6259"/>
    <cellStyle name="Cálculo 6 2 9 2 4" xfId="6260"/>
    <cellStyle name="Cálculo 6 2 9 2 5" xfId="6261"/>
    <cellStyle name="Cálculo 6 2 9 2 6" xfId="6262"/>
    <cellStyle name="Cálculo 6 2 9 3" xfId="6263"/>
    <cellStyle name="Cálculo 6 2 9 3 2" xfId="6264"/>
    <cellStyle name="Cálculo 6 2 9 3 2 2" xfId="6265"/>
    <cellStyle name="Cálculo 6 2 9 3 2 3" xfId="6266"/>
    <cellStyle name="Cálculo 6 2 9 3 2 4" xfId="6267"/>
    <cellStyle name="Cálculo 6 2 9 3 3" xfId="6268"/>
    <cellStyle name="Cálculo 6 2 9 3 3 2" xfId="6269"/>
    <cellStyle name="Cálculo 6 2 9 3 3 3" xfId="6270"/>
    <cellStyle name="Cálculo 6 2 9 3 3 4" xfId="6271"/>
    <cellStyle name="Cálculo 6 2 9 3 4" xfId="6272"/>
    <cellStyle name="Cálculo 6 2 9 3 5" xfId="6273"/>
    <cellStyle name="Cálculo 6 2 9 3 6" xfId="6274"/>
    <cellStyle name="Cálculo 6 2 9 4" xfId="6275"/>
    <cellStyle name="Cálculo 6 2 9 4 2" xfId="6276"/>
    <cellStyle name="Cálculo 6 2 9 4 3" xfId="6277"/>
    <cellStyle name="Cálculo 6 2 9 4 4" xfId="6278"/>
    <cellStyle name="Cálculo 6 2 9 5" xfId="6279"/>
    <cellStyle name="Cálculo 6 2 9 6" xfId="6280"/>
    <cellStyle name="Cálculo 6 3" xfId="6281"/>
    <cellStyle name="Cálculo 6 3 10" xfId="6282"/>
    <cellStyle name="Cálculo 6 3 10 2" xfId="6283"/>
    <cellStyle name="Cálculo 6 3 10 2 2" xfId="6284"/>
    <cellStyle name="Cálculo 6 3 10 2 2 2" xfId="6285"/>
    <cellStyle name="Cálculo 6 3 10 2 2 3" xfId="6286"/>
    <cellStyle name="Cálculo 6 3 10 2 2 4" xfId="6287"/>
    <cellStyle name="Cálculo 6 3 10 2 3" xfId="6288"/>
    <cellStyle name="Cálculo 6 3 10 2 3 2" xfId="6289"/>
    <cellStyle name="Cálculo 6 3 10 2 3 3" xfId="6290"/>
    <cellStyle name="Cálculo 6 3 10 2 3 4" xfId="6291"/>
    <cellStyle name="Cálculo 6 3 10 2 4" xfId="6292"/>
    <cellStyle name="Cálculo 6 3 10 2 5" xfId="6293"/>
    <cellStyle name="Cálculo 6 3 10 2 6" xfId="6294"/>
    <cellStyle name="Cálculo 6 3 10 3" xfId="6295"/>
    <cellStyle name="Cálculo 6 3 10 3 2" xfId="6296"/>
    <cellStyle name="Cálculo 6 3 10 3 2 2" xfId="6297"/>
    <cellStyle name="Cálculo 6 3 10 3 2 3" xfId="6298"/>
    <cellStyle name="Cálculo 6 3 10 3 2 4" xfId="6299"/>
    <cellStyle name="Cálculo 6 3 10 3 3" xfId="6300"/>
    <cellStyle name="Cálculo 6 3 10 3 3 2" xfId="6301"/>
    <cellStyle name="Cálculo 6 3 10 3 3 3" xfId="6302"/>
    <cellStyle name="Cálculo 6 3 10 3 3 4" xfId="6303"/>
    <cellStyle name="Cálculo 6 3 10 3 4" xfId="6304"/>
    <cellStyle name="Cálculo 6 3 10 3 5" xfId="6305"/>
    <cellStyle name="Cálculo 6 3 10 3 6" xfId="6306"/>
    <cellStyle name="Cálculo 6 3 10 4" xfId="6307"/>
    <cellStyle name="Cálculo 6 3 10 5" xfId="6308"/>
    <cellStyle name="Cálculo 6 3 10 6" xfId="6309"/>
    <cellStyle name="Cálculo 6 3 11" xfId="6310"/>
    <cellStyle name="Cálculo 6 3 12" xfId="6311"/>
    <cellStyle name="Cálculo 6 3 2" xfId="6312"/>
    <cellStyle name="Cálculo 6 3 2 2" xfId="6313"/>
    <cellStyle name="Cálculo 6 3 2 2 2" xfId="6314"/>
    <cellStyle name="Cálculo 6 3 2 2 2 2" xfId="6315"/>
    <cellStyle name="Cálculo 6 3 2 2 2 2 2" xfId="6316"/>
    <cellStyle name="Cálculo 6 3 2 2 2 2 3" xfId="6317"/>
    <cellStyle name="Cálculo 6 3 2 2 2 2 4" xfId="6318"/>
    <cellStyle name="Cálculo 6 3 2 2 2 3" xfId="6319"/>
    <cellStyle name="Cálculo 6 3 2 2 2 3 2" xfId="6320"/>
    <cellStyle name="Cálculo 6 3 2 2 2 3 3" xfId="6321"/>
    <cellStyle name="Cálculo 6 3 2 2 2 3 4" xfId="6322"/>
    <cellStyle name="Cálculo 6 3 2 2 2 4" xfId="6323"/>
    <cellStyle name="Cálculo 6 3 2 2 2 5" xfId="6324"/>
    <cellStyle name="Cálculo 6 3 2 2 2 6" xfId="6325"/>
    <cellStyle name="Cálculo 6 3 2 2 3" xfId="6326"/>
    <cellStyle name="Cálculo 6 3 2 2 3 2" xfId="6327"/>
    <cellStyle name="Cálculo 6 3 2 2 3 2 2" xfId="6328"/>
    <cellStyle name="Cálculo 6 3 2 2 3 2 3" xfId="6329"/>
    <cellStyle name="Cálculo 6 3 2 2 3 2 4" xfId="6330"/>
    <cellStyle name="Cálculo 6 3 2 2 3 3" xfId="6331"/>
    <cellStyle name="Cálculo 6 3 2 2 3 3 2" xfId="6332"/>
    <cellStyle name="Cálculo 6 3 2 2 3 3 3" xfId="6333"/>
    <cellStyle name="Cálculo 6 3 2 2 3 3 4" xfId="6334"/>
    <cellStyle name="Cálculo 6 3 2 2 3 4" xfId="6335"/>
    <cellStyle name="Cálculo 6 3 2 2 3 5" xfId="6336"/>
    <cellStyle name="Cálculo 6 3 2 2 3 6" xfId="6337"/>
    <cellStyle name="Cálculo 6 3 2 2 4" xfId="6338"/>
    <cellStyle name="Cálculo 6 3 2 2 5" xfId="6339"/>
    <cellStyle name="Cálculo 6 3 2 2 6" xfId="6340"/>
    <cellStyle name="Cálculo 6 3 2 3" xfId="6341"/>
    <cellStyle name="Cálculo 6 3 2 4" xfId="6342"/>
    <cellStyle name="Cálculo 6 3 3" xfId="6343"/>
    <cellStyle name="Cálculo 6 3 3 2" xfId="6344"/>
    <cellStyle name="Cálculo 6 3 3 2 2" xfId="6345"/>
    <cellStyle name="Cálculo 6 3 3 2 2 2" xfId="6346"/>
    <cellStyle name="Cálculo 6 3 3 2 2 2 2" xfId="6347"/>
    <cellStyle name="Cálculo 6 3 3 2 2 2 3" xfId="6348"/>
    <cellStyle name="Cálculo 6 3 3 2 2 2 4" xfId="6349"/>
    <cellStyle name="Cálculo 6 3 3 2 2 3" xfId="6350"/>
    <cellStyle name="Cálculo 6 3 3 2 2 3 2" xfId="6351"/>
    <cellStyle name="Cálculo 6 3 3 2 2 3 3" xfId="6352"/>
    <cellStyle name="Cálculo 6 3 3 2 2 3 4" xfId="6353"/>
    <cellStyle name="Cálculo 6 3 3 2 2 4" xfId="6354"/>
    <cellStyle name="Cálculo 6 3 3 2 2 5" xfId="6355"/>
    <cellStyle name="Cálculo 6 3 3 2 2 6" xfId="6356"/>
    <cellStyle name="Cálculo 6 3 3 2 3" xfId="6357"/>
    <cellStyle name="Cálculo 6 3 3 2 3 2" xfId="6358"/>
    <cellStyle name="Cálculo 6 3 3 2 3 2 2" xfId="6359"/>
    <cellStyle name="Cálculo 6 3 3 2 3 2 3" xfId="6360"/>
    <cellStyle name="Cálculo 6 3 3 2 3 2 4" xfId="6361"/>
    <cellStyle name="Cálculo 6 3 3 2 3 3" xfId="6362"/>
    <cellStyle name="Cálculo 6 3 3 2 3 3 2" xfId="6363"/>
    <cellStyle name="Cálculo 6 3 3 2 3 3 3" xfId="6364"/>
    <cellStyle name="Cálculo 6 3 3 2 3 3 4" xfId="6365"/>
    <cellStyle name="Cálculo 6 3 3 2 3 4" xfId="6366"/>
    <cellStyle name="Cálculo 6 3 3 2 3 5" xfId="6367"/>
    <cellStyle name="Cálculo 6 3 3 2 3 6" xfId="6368"/>
    <cellStyle name="Cálculo 6 3 3 2 4" xfId="6369"/>
    <cellStyle name="Cálculo 6 3 3 2 5" xfId="6370"/>
    <cellStyle name="Cálculo 6 3 3 2 6" xfId="6371"/>
    <cellStyle name="Cálculo 6 3 3 3" xfId="6372"/>
    <cellStyle name="Cálculo 6 3 3 4" xfId="6373"/>
    <cellStyle name="Cálculo 6 3 4" xfId="6374"/>
    <cellStyle name="Cálculo 6 3 4 2" xfId="6375"/>
    <cellStyle name="Cálculo 6 3 4 2 2" xfId="6376"/>
    <cellStyle name="Cálculo 6 3 4 2 2 2" xfId="6377"/>
    <cellStyle name="Cálculo 6 3 4 2 2 2 2" xfId="6378"/>
    <cellStyle name="Cálculo 6 3 4 2 2 2 3" xfId="6379"/>
    <cellStyle name="Cálculo 6 3 4 2 2 2 4" xfId="6380"/>
    <cellStyle name="Cálculo 6 3 4 2 2 3" xfId="6381"/>
    <cellStyle name="Cálculo 6 3 4 2 2 3 2" xfId="6382"/>
    <cellStyle name="Cálculo 6 3 4 2 2 3 3" xfId="6383"/>
    <cellStyle name="Cálculo 6 3 4 2 2 3 4" xfId="6384"/>
    <cellStyle name="Cálculo 6 3 4 2 2 4" xfId="6385"/>
    <cellStyle name="Cálculo 6 3 4 2 2 5" xfId="6386"/>
    <cellStyle name="Cálculo 6 3 4 2 2 6" xfId="6387"/>
    <cellStyle name="Cálculo 6 3 4 2 3" xfId="6388"/>
    <cellStyle name="Cálculo 6 3 4 2 3 2" xfId="6389"/>
    <cellStyle name="Cálculo 6 3 4 2 3 2 2" xfId="6390"/>
    <cellStyle name="Cálculo 6 3 4 2 3 2 3" xfId="6391"/>
    <cellStyle name="Cálculo 6 3 4 2 3 2 4" xfId="6392"/>
    <cellStyle name="Cálculo 6 3 4 2 3 3" xfId="6393"/>
    <cellStyle name="Cálculo 6 3 4 2 3 3 2" xfId="6394"/>
    <cellStyle name="Cálculo 6 3 4 2 3 3 3" xfId="6395"/>
    <cellStyle name="Cálculo 6 3 4 2 3 3 4" xfId="6396"/>
    <cellStyle name="Cálculo 6 3 4 2 3 4" xfId="6397"/>
    <cellStyle name="Cálculo 6 3 4 2 3 5" xfId="6398"/>
    <cellStyle name="Cálculo 6 3 4 2 3 6" xfId="6399"/>
    <cellStyle name="Cálculo 6 3 4 2 4" xfId="6400"/>
    <cellStyle name="Cálculo 6 3 4 2 5" xfId="6401"/>
    <cellStyle name="Cálculo 6 3 4 2 6" xfId="6402"/>
    <cellStyle name="Cálculo 6 3 4 3" xfId="6403"/>
    <cellStyle name="Cálculo 6 3 4 4" xfId="6404"/>
    <cellStyle name="Cálculo 6 3 5" xfId="6405"/>
    <cellStyle name="Cálculo 6 3 5 2" xfId="6406"/>
    <cellStyle name="Cálculo 6 3 5 2 2" xfId="6407"/>
    <cellStyle name="Cálculo 6 3 5 2 2 2" xfId="6408"/>
    <cellStyle name="Cálculo 6 3 5 2 2 2 2" xfId="6409"/>
    <cellStyle name="Cálculo 6 3 5 2 2 2 3" xfId="6410"/>
    <cellStyle name="Cálculo 6 3 5 2 2 2 4" xfId="6411"/>
    <cellStyle name="Cálculo 6 3 5 2 2 3" xfId="6412"/>
    <cellStyle name="Cálculo 6 3 5 2 2 3 2" xfId="6413"/>
    <cellStyle name="Cálculo 6 3 5 2 2 3 3" xfId="6414"/>
    <cellStyle name="Cálculo 6 3 5 2 2 3 4" xfId="6415"/>
    <cellStyle name="Cálculo 6 3 5 2 2 4" xfId="6416"/>
    <cellStyle name="Cálculo 6 3 5 2 2 5" xfId="6417"/>
    <cellStyle name="Cálculo 6 3 5 2 2 6" xfId="6418"/>
    <cellStyle name="Cálculo 6 3 5 2 3" xfId="6419"/>
    <cellStyle name="Cálculo 6 3 5 2 3 2" xfId="6420"/>
    <cellStyle name="Cálculo 6 3 5 2 3 2 2" xfId="6421"/>
    <cellStyle name="Cálculo 6 3 5 2 3 2 3" xfId="6422"/>
    <cellStyle name="Cálculo 6 3 5 2 3 2 4" xfId="6423"/>
    <cellStyle name="Cálculo 6 3 5 2 3 3" xfId="6424"/>
    <cellStyle name="Cálculo 6 3 5 2 3 3 2" xfId="6425"/>
    <cellStyle name="Cálculo 6 3 5 2 3 3 3" xfId="6426"/>
    <cellStyle name="Cálculo 6 3 5 2 3 3 4" xfId="6427"/>
    <cellStyle name="Cálculo 6 3 5 2 3 4" xfId="6428"/>
    <cellStyle name="Cálculo 6 3 5 2 3 5" xfId="6429"/>
    <cellStyle name="Cálculo 6 3 5 2 3 6" xfId="6430"/>
    <cellStyle name="Cálculo 6 3 5 2 4" xfId="6431"/>
    <cellStyle name="Cálculo 6 3 5 2 5" xfId="6432"/>
    <cellStyle name="Cálculo 6 3 5 2 6" xfId="6433"/>
    <cellStyle name="Cálculo 6 3 5 3" xfId="6434"/>
    <cellStyle name="Cálculo 6 3 5 4" xfId="6435"/>
    <cellStyle name="Cálculo 6 3 6" xfId="6436"/>
    <cellStyle name="Cálculo 6 3 6 2" xfId="6437"/>
    <cellStyle name="Cálculo 6 3 6 2 2" xfId="6438"/>
    <cellStyle name="Cálculo 6 3 6 2 2 2" xfId="6439"/>
    <cellStyle name="Cálculo 6 3 6 2 2 3" xfId="6440"/>
    <cellStyle name="Cálculo 6 3 6 2 2 4" xfId="6441"/>
    <cellStyle name="Cálculo 6 3 6 2 3" xfId="6442"/>
    <cellStyle name="Cálculo 6 3 6 2 3 2" xfId="6443"/>
    <cellStyle name="Cálculo 6 3 6 2 3 3" xfId="6444"/>
    <cellStyle name="Cálculo 6 3 6 2 3 4" xfId="6445"/>
    <cellStyle name="Cálculo 6 3 6 2 4" xfId="6446"/>
    <cellStyle name="Cálculo 6 3 6 2 5" xfId="6447"/>
    <cellStyle name="Cálculo 6 3 6 2 6" xfId="6448"/>
    <cellStyle name="Cálculo 6 3 6 3" xfId="6449"/>
    <cellStyle name="Cálculo 6 3 6 3 2" xfId="6450"/>
    <cellStyle name="Cálculo 6 3 6 3 2 2" xfId="6451"/>
    <cellStyle name="Cálculo 6 3 6 3 2 3" xfId="6452"/>
    <cellStyle name="Cálculo 6 3 6 3 2 4" xfId="6453"/>
    <cellStyle name="Cálculo 6 3 6 3 3" xfId="6454"/>
    <cellStyle name="Cálculo 6 3 6 3 3 2" xfId="6455"/>
    <cellStyle name="Cálculo 6 3 6 3 3 3" xfId="6456"/>
    <cellStyle name="Cálculo 6 3 6 3 3 4" xfId="6457"/>
    <cellStyle name="Cálculo 6 3 6 3 4" xfId="6458"/>
    <cellStyle name="Cálculo 6 3 6 3 5" xfId="6459"/>
    <cellStyle name="Cálculo 6 3 6 3 6" xfId="6460"/>
    <cellStyle name="Cálculo 6 3 6 4" xfId="6461"/>
    <cellStyle name="Cálculo 6 3 6 4 2" xfId="6462"/>
    <cellStyle name="Cálculo 6 3 6 4 3" xfId="6463"/>
    <cellStyle name="Cálculo 6 3 6 4 4" xfId="6464"/>
    <cellStyle name="Cálculo 6 3 6 5" xfId="6465"/>
    <cellStyle name="Cálculo 6 3 6 6" xfId="6466"/>
    <cellStyle name="Cálculo 6 3 7" xfId="6467"/>
    <cellStyle name="Cálculo 6 3 7 2" xfId="6468"/>
    <cellStyle name="Cálculo 6 3 7 2 2" xfId="6469"/>
    <cellStyle name="Cálculo 6 3 7 2 2 2" xfId="6470"/>
    <cellStyle name="Cálculo 6 3 7 2 2 3" xfId="6471"/>
    <cellStyle name="Cálculo 6 3 7 2 2 4" xfId="6472"/>
    <cellStyle name="Cálculo 6 3 7 2 3" xfId="6473"/>
    <cellStyle name="Cálculo 6 3 7 2 3 2" xfId="6474"/>
    <cellStyle name="Cálculo 6 3 7 2 3 3" xfId="6475"/>
    <cellStyle name="Cálculo 6 3 7 2 3 4" xfId="6476"/>
    <cellStyle name="Cálculo 6 3 7 2 4" xfId="6477"/>
    <cellStyle name="Cálculo 6 3 7 2 5" xfId="6478"/>
    <cellStyle name="Cálculo 6 3 7 2 6" xfId="6479"/>
    <cellStyle name="Cálculo 6 3 7 3" xfId="6480"/>
    <cellStyle name="Cálculo 6 3 7 3 2" xfId="6481"/>
    <cellStyle name="Cálculo 6 3 7 3 2 2" xfId="6482"/>
    <cellStyle name="Cálculo 6 3 7 3 2 3" xfId="6483"/>
    <cellStyle name="Cálculo 6 3 7 3 2 4" xfId="6484"/>
    <cellStyle name="Cálculo 6 3 7 3 3" xfId="6485"/>
    <cellStyle name="Cálculo 6 3 7 3 3 2" xfId="6486"/>
    <cellStyle name="Cálculo 6 3 7 3 3 3" xfId="6487"/>
    <cellStyle name="Cálculo 6 3 7 3 3 4" xfId="6488"/>
    <cellStyle name="Cálculo 6 3 7 3 4" xfId="6489"/>
    <cellStyle name="Cálculo 6 3 7 3 5" xfId="6490"/>
    <cellStyle name="Cálculo 6 3 7 3 6" xfId="6491"/>
    <cellStyle name="Cálculo 6 3 7 4" xfId="6492"/>
    <cellStyle name="Cálculo 6 3 7 4 2" xfId="6493"/>
    <cellStyle name="Cálculo 6 3 7 4 3" xfId="6494"/>
    <cellStyle name="Cálculo 6 3 7 4 4" xfId="6495"/>
    <cellStyle name="Cálculo 6 3 7 5" xfId="6496"/>
    <cellStyle name="Cálculo 6 3 7 6" xfId="6497"/>
    <cellStyle name="Cálculo 6 3 8" xfId="6498"/>
    <cellStyle name="Cálculo 6 3 8 2" xfId="6499"/>
    <cellStyle name="Cálculo 6 3 8 2 2" xfId="6500"/>
    <cellStyle name="Cálculo 6 3 8 2 2 2" xfId="6501"/>
    <cellStyle name="Cálculo 6 3 8 2 2 3" xfId="6502"/>
    <cellStyle name="Cálculo 6 3 8 2 2 4" xfId="6503"/>
    <cellStyle name="Cálculo 6 3 8 2 3" xfId="6504"/>
    <cellStyle name="Cálculo 6 3 8 2 3 2" xfId="6505"/>
    <cellStyle name="Cálculo 6 3 8 2 3 3" xfId="6506"/>
    <cellStyle name="Cálculo 6 3 8 2 3 4" xfId="6507"/>
    <cellStyle name="Cálculo 6 3 8 2 4" xfId="6508"/>
    <cellStyle name="Cálculo 6 3 8 2 5" xfId="6509"/>
    <cellStyle name="Cálculo 6 3 8 2 6" xfId="6510"/>
    <cellStyle name="Cálculo 6 3 8 3" xfId="6511"/>
    <cellStyle name="Cálculo 6 3 8 3 2" xfId="6512"/>
    <cellStyle name="Cálculo 6 3 8 3 2 2" xfId="6513"/>
    <cellStyle name="Cálculo 6 3 8 3 2 3" xfId="6514"/>
    <cellStyle name="Cálculo 6 3 8 3 2 4" xfId="6515"/>
    <cellStyle name="Cálculo 6 3 8 3 3" xfId="6516"/>
    <cellStyle name="Cálculo 6 3 8 3 3 2" xfId="6517"/>
    <cellStyle name="Cálculo 6 3 8 3 3 3" xfId="6518"/>
    <cellStyle name="Cálculo 6 3 8 3 3 4" xfId="6519"/>
    <cellStyle name="Cálculo 6 3 8 3 4" xfId="6520"/>
    <cellStyle name="Cálculo 6 3 8 3 5" xfId="6521"/>
    <cellStyle name="Cálculo 6 3 8 3 6" xfId="6522"/>
    <cellStyle name="Cálculo 6 3 8 4" xfId="6523"/>
    <cellStyle name="Cálculo 6 3 8 4 2" xfId="6524"/>
    <cellStyle name="Cálculo 6 3 8 4 3" xfId="6525"/>
    <cellStyle name="Cálculo 6 3 8 4 4" xfId="6526"/>
    <cellStyle name="Cálculo 6 3 8 5" xfId="6527"/>
    <cellStyle name="Cálculo 6 3 8 6" xfId="6528"/>
    <cellStyle name="Cálculo 6 3 9" xfId="6529"/>
    <cellStyle name="Cálculo 6 3 9 2" xfId="6530"/>
    <cellStyle name="Cálculo 6 3 9 2 2" xfId="6531"/>
    <cellStyle name="Cálculo 6 3 9 2 2 2" xfId="6532"/>
    <cellStyle name="Cálculo 6 3 9 2 2 3" xfId="6533"/>
    <cellStyle name="Cálculo 6 3 9 2 2 4" xfId="6534"/>
    <cellStyle name="Cálculo 6 3 9 2 3" xfId="6535"/>
    <cellStyle name="Cálculo 6 3 9 2 3 2" xfId="6536"/>
    <cellStyle name="Cálculo 6 3 9 2 3 3" xfId="6537"/>
    <cellStyle name="Cálculo 6 3 9 2 3 4" xfId="6538"/>
    <cellStyle name="Cálculo 6 3 9 2 4" xfId="6539"/>
    <cellStyle name="Cálculo 6 3 9 2 5" xfId="6540"/>
    <cellStyle name="Cálculo 6 3 9 2 6" xfId="6541"/>
    <cellStyle name="Cálculo 6 3 9 3" xfId="6542"/>
    <cellStyle name="Cálculo 6 3 9 3 2" xfId="6543"/>
    <cellStyle name="Cálculo 6 3 9 3 2 2" xfId="6544"/>
    <cellStyle name="Cálculo 6 3 9 3 2 3" xfId="6545"/>
    <cellStyle name="Cálculo 6 3 9 3 2 4" xfId="6546"/>
    <cellStyle name="Cálculo 6 3 9 3 3" xfId="6547"/>
    <cellStyle name="Cálculo 6 3 9 3 3 2" xfId="6548"/>
    <cellStyle name="Cálculo 6 3 9 3 3 3" xfId="6549"/>
    <cellStyle name="Cálculo 6 3 9 3 3 4" xfId="6550"/>
    <cellStyle name="Cálculo 6 3 9 3 4" xfId="6551"/>
    <cellStyle name="Cálculo 6 3 9 3 5" xfId="6552"/>
    <cellStyle name="Cálculo 6 3 9 3 6" xfId="6553"/>
    <cellStyle name="Cálculo 6 3 9 4" xfId="6554"/>
    <cellStyle name="Cálculo 6 3 9 4 2" xfId="6555"/>
    <cellStyle name="Cálculo 6 3 9 4 3" xfId="6556"/>
    <cellStyle name="Cálculo 6 3 9 4 4" xfId="6557"/>
    <cellStyle name="Cálculo 6 3 9 5" xfId="6558"/>
    <cellStyle name="Cálculo 6 3 9 6" xfId="6559"/>
    <cellStyle name="Cálculo 6 4" xfId="6560"/>
    <cellStyle name="Cálculo 6 4 2" xfId="6561"/>
    <cellStyle name="Cálculo 6 4 2 2" xfId="6562"/>
    <cellStyle name="Cálculo 6 4 2 2 2" xfId="6563"/>
    <cellStyle name="Cálculo 6 4 2 2 2 2" xfId="6564"/>
    <cellStyle name="Cálculo 6 4 2 2 2 3" xfId="6565"/>
    <cellStyle name="Cálculo 6 4 2 2 2 4" xfId="6566"/>
    <cellStyle name="Cálculo 6 4 2 2 3" xfId="6567"/>
    <cellStyle name="Cálculo 6 4 2 2 3 2" xfId="6568"/>
    <cellStyle name="Cálculo 6 4 2 2 3 3" xfId="6569"/>
    <cellStyle name="Cálculo 6 4 2 2 3 4" xfId="6570"/>
    <cellStyle name="Cálculo 6 4 2 2 4" xfId="6571"/>
    <cellStyle name="Cálculo 6 4 2 2 5" xfId="6572"/>
    <cellStyle name="Cálculo 6 4 2 2 6" xfId="6573"/>
    <cellStyle name="Cálculo 6 4 2 3" xfId="6574"/>
    <cellStyle name="Cálculo 6 4 2 3 2" xfId="6575"/>
    <cellStyle name="Cálculo 6 4 2 3 2 2" xfId="6576"/>
    <cellStyle name="Cálculo 6 4 2 3 2 3" xfId="6577"/>
    <cellStyle name="Cálculo 6 4 2 3 2 4" xfId="6578"/>
    <cellStyle name="Cálculo 6 4 2 3 3" xfId="6579"/>
    <cellStyle name="Cálculo 6 4 2 3 3 2" xfId="6580"/>
    <cellStyle name="Cálculo 6 4 2 3 3 3" xfId="6581"/>
    <cellStyle name="Cálculo 6 4 2 3 3 4" xfId="6582"/>
    <cellStyle name="Cálculo 6 4 2 3 4" xfId="6583"/>
    <cellStyle name="Cálculo 6 4 2 3 5" xfId="6584"/>
    <cellStyle name="Cálculo 6 4 2 3 6" xfId="6585"/>
    <cellStyle name="Cálculo 6 4 2 4" xfId="6586"/>
    <cellStyle name="Cálculo 6 4 2 5" xfId="6587"/>
    <cellStyle name="Cálculo 6 4 2 6" xfId="6588"/>
    <cellStyle name="Cálculo 6 4 3" xfId="6589"/>
    <cellStyle name="Cálculo 6 4 4" xfId="6590"/>
    <cellStyle name="Cálculo 6 5" xfId="6591"/>
    <cellStyle name="Cálculo 6 5 2" xfId="6592"/>
    <cellStyle name="Cálculo 6 5 2 2" xfId="6593"/>
    <cellStyle name="Cálculo 6 5 2 2 2" xfId="6594"/>
    <cellStyle name="Cálculo 6 5 2 2 2 2" xfId="6595"/>
    <cellStyle name="Cálculo 6 5 2 2 2 3" xfId="6596"/>
    <cellStyle name="Cálculo 6 5 2 2 2 4" xfId="6597"/>
    <cellStyle name="Cálculo 6 5 2 2 3" xfId="6598"/>
    <cellStyle name="Cálculo 6 5 2 2 3 2" xfId="6599"/>
    <cellStyle name="Cálculo 6 5 2 2 3 3" xfId="6600"/>
    <cellStyle name="Cálculo 6 5 2 2 3 4" xfId="6601"/>
    <cellStyle name="Cálculo 6 5 2 2 4" xfId="6602"/>
    <cellStyle name="Cálculo 6 5 2 2 5" xfId="6603"/>
    <cellStyle name="Cálculo 6 5 2 2 6" xfId="6604"/>
    <cellStyle name="Cálculo 6 5 2 3" xfId="6605"/>
    <cellStyle name="Cálculo 6 5 2 3 2" xfId="6606"/>
    <cellStyle name="Cálculo 6 5 2 3 2 2" xfId="6607"/>
    <cellStyle name="Cálculo 6 5 2 3 2 3" xfId="6608"/>
    <cellStyle name="Cálculo 6 5 2 3 2 4" xfId="6609"/>
    <cellStyle name="Cálculo 6 5 2 3 3" xfId="6610"/>
    <cellStyle name="Cálculo 6 5 2 3 3 2" xfId="6611"/>
    <cellStyle name="Cálculo 6 5 2 3 3 3" xfId="6612"/>
    <cellStyle name="Cálculo 6 5 2 3 3 4" xfId="6613"/>
    <cellStyle name="Cálculo 6 5 2 3 4" xfId="6614"/>
    <cellStyle name="Cálculo 6 5 2 3 5" xfId="6615"/>
    <cellStyle name="Cálculo 6 5 2 3 6" xfId="6616"/>
    <cellStyle name="Cálculo 6 5 2 4" xfId="6617"/>
    <cellStyle name="Cálculo 6 5 2 5" xfId="6618"/>
    <cellStyle name="Cálculo 6 5 2 6" xfId="6619"/>
    <cellStyle name="Cálculo 6 5 3" xfId="6620"/>
    <cellStyle name="Cálculo 6 5 4" xfId="6621"/>
    <cellStyle name="Cálculo 6 6" xfId="6622"/>
    <cellStyle name="Cálculo 6 6 2" xfId="6623"/>
    <cellStyle name="Cálculo 6 6 2 2" xfId="6624"/>
    <cellStyle name="Cálculo 6 6 2 2 2" xfId="6625"/>
    <cellStyle name="Cálculo 6 6 2 2 2 2" xfId="6626"/>
    <cellStyle name="Cálculo 6 6 2 2 2 3" xfId="6627"/>
    <cellStyle name="Cálculo 6 6 2 2 2 4" xfId="6628"/>
    <cellStyle name="Cálculo 6 6 2 2 3" xfId="6629"/>
    <cellStyle name="Cálculo 6 6 2 2 3 2" xfId="6630"/>
    <cellStyle name="Cálculo 6 6 2 2 3 3" xfId="6631"/>
    <cellStyle name="Cálculo 6 6 2 2 3 4" xfId="6632"/>
    <cellStyle name="Cálculo 6 6 2 2 4" xfId="6633"/>
    <cellStyle name="Cálculo 6 6 2 2 5" xfId="6634"/>
    <cellStyle name="Cálculo 6 6 2 2 6" xfId="6635"/>
    <cellStyle name="Cálculo 6 6 2 3" xfId="6636"/>
    <cellStyle name="Cálculo 6 6 2 3 2" xfId="6637"/>
    <cellStyle name="Cálculo 6 6 2 3 2 2" xfId="6638"/>
    <cellStyle name="Cálculo 6 6 2 3 2 3" xfId="6639"/>
    <cellStyle name="Cálculo 6 6 2 3 2 4" xfId="6640"/>
    <cellStyle name="Cálculo 6 6 2 3 3" xfId="6641"/>
    <cellStyle name="Cálculo 6 6 2 3 3 2" xfId="6642"/>
    <cellStyle name="Cálculo 6 6 2 3 3 3" xfId="6643"/>
    <cellStyle name="Cálculo 6 6 2 3 3 4" xfId="6644"/>
    <cellStyle name="Cálculo 6 6 2 3 4" xfId="6645"/>
    <cellStyle name="Cálculo 6 6 2 3 5" xfId="6646"/>
    <cellStyle name="Cálculo 6 6 2 3 6" xfId="6647"/>
    <cellStyle name="Cálculo 6 6 2 4" xfId="6648"/>
    <cellStyle name="Cálculo 6 6 2 5" xfId="6649"/>
    <cellStyle name="Cálculo 6 6 2 6" xfId="6650"/>
    <cellStyle name="Cálculo 6 6 3" xfId="6651"/>
    <cellStyle name="Cálculo 6 6 4" xfId="6652"/>
    <cellStyle name="Cálculo 6 7" xfId="6653"/>
    <cellStyle name="Cálculo 6 7 2" xfId="6654"/>
    <cellStyle name="Cálculo 6 7 2 2" xfId="6655"/>
    <cellStyle name="Cálculo 6 7 2 2 2" xfId="6656"/>
    <cellStyle name="Cálculo 6 7 2 2 2 2" xfId="6657"/>
    <cellStyle name="Cálculo 6 7 2 2 2 3" xfId="6658"/>
    <cellStyle name="Cálculo 6 7 2 2 2 4" xfId="6659"/>
    <cellStyle name="Cálculo 6 7 2 2 3" xfId="6660"/>
    <cellStyle name="Cálculo 6 7 2 2 3 2" xfId="6661"/>
    <cellStyle name="Cálculo 6 7 2 2 3 3" xfId="6662"/>
    <cellStyle name="Cálculo 6 7 2 2 3 4" xfId="6663"/>
    <cellStyle name="Cálculo 6 7 2 2 4" xfId="6664"/>
    <cellStyle name="Cálculo 6 7 2 2 5" xfId="6665"/>
    <cellStyle name="Cálculo 6 7 2 2 6" xfId="6666"/>
    <cellStyle name="Cálculo 6 7 2 3" xfId="6667"/>
    <cellStyle name="Cálculo 6 7 2 3 2" xfId="6668"/>
    <cellStyle name="Cálculo 6 7 2 3 2 2" xfId="6669"/>
    <cellStyle name="Cálculo 6 7 2 3 2 3" xfId="6670"/>
    <cellStyle name="Cálculo 6 7 2 3 2 4" xfId="6671"/>
    <cellStyle name="Cálculo 6 7 2 3 3" xfId="6672"/>
    <cellStyle name="Cálculo 6 7 2 3 3 2" xfId="6673"/>
    <cellStyle name="Cálculo 6 7 2 3 3 3" xfId="6674"/>
    <cellStyle name="Cálculo 6 7 2 3 3 4" xfId="6675"/>
    <cellStyle name="Cálculo 6 7 2 3 4" xfId="6676"/>
    <cellStyle name="Cálculo 6 7 2 3 5" xfId="6677"/>
    <cellStyle name="Cálculo 6 7 2 3 6" xfId="6678"/>
    <cellStyle name="Cálculo 6 7 2 4" xfId="6679"/>
    <cellStyle name="Cálculo 6 7 2 5" xfId="6680"/>
    <cellStyle name="Cálculo 6 7 2 6" xfId="6681"/>
    <cellStyle name="Cálculo 6 7 3" xfId="6682"/>
    <cellStyle name="Cálculo 6 7 4" xfId="6683"/>
    <cellStyle name="Cálculo 6 8" xfId="6684"/>
    <cellStyle name="Cálculo 6 8 2" xfId="6685"/>
    <cellStyle name="Cálculo 6 8 2 2" xfId="6686"/>
    <cellStyle name="Cálculo 6 8 2 2 2" xfId="6687"/>
    <cellStyle name="Cálculo 6 8 2 2 3" xfId="6688"/>
    <cellStyle name="Cálculo 6 8 2 2 4" xfId="6689"/>
    <cellStyle name="Cálculo 6 8 2 3" xfId="6690"/>
    <cellStyle name="Cálculo 6 8 2 3 2" xfId="6691"/>
    <cellStyle name="Cálculo 6 8 2 3 3" xfId="6692"/>
    <cellStyle name="Cálculo 6 8 2 3 4" xfId="6693"/>
    <cellStyle name="Cálculo 6 8 2 4" xfId="6694"/>
    <cellStyle name="Cálculo 6 8 2 5" xfId="6695"/>
    <cellStyle name="Cálculo 6 8 2 6" xfId="6696"/>
    <cellStyle name="Cálculo 6 8 3" xfId="6697"/>
    <cellStyle name="Cálculo 6 8 3 2" xfId="6698"/>
    <cellStyle name="Cálculo 6 8 3 2 2" xfId="6699"/>
    <cellStyle name="Cálculo 6 8 3 2 3" xfId="6700"/>
    <cellStyle name="Cálculo 6 8 3 2 4" xfId="6701"/>
    <cellStyle name="Cálculo 6 8 3 3" xfId="6702"/>
    <cellStyle name="Cálculo 6 8 3 3 2" xfId="6703"/>
    <cellStyle name="Cálculo 6 8 3 3 3" xfId="6704"/>
    <cellStyle name="Cálculo 6 8 3 3 4" xfId="6705"/>
    <cellStyle name="Cálculo 6 8 3 4" xfId="6706"/>
    <cellStyle name="Cálculo 6 8 3 5" xfId="6707"/>
    <cellStyle name="Cálculo 6 8 3 6" xfId="6708"/>
    <cellStyle name="Cálculo 6 8 4" xfId="6709"/>
    <cellStyle name="Cálculo 6 8 4 2" xfId="6710"/>
    <cellStyle name="Cálculo 6 8 4 3" xfId="6711"/>
    <cellStyle name="Cálculo 6 8 4 4" xfId="6712"/>
    <cellStyle name="Cálculo 6 8 5" xfId="6713"/>
    <cellStyle name="Cálculo 6 8 6" xfId="6714"/>
    <cellStyle name="Cálculo 6 9" xfId="6715"/>
    <cellStyle name="Cálculo 6 9 2" xfId="6716"/>
    <cellStyle name="Cálculo 6 9 2 2" xfId="6717"/>
    <cellStyle name="Cálculo 6 9 2 2 2" xfId="6718"/>
    <cellStyle name="Cálculo 6 9 2 2 3" xfId="6719"/>
    <cellStyle name="Cálculo 6 9 2 2 4" xfId="6720"/>
    <cellStyle name="Cálculo 6 9 2 3" xfId="6721"/>
    <cellStyle name="Cálculo 6 9 2 3 2" xfId="6722"/>
    <cellStyle name="Cálculo 6 9 2 3 3" xfId="6723"/>
    <cellStyle name="Cálculo 6 9 2 3 4" xfId="6724"/>
    <cellStyle name="Cálculo 6 9 2 4" xfId="6725"/>
    <cellStyle name="Cálculo 6 9 2 5" xfId="6726"/>
    <cellStyle name="Cálculo 6 9 2 6" xfId="6727"/>
    <cellStyle name="Cálculo 6 9 3" xfId="6728"/>
    <cellStyle name="Cálculo 6 9 3 2" xfId="6729"/>
    <cellStyle name="Cálculo 6 9 3 2 2" xfId="6730"/>
    <cellStyle name="Cálculo 6 9 3 2 3" xfId="6731"/>
    <cellStyle name="Cálculo 6 9 3 2 4" xfId="6732"/>
    <cellStyle name="Cálculo 6 9 3 3" xfId="6733"/>
    <cellStyle name="Cálculo 6 9 3 3 2" xfId="6734"/>
    <cellStyle name="Cálculo 6 9 3 3 3" xfId="6735"/>
    <cellStyle name="Cálculo 6 9 3 3 4" xfId="6736"/>
    <cellStyle name="Cálculo 6 9 3 4" xfId="6737"/>
    <cellStyle name="Cálculo 6 9 3 5" xfId="6738"/>
    <cellStyle name="Cálculo 6 9 3 6" xfId="6739"/>
    <cellStyle name="Cálculo 6 9 4" xfId="6740"/>
    <cellStyle name="Cálculo 6 9 4 2" xfId="6741"/>
    <cellStyle name="Cálculo 6 9 4 3" xfId="6742"/>
    <cellStyle name="Cálculo 6 9 4 4" xfId="6743"/>
    <cellStyle name="Cálculo 6 9 5" xfId="6744"/>
    <cellStyle name="Cálculo 6 9 6" xfId="6745"/>
    <cellStyle name="Cálculo 7" xfId="6746"/>
    <cellStyle name="Cálculo 7 10" xfId="6747"/>
    <cellStyle name="Cálculo 7 10 2" xfId="6748"/>
    <cellStyle name="Cálculo 7 10 2 2" xfId="6749"/>
    <cellStyle name="Cálculo 7 10 2 2 2" xfId="6750"/>
    <cellStyle name="Cálculo 7 10 2 2 3" xfId="6751"/>
    <cellStyle name="Cálculo 7 10 2 2 4" xfId="6752"/>
    <cellStyle name="Cálculo 7 10 2 3" xfId="6753"/>
    <cellStyle name="Cálculo 7 10 2 3 2" xfId="6754"/>
    <cellStyle name="Cálculo 7 10 2 3 3" xfId="6755"/>
    <cellStyle name="Cálculo 7 10 2 3 4" xfId="6756"/>
    <cellStyle name="Cálculo 7 10 2 4" xfId="6757"/>
    <cellStyle name="Cálculo 7 10 2 5" xfId="6758"/>
    <cellStyle name="Cálculo 7 10 2 6" xfId="6759"/>
    <cellStyle name="Cálculo 7 10 3" xfId="6760"/>
    <cellStyle name="Cálculo 7 10 3 2" xfId="6761"/>
    <cellStyle name="Cálculo 7 10 3 2 2" xfId="6762"/>
    <cellStyle name="Cálculo 7 10 3 2 3" xfId="6763"/>
    <cellStyle name="Cálculo 7 10 3 2 4" xfId="6764"/>
    <cellStyle name="Cálculo 7 10 3 3" xfId="6765"/>
    <cellStyle name="Cálculo 7 10 3 3 2" xfId="6766"/>
    <cellStyle name="Cálculo 7 10 3 3 3" xfId="6767"/>
    <cellStyle name="Cálculo 7 10 3 3 4" xfId="6768"/>
    <cellStyle name="Cálculo 7 10 3 4" xfId="6769"/>
    <cellStyle name="Cálculo 7 10 3 5" xfId="6770"/>
    <cellStyle name="Cálculo 7 10 3 6" xfId="6771"/>
    <cellStyle name="Cálculo 7 10 4" xfId="6772"/>
    <cellStyle name="Cálculo 7 10 4 2" xfId="6773"/>
    <cellStyle name="Cálculo 7 10 4 3" xfId="6774"/>
    <cellStyle name="Cálculo 7 10 4 4" xfId="6775"/>
    <cellStyle name="Cálculo 7 10 5" xfId="6776"/>
    <cellStyle name="Cálculo 7 10 6" xfId="6777"/>
    <cellStyle name="Cálculo 7 11" xfId="6778"/>
    <cellStyle name="Cálculo 7 11 2" xfId="6779"/>
    <cellStyle name="Cálculo 7 11 2 2" xfId="6780"/>
    <cellStyle name="Cálculo 7 11 2 2 2" xfId="6781"/>
    <cellStyle name="Cálculo 7 11 2 2 3" xfId="6782"/>
    <cellStyle name="Cálculo 7 11 2 2 4" xfId="6783"/>
    <cellStyle name="Cálculo 7 11 2 3" xfId="6784"/>
    <cellStyle name="Cálculo 7 11 2 3 2" xfId="6785"/>
    <cellStyle name="Cálculo 7 11 2 3 3" xfId="6786"/>
    <cellStyle name="Cálculo 7 11 2 3 4" xfId="6787"/>
    <cellStyle name="Cálculo 7 11 2 4" xfId="6788"/>
    <cellStyle name="Cálculo 7 11 2 5" xfId="6789"/>
    <cellStyle name="Cálculo 7 11 2 6" xfId="6790"/>
    <cellStyle name="Cálculo 7 11 3" xfId="6791"/>
    <cellStyle name="Cálculo 7 11 3 2" xfId="6792"/>
    <cellStyle name="Cálculo 7 11 3 2 2" xfId="6793"/>
    <cellStyle name="Cálculo 7 11 3 2 3" xfId="6794"/>
    <cellStyle name="Cálculo 7 11 3 2 4" xfId="6795"/>
    <cellStyle name="Cálculo 7 11 3 3" xfId="6796"/>
    <cellStyle name="Cálculo 7 11 3 3 2" xfId="6797"/>
    <cellStyle name="Cálculo 7 11 3 3 3" xfId="6798"/>
    <cellStyle name="Cálculo 7 11 3 3 4" xfId="6799"/>
    <cellStyle name="Cálculo 7 11 3 4" xfId="6800"/>
    <cellStyle name="Cálculo 7 11 3 5" xfId="6801"/>
    <cellStyle name="Cálculo 7 11 3 6" xfId="6802"/>
    <cellStyle name="Cálculo 7 11 4" xfId="6803"/>
    <cellStyle name="Cálculo 7 11 5" xfId="6804"/>
    <cellStyle name="Cálculo 7 11 6" xfId="6805"/>
    <cellStyle name="Cálculo 7 12" xfId="6806"/>
    <cellStyle name="Cálculo 7 13" xfId="6807"/>
    <cellStyle name="Cálculo 7 2" xfId="6808"/>
    <cellStyle name="Cálculo 7 2 10" xfId="6809"/>
    <cellStyle name="Cálculo 7 2 10 2" xfId="6810"/>
    <cellStyle name="Cálculo 7 2 10 2 2" xfId="6811"/>
    <cellStyle name="Cálculo 7 2 10 2 2 2" xfId="6812"/>
    <cellStyle name="Cálculo 7 2 10 2 2 3" xfId="6813"/>
    <cellStyle name="Cálculo 7 2 10 2 2 4" xfId="6814"/>
    <cellStyle name="Cálculo 7 2 10 2 3" xfId="6815"/>
    <cellStyle name="Cálculo 7 2 10 2 3 2" xfId="6816"/>
    <cellStyle name="Cálculo 7 2 10 2 3 3" xfId="6817"/>
    <cellStyle name="Cálculo 7 2 10 2 3 4" xfId="6818"/>
    <cellStyle name="Cálculo 7 2 10 2 4" xfId="6819"/>
    <cellStyle name="Cálculo 7 2 10 2 5" xfId="6820"/>
    <cellStyle name="Cálculo 7 2 10 2 6" xfId="6821"/>
    <cellStyle name="Cálculo 7 2 10 3" xfId="6822"/>
    <cellStyle name="Cálculo 7 2 10 3 2" xfId="6823"/>
    <cellStyle name="Cálculo 7 2 10 3 2 2" xfId="6824"/>
    <cellStyle name="Cálculo 7 2 10 3 2 3" xfId="6825"/>
    <cellStyle name="Cálculo 7 2 10 3 2 4" xfId="6826"/>
    <cellStyle name="Cálculo 7 2 10 3 3" xfId="6827"/>
    <cellStyle name="Cálculo 7 2 10 3 3 2" xfId="6828"/>
    <cellStyle name="Cálculo 7 2 10 3 3 3" xfId="6829"/>
    <cellStyle name="Cálculo 7 2 10 3 3 4" xfId="6830"/>
    <cellStyle name="Cálculo 7 2 10 3 4" xfId="6831"/>
    <cellStyle name="Cálculo 7 2 10 3 5" xfId="6832"/>
    <cellStyle name="Cálculo 7 2 10 3 6" xfId="6833"/>
    <cellStyle name="Cálculo 7 2 10 4" xfId="6834"/>
    <cellStyle name="Cálculo 7 2 10 5" xfId="6835"/>
    <cellStyle name="Cálculo 7 2 10 6" xfId="6836"/>
    <cellStyle name="Cálculo 7 2 11" xfId="6837"/>
    <cellStyle name="Cálculo 7 2 12" xfId="6838"/>
    <cellStyle name="Cálculo 7 2 2" xfId="6839"/>
    <cellStyle name="Cálculo 7 2 2 2" xfId="6840"/>
    <cellStyle name="Cálculo 7 2 2 2 2" xfId="6841"/>
    <cellStyle name="Cálculo 7 2 2 2 2 2" xfId="6842"/>
    <cellStyle name="Cálculo 7 2 2 2 2 2 2" xfId="6843"/>
    <cellStyle name="Cálculo 7 2 2 2 2 2 3" xfId="6844"/>
    <cellStyle name="Cálculo 7 2 2 2 2 2 4" xfId="6845"/>
    <cellStyle name="Cálculo 7 2 2 2 2 3" xfId="6846"/>
    <cellStyle name="Cálculo 7 2 2 2 2 3 2" xfId="6847"/>
    <cellStyle name="Cálculo 7 2 2 2 2 3 3" xfId="6848"/>
    <cellStyle name="Cálculo 7 2 2 2 2 3 4" xfId="6849"/>
    <cellStyle name="Cálculo 7 2 2 2 2 4" xfId="6850"/>
    <cellStyle name="Cálculo 7 2 2 2 2 5" xfId="6851"/>
    <cellStyle name="Cálculo 7 2 2 2 2 6" xfId="6852"/>
    <cellStyle name="Cálculo 7 2 2 2 3" xfId="6853"/>
    <cellStyle name="Cálculo 7 2 2 2 3 2" xfId="6854"/>
    <cellStyle name="Cálculo 7 2 2 2 3 2 2" xfId="6855"/>
    <cellStyle name="Cálculo 7 2 2 2 3 2 3" xfId="6856"/>
    <cellStyle name="Cálculo 7 2 2 2 3 2 4" xfId="6857"/>
    <cellStyle name="Cálculo 7 2 2 2 3 3" xfId="6858"/>
    <cellStyle name="Cálculo 7 2 2 2 3 3 2" xfId="6859"/>
    <cellStyle name="Cálculo 7 2 2 2 3 3 3" xfId="6860"/>
    <cellStyle name="Cálculo 7 2 2 2 3 3 4" xfId="6861"/>
    <cellStyle name="Cálculo 7 2 2 2 3 4" xfId="6862"/>
    <cellStyle name="Cálculo 7 2 2 2 3 5" xfId="6863"/>
    <cellStyle name="Cálculo 7 2 2 2 3 6" xfId="6864"/>
    <cellStyle name="Cálculo 7 2 2 2 4" xfId="6865"/>
    <cellStyle name="Cálculo 7 2 2 2 5" xfId="6866"/>
    <cellStyle name="Cálculo 7 2 2 2 6" xfId="6867"/>
    <cellStyle name="Cálculo 7 2 2 3" xfId="6868"/>
    <cellStyle name="Cálculo 7 2 2 4" xfId="6869"/>
    <cellStyle name="Cálculo 7 2 3" xfId="6870"/>
    <cellStyle name="Cálculo 7 2 3 2" xfId="6871"/>
    <cellStyle name="Cálculo 7 2 3 2 2" xfId="6872"/>
    <cellStyle name="Cálculo 7 2 3 2 2 2" xfId="6873"/>
    <cellStyle name="Cálculo 7 2 3 2 2 2 2" xfId="6874"/>
    <cellStyle name="Cálculo 7 2 3 2 2 2 3" xfId="6875"/>
    <cellStyle name="Cálculo 7 2 3 2 2 2 4" xfId="6876"/>
    <cellStyle name="Cálculo 7 2 3 2 2 3" xfId="6877"/>
    <cellStyle name="Cálculo 7 2 3 2 2 3 2" xfId="6878"/>
    <cellStyle name="Cálculo 7 2 3 2 2 3 3" xfId="6879"/>
    <cellStyle name="Cálculo 7 2 3 2 2 3 4" xfId="6880"/>
    <cellStyle name="Cálculo 7 2 3 2 2 4" xfId="6881"/>
    <cellStyle name="Cálculo 7 2 3 2 2 5" xfId="6882"/>
    <cellStyle name="Cálculo 7 2 3 2 2 6" xfId="6883"/>
    <cellStyle name="Cálculo 7 2 3 2 3" xfId="6884"/>
    <cellStyle name="Cálculo 7 2 3 2 3 2" xfId="6885"/>
    <cellStyle name="Cálculo 7 2 3 2 3 2 2" xfId="6886"/>
    <cellStyle name="Cálculo 7 2 3 2 3 2 3" xfId="6887"/>
    <cellStyle name="Cálculo 7 2 3 2 3 2 4" xfId="6888"/>
    <cellStyle name="Cálculo 7 2 3 2 3 3" xfId="6889"/>
    <cellStyle name="Cálculo 7 2 3 2 3 3 2" xfId="6890"/>
    <cellStyle name="Cálculo 7 2 3 2 3 3 3" xfId="6891"/>
    <cellStyle name="Cálculo 7 2 3 2 3 3 4" xfId="6892"/>
    <cellStyle name="Cálculo 7 2 3 2 3 4" xfId="6893"/>
    <cellStyle name="Cálculo 7 2 3 2 3 5" xfId="6894"/>
    <cellStyle name="Cálculo 7 2 3 2 3 6" xfId="6895"/>
    <cellStyle name="Cálculo 7 2 3 2 4" xfId="6896"/>
    <cellStyle name="Cálculo 7 2 3 2 5" xfId="6897"/>
    <cellStyle name="Cálculo 7 2 3 2 6" xfId="6898"/>
    <cellStyle name="Cálculo 7 2 3 3" xfId="6899"/>
    <cellStyle name="Cálculo 7 2 3 4" xfId="6900"/>
    <cellStyle name="Cálculo 7 2 4" xfId="6901"/>
    <cellStyle name="Cálculo 7 2 4 2" xfId="6902"/>
    <cellStyle name="Cálculo 7 2 4 2 2" xfId="6903"/>
    <cellStyle name="Cálculo 7 2 4 2 2 2" xfId="6904"/>
    <cellStyle name="Cálculo 7 2 4 2 2 2 2" xfId="6905"/>
    <cellStyle name="Cálculo 7 2 4 2 2 2 3" xfId="6906"/>
    <cellStyle name="Cálculo 7 2 4 2 2 2 4" xfId="6907"/>
    <cellStyle name="Cálculo 7 2 4 2 2 3" xfId="6908"/>
    <cellStyle name="Cálculo 7 2 4 2 2 3 2" xfId="6909"/>
    <cellStyle name="Cálculo 7 2 4 2 2 3 3" xfId="6910"/>
    <cellStyle name="Cálculo 7 2 4 2 2 3 4" xfId="6911"/>
    <cellStyle name="Cálculo 7 2 4 2 2 4" xfId="6912"/>
    <cellStyle name="Cálculo 7 2 4 2 2 5" xfId="6913"/>
    <cellStyle name="Cálculo 7 2 4 2 2 6" xfId="6914"/>
    <cellStyle name="Cálculo 7 2 4 2 3" xfId="6915"/>
    <cellStyle name="Cálculo 7 2 4 2 3 2" xfId="6916"/>
    <cellStyle name="Cálculo 7 2 4 2 3 2 2" xfId="6917"/>
    <cellStyle name="Cálculo 7 2 4 2 3 2 3" xfId="6918"/>
    <cellStyle name="Cálculo 7 2 4 2 3 2 4" xfId="6919"/>
    <cellStyle name="Cálculo 7 2 4 2 3 3" xfId="6920"/>
    <cellStyle name="Cálculo 7 2 4 2 3 3 2" xfId="6921"/>
    <cellStyle name="Cálculo 7 2 4 2 3 3 3" xfId="6922"/>
    <cellStyle name="Cálculo 7 2 4 2 3 3 4" xfId="6923"/>
    <cellStyle name="Cálculo 7 2 4 2 3 4" xfId="6924"/>
    <cellStyle name="Cálculo 7 2 4 2 3 5" xfId="6925"/>
    <cellStyle name="Cálculo 7 2 4 2 3 6" xfId="6926"/>
    <cellStyle name="Cálculo 7 2 4 2 4" xfId="6927"/>
    <cellStyle name="Cálculo 7 2 4 2 5" xfId="6928"/>
    <cellStyle name="Cálculo 7 2 4 2 6" xfId="6929"/>
    <cellStyle name="Cálculo 7 2 4 3" xfId="6930"/>
    <cellStyle name="Cálculo 7 2 4 4" xfId="6931"/>
    <cellStyle name="Cálculo 7 2 5" xfId="6932"/>
    <cellStyle name="Cálculo 7 2 5 2" xfId="6933"/>
    <cellStyle name="Cálculo 7 2 5 2 2" xfId="6934"/>
    <cellStyle name="Cálculo 7 2 5 2 2 2" xfId="6935"/>
    <cellStyle name="Cálculo 7 2 5 2 2 2 2" xfId="6936"/>
    <cellStyle name="Cálculo 7 2 5 2 2 2 3" xfId="6937"/>
    <cellStyle name="Cálculo 7 2 5 2 2 2 4" xfId="6938"/>
    <cellStyle name="Cálculo 7 2 5 2 2 3" xfId="6939"/>
    <cellStyle name="Cálculo 7 2 5 2 2 3 2" xfId="6940"/>
    <cellStyle name="Cálculo 7 2 5 2 2 3 3" xfId="6941"/>
    <cellStyle name="Cálculo 7 2 5 2 2 3 4" xfId="6942"/>
    <cellStyle name="Cálculo 7 2 5 2 2 4" xfId="6943"/>
    <cellStyle name="Cálculo 7 2 5 2 2 5" xfId="6944"/>
    <cellStyle name="Cálculo 7 2 5 2 2 6" xfId="6945"/>
    <cellStyle name="Cálculo 7 2 5 2 3" xfId="6946"/>
    <cellStyle name="Cálculo 7 2 5 2 3 2" xfId="6947"/>
    <cellStyle name="Cálculo 7 2 5 2 3 2 2" xfId="6948"/>
    <cellStyle name="Cálculo 7 2 5 2 3 2 3" xfId="6949"/>
    <cellStyle name="Cálculo 7 2 5 2 3 2 4" xfId="6950"/>
    <cellStyle name="Cálculo 7 2 5 2 3 3" xfId="6951"/>
    <cellStyle name="Cálculo 7 2 5 2 3 3 2" xfId="6952"/>
    <cellStyle name="Cálculo 7 2 5 2 3 3 3" xfId="6953"/>
    <cellStyle name="Cálculo 7 2 5 2 3 3 4" xfId="6954"/>
    <cellStyle name="Cálculo 7 2 5 2 3 4" xfId="6955"/>
    <cellStyle name="Cálculo 7 2 5 2 3 5" xfId="6956"/>
    <cellStyle name="Cálculo 7 2 5 2 3 6" xfId="6957"/>
    <cellStyle name="Cálculo 7 2 5 2 4" xfId="6958"/>
    <cellStyle name="Cálculo 7 2 5 2 5" xfId="6959"/>
    <cellStyle name="Cálculo 7 2 5 2 6" xfId="6960"/>
    <cellStyle name="Cálculo 7 2 5 3" xfId="6961"/>
    <cellStyle name="Cálculo 7 2 5 4" xfId="6962"/>
    <cellStyle name="Cálculo 7 2 6" xfId="6963"/>
    <cellStyle name="Cálculo 7 2 6 2" xfId="6964"/>
    <cellStyle name="Cálculo 7 2 6 2 2" xfId="6965"/>
    <cellStyle name="Cálculo 7 2 6 2 2 2" xfId="6966"/>
    <cellStyle name="Cálculo 7 2 6 2 2 3" xfId="6967"/>
    <cellStyle name="Cálculo 7 2 6 2 2 4" xfId="6968"/>
    <cellStyle name="Cálculo 7 2 6 2 3" xfId="6969"/>
    <cellStyle name="Cálculo 7 2 6 2 3 2" xfId="6970"/>
    <cellStyle name="Cálculo 7 2 6 2 3 3" xfId="6971"/>
    <cellStyle name="Cálculo 7 2 6 2 3 4" xfId="6972"/>
    <cellStyle name="Cálculo 7 2 6 2 4" xfId="6973"/>
    <cellStyle name="Cálculo 7 2 6 2 5" xfId="6974"/>
    <cellStyle name="Cálculo 7 2 6 2 6" xfId="6975"/>
    <cellStyle name="Cálculo 7 2 6 3" xfId="6976"/>
    <cellStyle name="Cálculo 7 2 6 3 2" xfId="6977"/>
    <cellStyle name="Cálculo 7 2 6 3 2 2" xfId="6978"/>
    <cellStyle name="Cálculo 7 2 6 3 2 3" xfId="6979"/>
    <cellStyle name="Cálculo 7 2 6 3 2 4" xfId="6980"/>
    <cellStyle name="Cálculo 7 2 6 3 3" xfId="6981"/>
    <cellStyle name="Cálculo 7 2 6 3 3 2" xfId="6982"/>
    <cellStyle name="Cálculo 7 2 6 3 3 3" xfId="6983"/>
    <cellStyle name="Cálculo 7 2 6 3 3 4" xfId="6984"/>
    <cellStyle name="Cálculo 7 2 6 3 4" xfId="6985"/>
    <cellStyle name="Cálculo 7 2 6 3 5" xfId="6986"/>
    <cellStyle name="Cálculo 7 2 6 3 6" xfId="6987"/>
    <cellStyle name="Cálculo 7 2 6 4" xfId="6988"/>
    <cellStyle name="Cálculo 7 2 6 4 2" xfId="6989"/>
    <cellStyle name="Cálculo 7 2 6 4 3" xfId="6990"/>
    <cellStyle name="Cálculo 7 2 6 4 4" xfId="6991"/>
    <cellStyle name="Cálculo 7 2 6 5" xfId="6992"/>
    <cellStyle name="Cálculo 7 2 6 6" xfId="6993"/>
    <cellStyle name="Cálculo 7 2 7" xfId="6994"/>
    <cellStyle name="Cálculo 7 2 7 2" xfId="6995"/>
    <cellStyle name="Cálculo 7 2 7 2 2" xfId="6996"/>
    <cellStyle name="Cálculo 7 2 7 2 2 2" xfId="6997"/>
    <cellStyle name="Cálculo 7 2 7 2 2 3" xfId="6998"/>
    <cellStyle name="Cálculo 7 2 7 2 2 4" xfId="6999"/>
    <cellStyle name="Cálculo 7 2 7 2 3" xfId="7000"/>
    <cellStyle name="Cálculo 7 2 7 2 3 2" xfId="7001"/>
    <cellStyle name="Cálculo 7 2 7 2 3 3" xfId="7002"/>
    <cellStyle name="Cálculo 7 2 7 2 3 4" xfId="7003"/>
    <cellStyle name="Cálculo 7 2 7 2 4" xfId="7004"/>
    <cellStyle name="Cálculo 7 2 7 2 5" xfId="7005"/>
    <cellStyle name="Cálculo 7 2 7 2 6" xfId="7006"/>
    <cellStyle name="Cálculo 7 2 7 3" xfId="7007"/>
    <cellStyle name="Cálculo 7 2 7 3 2" xfId="7008"/>
    <cellStyle name="Cálculo 7 2 7 3 2 2" xfId="7009"/>
    <cellStyle name="Cálculo 7 2 7 3 2 3" xfId="7010"/>
    <cellStyle name="Cálculo 7 2 7 3 2 4" xfId="7011"/>
    <cellStyle name="Cálculo 7 2 7 3 3" xfId="7012"/>
    <cellStyle name="Cálculo 7 2 7 3 3 2" xfId="7013"/>
    <cellStyle name="Cálculo 7 2 7 3 3 3" xfId="7014"/>
    <cellStyle name="Cálculo 7 2 7 3 3 4" xfId="7015"/>
    <cellStyle name="Cálculo 7 2 7 3 4" xfId="7016"/>
    <cellStyle name="Cálculo 7 2 7 3 5" xfId="7017"/>
    <cellStyle name="Cálculo 7 2 7 3 6" xfId="7018"/>
    <cellStyle name="Cálculo 7 2 7 4" xfId="7019"/>
    <cellStyle name="Cálculo 7 2 7 4 2" xfId="7020"/>
    <cellStyle name="Cálculo 7 2 7 4 3" xfId="7021"/>
    <cellStyle name="Cálculo 7 2 7 4 4" xfId="7022"/>
    <cellStyle name="Cálculo 7 2 7 5" xfId="7023"/>
    <cellStyle name="Cálculo 7 2 7 6" xfId="7024"/>
    <cellStyle name="Cálculo 7 2 8" xfId="7025"/>
    <cellStyle name="Cálculo 7 2 8 2" xfId="7026"/>
    <cellStyle name="Cálculo 7 2 8 2 2" xfId="7027"/>
    <cellStyle name="Cálculo 7 2 8 2 2 2" xfId="7028"/>
    <cellStyle name="Cálculo 7 2 8 2 2 3" xfId="7029"/>
    <cellStyle name="Cálculo 7 2 8 2 2 4" xfId="7030"/>
    <cellStyle name="Cálculo 7 2 8 2 3" xfId="7031"/>
    <cellStyle name="Cálculo 7 2 8 2 3 2" xfId="7032"/>
    <cellStyle name="Cálculo 7 2 8 2 3 3" xfId="7033"/>
    <cellStyle name="Cálculo 7 2 8 2 3 4" xfId="7034"/>
    <cellStyle name="Cálculo 7 2 8 2 4" xfId="7035"/>
    <cellStyle name="Cálculo 7 2 8 2 5" xfId="7036"/>
    <cellStyle name="Cálculo 7 2 8 2 6" xfId="7037"/>
    <cellStyle name="Cálculo 7 2 8 3" xfId="7038"/>
    <cellStyle name="Cálculo 7 2 8 3 2" xfId="7039"/>
    <cellStyle name="Cálculo 7 2 8 3 2 2" xfId="7040"/>
    <cellStyle name="Cálculo 7 2 8 3 2 3" xfId="7041"/>
    <cellStyle name="Cálculo 7 2 8 3 2 4" xfId="7042"/>
    <cellStyle name="Cálculo 7 2 8 3 3" xfId="7043"/>
    <cellStyle name="Cálculo 7 2 8 3 3 2" xfId="7044"/>
    <cellStyle name="Cálculo 7 2 8 3 3 3" xfId="7045"/>
    <cellStyle name="Cálculo 7 2 8 3 3 4" xfId="7046"/>
    <cellStyle name="Cálculo 7 2 8 3 4" xfId="7047"/>
    <cellStyle name="Cálculo 7 2 8 3 5" xfId="7048"/>
    <cellStyle name="Cálculo 7 2 8 3 6" xfId="7049"/>
    <cellStyle name="Cálculo 7 2 8 4" xfId="7050"/>
    <cellStyle name="Cálculo 7 2 8 4 2" xfId="7051"/>
    <cellStyle name="Cálculo 7 2 8 4 3" xfId="7052"/>
    <cellStyle name="Cálculo 7 2 8 4 4" xfId="7053"/>
    <cellStyle name="Cálculo 7 2 8 5" xfId="7054"/>
    <cellStyle name="Cálculo 7 2 8 6" xfId="7055"/>
    <cellStyle name="Cálculo 7 2 9" xfId="7056"/>
    <cellStyle name="Cálculo 7 2 9 2" xfId="7057"/>
    <cellStyle name="Cálculo 7 2 9 2 2" xfId="7058"/>
    <cellStyle name="Cálculo 7 2 9 2 2 2" xfId="7059"/>
    <cellStyle name="Cálculo 7 2 9 2 2 3" xfId="7060"/>
    <cellStyle name="Cálculo 7 2 9 2 2 4" xfId="7061"/>
    <cellStyle name="Cálculo 7 2 9 2 3" xfId="7062"/>
    <cellStyle name="Cálculo 7 2 9 2 3 2" xfId="7063"/>
    <cellStyle name="Cálculo 7 2 9 2 3 3" xfId="7064"/>
    <cellStyle name="Cálculo 7 2 9 2 3 4" xfId="7065"/>
    <cellStyle name="Cálculo 7 2 9 2 4" xfId="7066"/>
    <cellStyle name="Cálculo 7 2 9 2 5" xfId="7067"/>
    <cellStyle name="Cálculo 7 2 9 2 6" xfId="7068"/>
    <cellStyle name="Cálculo 7 2 9 3" xfId="7069"/>
    <cellStyle name="Cálculo 7 2 9 3 2" xfId="7070"/>
    <cellStyle name="Cálculo 7 2 9 3 2 2" xfId="7071"/>
    <cellStyle name="Cálculo 7 2 9 3 2 3" xfId="7072"/>
    <cellStyle name="Cálculo 7 2 9 3 2 4" xfId="7073"/>
    <cellStyle name="Cálculo 7 2 9 3 3" xfId="7074"/>
    <cellStyle name="Cálculo 7 2 9 3 3 2" xfId="7075"/>
    <cellStyle name="Cálculo 7 2 9 3 3 3" xfId="7076"/>
    <cellStyle name="Cálculo 7 2 9 3 3 4" xfId="7077"/>
    <cellStyle name="Cálculo 7 2 9 3 4" xfId="7078"/>
    <cellStyle name="Cálculo 7 2 9 3 5" xfId="7079"/>
    <cellStyle name="Cálculo 7 2 9 3 6" xfId="7080"/>
    <cellStyle name="Cálculo 7 2 9 4" xfId="7081"/>
    <cellStyle name="Cálculo 7 2 9 4 2" xfId="7082"/>
    <cellStyle name="Cálculo 7 2 9 4 3" xfId="7083"/>
    <cellStyle name="Cálculo 7 2 9 4 4" xfId="7084"/>
    <cellStyle name="Cálculo 7 2 9 5" xfId="7085"/>
    <cellStyle name="Cálculo 7 2 9 6" xfId="7086"/>
    <cellStyle name="Cálculo 7 3" xfId="7087"/>
    <cellStyle name="Cálculo 7 3 10" xfId="7088"/>
    <cellStyle name="Cálculo 7 3 10 2" xfId="7089"/>
    <cellStyle name="Cálculo 7 3 10 2 2" xfId="7090"/>
    <cellStyle name="Cálculo 7 3 10 2 2 2" xfId="7091"/>
    <cellStyle name="Cálculo 7 3 10 2 2 3" xfId="7092"/>
    <cellStyle name="Cálculo 7 3 10 2 2 4" xfId="7093"/>
    <cellStyle name="Cálculo 7 3 10 2 3" xfId="7094"/>
    <cellStyle name="Cálculo 7 3 10 2 3 2" xfId="7095"/>
    <cellStyle name="Cálculo 7 3 10 2 3 3" xfId="7096"/>
    <cellStyle name="Cálculo 7 3 10 2 3 4" xfId="7097"/>
    <cellStyle name="Cálculo 7 3 10 2 4" xfId="7098"/>
    <cellStyle name="Cálculo 7 3 10 2 5" xfId="7099"/>
    <cellStyle name="Cálculo 7 3 10 2 6" xfId="7100"/>
    <cellStyle name="Cálculo 7 3 10 3" xfId="7101"/>
    <cellStyle name="Cálculo 7 3 10 3 2" xfId="7102"/>
    <cellStyle name="Cálculo 7 3 10 3 2 2" xfId="7103"/>
    <cellStyle name="Cálculo 7 3 10 3 2 3" xfId="7104"/>
    <cellStyle name="Cálculo 7 3 10 3 2 4" xfId="7105"/>
    <cellStyle name="Cálculo 7 3 10 3 3" xfId="7106"/>
    <cellStyle name="Cálculo 7 3 10 3 3 2" xfId="7107"/>
    <cellStyle name="Cálculo 7 3 10 3 3 3" xfId="7108"/>
    <cellStyle name="Cálculo 7 3 10 3 3 4" xfId="7109"/>
    <cellStyle name="Cálculo 7 3 10 3 4" xfId="7110"/>
    <cellStyle name="Cálculo 7 3 10 3 5" xfId="7111"/>
    <cellStyle name="Cálculo 7 3 10 3 6" xfId="7112"/>
    <cellStyle name="Cálculo 7 3 10 4" xfId="7113"/>
    <cellStyle name="Cálculo 7 3 10 5" xfId="7114"/>
    <cellStyle name="Cálculo 7 3 10 6" xfId="7115"/>
    <cellStyle name="Cálculo 7 3 11" xfId="7116"/>
    <cellStyle name="Cálculo 7 3 12" xfId="7117"/>
    <cellStyle name="Cálculo 7 3 2" xfId="7118"/>
    <cellStyle name="Cálculo 7 3 2 2" xfId="7119"/>
    <cellStyle name="Cálculo 7 3 2 2 2" xfId="7120"/>
    <cellStyle name="Cálculo 7 3 2 2 2 2" xfId="7121"/>
    <cellStyle name="Cálculo 7 3 2 2 2 2 2" xfId="7122"/>
    <cellStyle name="Cálculo 7 3 2 2 2 2 3" xfId="7123"/>
    <cellStyle name="Cálculo 7 3 2 2 2 2 4" xfId="7124"/>
    <cellStyle name="Cálculo 7 3 2 2 2 3" xfId="7125"/>
    <cellStyle name="Cálculo 7 3 2 2 2 3 2" xfId="7126"/>
    <cellStyle name="Cálculo 7 3 2 2 2 3 3" xfId="7127"/>
    <cellStyle name="Cálculo 7 3 2 2 2 3 4" xfId="7128"/>
    <cellStyle name="Cálculo 7 3 2 2 2 4" xfId="7129"/>
    <cellStyle name="Cálculo 7 3 2 2 2 5" xfId="7130"/>
    <cellStyle name="Cálculo 7 3 2 2 2 6" xfId="7131"/>
    <cellStyle name="Cálculo 7 3 2 2 3" xfId="7132"/>
    <cellStyle name="Cálculo 7 3 2 2 3 2" xfId="7133"/>
    <cellStyle name="Cálculo 7 3 2 2 3 2 2" xfId="7134"/>
    <cellStyle name="Cálculo 7 3 2 2 3 2 3" xfId="7135"/>
    <cellStyle name="Cálculo 7 3 2 2 3 2 4" xfId="7136"/>
    <cellStyle name="Cálculo 7 3 2 2 3 3" xfId="7137"/>
    <cellStyle name="Cálculo 7 3 2 2 3 3 2" xfId="7138"/>
    <cellStyle name="Cálculo 7 3 2 2 3 3 3" xfId="7139"/>
    <cellStyle name="Cálculo 7 3 2 2 3 3 4" xfId="7140"/>
    <cellStyle name="Cálculo 7 3 2 2 3 4" xfId="7141"/>
    <cellStyle name="Cálculo 7 3 2 2 3 5" xfId="7142"/>
    <cellStyle name="Cálculo 7 3 2 2 3 6" xfId="7143"/>
    <cellStyle name="Cálculo 7 3 2 2 4" xfId="7144"/>
    <cellStyle name="Cálculo 7 3 2 2 5" xfId="7145"/>
    <cellStyle name="Cálculo 7 3 2 2 6" xfId="7146"/>
    <cellStyle name="Cálculo 7 3 2 3" xfId="7147"/>
    <cellStyle name="Cálculo 7 3 2 4" xfId="7148"/>
    <cellStyle name="Cálculo 7 3 3" xfId="7149"/>
    <cellStyle name="Cálculo 7 3 3 2" xfId="7150"/>
    <cellStyle name="Cálculo 7 3 3 2 2" xfId="7151"/>
    <cellStyle name="Cálculo 7 3 3 2 2 2" xfId="7152"/>
    <cellStyle name="Cálculo 7 3 3 2 2 2 2" xfId="7153"/>
    <cellStyle name="Cálculo 7 3 3 2 2 2 3" xfId="7154"/>
    <cellStyle name="Cálculo 7 3 3 2 2 2 4" xfId="7155"/>
    <cellStyle name="Cálculo 7 3 3 2 2 3" xfId="7156"/>
    <cellStyle name="Cálculo 7 3 3 2 2 3 2" xfId="7157"/>
    <cellStyle name="Cálculo 7 3 3 2 2 3 3" xfId="7158"/>
    <cellStyle name="Cálculo 7 3 3 2 2 3 4" xfId="7159"/>
    <cellStyle name="Cálculo 7 3 3 2 2 4" xfId="7160"/>
    <cellStyle name="Cálculo 7 3 3 2 2 5" xfId="7161"/>
    <cellStyle name="Cálculo 7 3 3 2 2 6" xfId="7162"/>
    <cellStyle name="Cálculo 7 3 3 2 3" xfId="7163"/>
    <cellStyle name="Cálculo 7 3 3 2 3 2" xfId="7164"/>
    <cellStyle name="Cálculo 7 3 3 2 3 2 2" xfId="7165"/>
    <cellStyle name="Cálculo 7 3 3 2 3 2 3" xfId="7166"/>
    <cellStyle name="Cálculo 7 3 3 2 3 2 4" xfId="7167"/>
    <cellStyle name="Cálculo 7 3 3 2 3 3" xfId="7168"/>
    <cellStyle name="Cálculo 7 3 3 2 3 3 2" xfId="7169"/>
    <cellStyle name="Cálculo 7 3 3 2 3 3 3" xfId="7170"/>
    <cellStyle name="Cálculo 7 3 3 2 3 3 4" xfId="7171"/>
    <cellStyle name="Cálculo 7 3 3 2 3 4" xfId="7172"/>
    <cellStyle name="Cálculo 7 3 3 2 3 5" xfId="7173"/>
    <cellStyle name="Cálculo 7 3 3 2 3 6" xfId="7174"/>
    <cellStyle name="Cálculo 7 3 3 2 4" xfId="7175"/>
    <cellStyle name="Cálculo 7 3 3 2 5" xfId="7176"/>
    <cellStyle name="Cálculo 7 3 3 2 6" xfId="7177"/>
    <cellStyle name="Cálculo 7 3 3 3" xfId="7178"/>
    <cellStyle name="Cálculo 7 3 3 4" xfId="7179"/>
    <cellStyle name="Cálculo 7 3 4" xfId="7180"/>
    <cellStyle name="Cálculo 7 3 4 2" xfId="7181"/>
    <cellStyle name="Cálculo 7 3 4 2 2" xfId="7182"/>
    <cellStyle name="Cálculo 7 3 4 2 2 2" xfId="7183"/>
    <cellStyle name="Cálculo 7 3 4 2 2 2 2" xfId="7184"/>
    <cellStyle name="Cálculo 7 3 4 2 2 2 3" xfId="7185"/>
    <cellStyle name="Cálculo 7 3 4 2 2 2 4" xfId="7186"/>
    <cellStyle name="Cálculo 7 3 4 2 2 3" xfId="7187"/>
    <cellStyle name="Cálculo 7 3 4 2 2 3 2" xfId="7188"/>
    <cellStyle name="Cálculo 7 3 4 2 2 3 3" xfId="7189"/>
    <cellStyle name="Cálculo 7 3 4 2 2 3 4" xfId="7190"/>
    <cellStyle name="Cálculo 7 3 4 2 2 4" xfId="7191"/>
    <cellStyle name="Cálculo 7 3 4 2 2 5" xfId="7192"/>
    <cellStyle name="Cálculo 7 3 4 2 2 6" xfId="7193"/>
    <cellStyle name="Cálculo 7 3 4 2 3" xfId="7194"/>
    <cellStyle name="Cálculo 7 3 4 2 3 2" xfId="7195"/>
    <cellStyle name="Cálculo 7 3 4 2 3 2 2" xfId="7196"/>
    <cellStyle name="Cálculo 7 3 4 2 3 2 3" xfId="7197"/>
    <cellStyle name="Cálculo 7 3 4 2 3 2 4" xfId="7198"/>
    <cellStyle name="Cálculo 7 3 4 2 3 3" xfId="7199"/>
    <cellStyle name="Cálculo 7 3 4 2 3 3 2" xfId="7200"/>
    <cellStyle name="Cálculo 7 3 4 2 3 3 3" xfId="7201"/>
    <cellStyle name="Cálculo 7 3 4 2 3 3 4" xfId="7202"/>
    <cellStyle name="Cálculo 7 3 4 2 3 4" xfId="7203"/>
    <cellStyle name="Cálculo 7 3 4 2 3 5" xfId="7204"/>
    <cellStyle name="Cálculo 7 3 4 2 3 6" xfId="7205"/>
    <cellStyle name="Cálculo 7 3 4 2 4" xfId="7206"/>
    <cellStyle name="Cálculo 7 3 4 2 5" xfId="7207"/>
    <cellStyle name="Cálculo 7 3 4 2 6" xfId="7208"/>
    <cellStyle name="Cálculo 7 3 4 3" xfId="7209"/>
    <cellStyle name="Cálculo 7 3 4 4" xfId="7210"/>
    <cellStyle name="Cálculo 7 3 5" xfId="7211"/>
    <cellStyle name="Cálculo 7 3 5 2" xfId="7212"/>
    <cellStyle name="Cálculo 7 3 5 2 2" xfId="7213"/>
    <cellStyle name="Cálculo 7 3 5 2 2 2" xfId="7214"/>
    <cellStyle name="Cálculo 7 3 5 2 2 2 2" xfId="7215"/>
    <cellStyle name="Cálculo 7 3 5 2 2 2 3" xfId="7216"/>
    <cellStyle name="Cálculo 7 3 5 2 2 2 4" xfId="7217"/>
    <cellStyle name="Cálculo 7 3 5 2 2 3" xfId="7218"/>
    <cellStyle name="Cálculo 7 3 5 2 2 3 2" xfId="7219"/>
    <cellStyle name="Cálculo 7 3 5 2 2 3 3" xfId="7220"/>
    <cellStyle name="Cálculo 7 3 5 2 2 3 4" xfId="7221"/>
    <cellStyle name="Cálculo 7 3 5 2 2 4" xfId="7222"/>
    <cellStyle name="Cálculo 7 3 5 2 2 5" xfId="7223"/>
    <cellStyle name="Cálculo 7 3 5 2 2 6" xfId="7224"/>
    <cellStyle name="Cálculo 7 3 5 2 3" xfId="7225"/>
    <cellStyle name="Cálculo 7 3 5 2 3 2" xfId="7226"/>
    <cellStyle name="Cálculo 7 3 5 2 3 2 2" xfId="7227"/>
    <cellStyle name="Cálculo 7 3 5 2 3 2 3" xfId="7228"/>
    <cellStyle name="Cálculo 7 3 5 2 3 2 4" xfId="7229"/>
    <cellStyle name="Cálculo 7 3 5 2 3 3" xfId="7230"/>
    <cellStyle name="Cálculo 7 3 5 2 3 3 2" xfId="7231"/>
    <cellStyle name="Cálculo 7 3 5 2 3 3 3" xfId="7232"/>
    <cellStyle name="Cálculo 7 3 5 2 3 3 4" xfId="7233"/>
    <cellStyle name="Cálculo 7 3 5 2 3 4" xfId="7234"/>
    <cellStyle name="Cálculo 7 3 5 2 3 5" xfId="7235"/>
    <cellStyle name="Cálculo 7 3 5 2 3 6" xfId="7236"/>
    <cellStyle name="Cálculo 7 3 5 2 4" xfId="7237"/>
    <cellStyle name="Cálculo 7 3 5 2 5" xfId="7238"/>
    <cellStyle name="Cálculo 7 3 5 2 6" xfId="7239"/>
    <cellStyle name="Cálculo 7 3 5 3" xfId="7240"/>
    <cellStyle name="Cálculo 7 3 5 4" xfId="7241"/>
    <cellStyle name="Cálculo 7 3 6" xfId="7242"/>
    <cellStyle name="Cálculo 7 3 6 2" xfId="7243"/>
    <cellStyle name="Cálculo 7 3 6 2 2" xfId="7244"/>
    <cellStyle name="Cálculo 7 3 6 2 2 2" xfId="7245"/>
    <cellStyle name="Cálculo 7 3 6 2 2 3" xfId="7246"/>
    <cellStyle name="Cálculo 7 3 6 2 2 4" xfId="7247"/>
    <cellStyle name="Cálculo 7 3 6 2 3" xfId="7248"/>
    <cellStyle name="Cálculo 7 3 6 2 3 2" xfId="7249"/>
    <cellStyle name="Cálculo 7 3 6 2 3 3" xfId="7250"/>
    <cellStyle name="Cálculo 7 3 6 2 3 4" xfId="7251"/>
    <cellStyle name="Cálculo 7 3 6 2 4" xfId="7252"/>
    <cellStyle name="Cálculo 7 3 6 2 5" xfId="7253"/>
    <cellStyle name="Cálculo 7 3 6 2 6" xfId="7254"/>
    <cellStyle name="Cálculo 7 3 6 3" xfId="7255"/>
    <cellStyle name="Cálculo 7 3 6 3 2" xfId="7256"/>
    <cellStyle name="Cálculo 7 3 6 3 2 2" xfId="7257"/>
    <cellStyle name="Cálculo 7 3 6 3 2 3" xfId="7258"/>
    <cellStyle name="Cálculo 7 3 6 3 2 4" xfId="7259"/>
    <cellStyle name="Cálculo 7 3 6 3 3" xfId="7260"/>
    <cellStyle name="Cálculo 7 3 6 3 3 2" xfId="7261"/>
    <cellStyle name="Cálculo 7 3 6 3 3 3" xfId="7262"/>
    <cellStyle name="Cálculo 7 3 6 3 3 4" xfId="7263"/>
    <cellStyle name="Cálculo 7 3 6 3 4" xfId="7264"/>
    <cellStyle name="Cálculo 7 3 6 3 5" xfId="7265"/>
    <cellStyle name="Cálculo 7 3 6 3 6" xfId="7266"/>
    <cellStyle name="Cálculo 7 3 6 4" xfId="7267"/>
    <cellStyle name="Cálculo 7 3 6 4 2" xfId="7268"/>
    <cellStyle name="Cálculo 7 3 6 4 3" xfId="7269"/>
    <cellStyle name="Cálculo 7 3 6 4 4" xfId="7270"/>
    <cellStyle name="Cálculo 7 3 6 5" xfId="7271"/>
    <cellStyle name="Cálculo 7 3 6 6" xfId="7272"/>
    <cellStyle name="Cálculo 7 3 7" xfId="7273"/>
    <cellStyle name="Cálculo 7 3 7 2" xfId="7274"/>
    <cellStyle name="Cálculo 7 3 7 2 2" xfId="7275"/>
    <cellStyle name="Cálculo 7 3 7 2 2 2" xfId="7276"/>
    <cellStyle name="Cálculo 7 3 7 2 2 3" xfId="7277"/>
    <cellStyle name="Cálculo 7 3 7 2 2 4" xfId="7278"/>
    <cellStyle name="Cálculo 7 3 7 2 3" xfId="7279"/>
    <cellStyle name="Cálculo 7 3 7 2 3 2" xfId="7280"/>
    <cellStyle name="Cálculo 7 3 7 2 3 3" xfId="7281"/>
    <cellStyle name="Cálculo 7 3 7 2 3 4" xfId="7282"/>
    <cellStyle name="Cálculo 7 3 7 2 4" xfId="7283"/>
    <cellStyle name="Cálculo 7 3 7 2 5" xfId="7284"/>
    <cellStyle name="Cálculo 7 3 7 2 6" xfId="7285"/>
    <cellStyle name="Cálculo 7 3 7 3" xfId="7286"/>
    <cellStyle name="Cálculo 7 3 7 3 2" xfId="7287"/>
    <cellStyle name="Cálculo 7 3 7 3 2 2" xfId="7288"/>
    <cellStyle name="Cálculo 7 3 7 3 2 3" xfId="7289"/>
    <cellStyle name="Cálculo 7 3 7 3 2 4" xfId="7290"/>
    <cellStyle name="Cálculo 7 3 7 3 3" xfId="7291"/>
    <cellStyle name="Cálculo 7 3 7 3 3 2" xfId="7292"/>
    <cellStyle name="Cálculo 7 3 7 3 3 3" xfId="7293"/>
    <cellStyle name="Cálculo 7 3 7 3 3 4" xfId="7294"/>
    <cellStyle name="Cálculo 7 3 7 3 4" xfId="7295"/>
    <cellStyle name="Cálculo 7 3 7 3 5" xfId="7296"/>
    <cellStyle name="Cálculo 7 3 7 3 6" xfId="7297"/>
    <cellStyle name="Cálculo 7 3 7 4" xfId="7298"/>
    <cellStyle name="Cálculo 7 3 7 4 2" xfId="7299"/>
    <cellStyle name="Cálculo 7 3 7 4 3" xfId="7300"/>
    <cellStyle name="Cálculo 7 3 7 4 4" xfId="7301"/>
    <cellStyle name="Cálculo 7 3 7 5" xfId="7302"/>
    <cellStyle name="Cálculo 7 3 7 6" xfId="7303"/>
    <cellStyle name="Cálculo 7 3 8" xfId="7304"/>
    <cellStyle name="Cálculo 7 3 8 2" xfId="7305"/>
    <cellStyle name="Cálculo 7 3 8 2 2" xfId="7306"/>
    <cellStyle name="Cálculo 7 3 8 2 2 2" xfId="7307"/>
    <cellStyle name="Cálculo 7 3 8 2 2 3" xfId="7308"/>
    <cellStyle name="Cálculo 7 3 8 2 2 4" xfId="7309"/>
    <cellStyle name="Cálculo 7 3 8 2 3" xfId="7310"/>
    <cellStyle name="Cálculo 7 3 8 2 3 2" xfId="7311"/>
    <cellStyle name="Cálculo 7 3 8 2 3 3" xfId="7312"/>
    <cellStyle name="Cálculo 7 3 8 2 3 4" xfId="7313"/>
    <cellStyle name="Cálculo 7 3 8 2 4" xfId="7314"/>
    <cellStyle name="Cálculo 7 3 8 2 5" xfId="7315"/>
    <cellStyle name="Cálculo 7 3 8 2 6" xfId="7316"/>
    <cellStyle name="Cálculo 7 3 8 3" xfId="7317"/>
    <cellStyle name="Cálculo 7 3 8 3 2" xfId="7318"/>
    <cellStyle name="Cálculo 7 3 8 3 2 2" xfId="7319"/>
    <cellStyle name="Cálculo 7 3 8 3 2 3" xfId="7320"/>
    <cellStyle name="Cálculo 7 3 8 3 2 4" xfId="7321"/>
    <cellStyle name="Cálculo 7 3 8 3 3" xfId="7322"/>
    <cellStyle name="Cálculo 7 3 8 3 3 2" xfId="7323"/>
    <cellStyle name="Cálculo 7 3 8 3 3 3" xfId="7324"/>
    <cellStyle name="Cálculo 7 3 8 3 3 4" xfId="7325"/>
    <cellStyle name="Cálculo 7 3 8 3 4" xfId="7326"/>
    <cellStyle name="Cálculo 7 3 8 3 5" xfId="7327"/>
    <cellStyle name="Cálculo 7 3 8 3 6" xfId="7328"/>
    <cellStyle name="Cálculo 7 3 8 4" xfId="7329"/>
    <cellStyle name="Cálculo 7 3 8 4 2" xfId="7330"/>
    <cellStyle name="Cálculo 7 3 8 4 3" xfId="7331"/>
    <cellStyle name="Cálculo 7 3 8 4 4" xfId="7332"/>
    <cellStyle name="Cálculo 7 3 8 5" xfId="7333"/>
    <cellStyle name="Cálculo 7 3 8 6" xfId="7334"/>
    <cellStyle name="Cálculo 7 3 9" xfId="7335"/>
    <cellStyle name="Cálculo 7 3 9 2" xfId="7336"/>
    <cellStyle name="Cálculo 7 3 9 2 2" xfId="7337"/>
    <cellStyle name="Cálculo 7 3 9 2 2 2" xfId="7338"/>
    <cellStyle name="Cálculo 7 3 9 2 2 3" xfId="7339"/>
    <cellStyle name="Cálculo 7 3 9 2 2 4" xfId="7340"/>
    <cellStyle name="Cálculo 7 3 9 2 3" xfId="7341"/>
    <cellStyle name="Cálculo 7 3 9 2 3 2" xfId="7342"/>
    <cellStyle name="Cálculo 7 3 9 2 3 3" xfId="7343"/>
    <cellStyle name="Cálculo 7 3 9 2 3 4" xfId="7344"/>
    <cellStyle name="Cálculo 7 3 9 2 4" xfId="7345"/>
    <cellStyle name="Cálculo 7 3 9 2 5" xfId="7346"/>
    <cellStyle name="Cálculo 7 3 9 2 6" xfId="7347"/>
    <cellStyle name="Cálculo 7 3 9 3" xfId="7348"/>
    <cellStyle name="Cálculo 7 3 9 3 2" xfId="7349"/>
    <cellStyle name="Cálculo 7 3 9 3 2 2" xfId="7350"/>
    <cellStyle name="Cálculo 7 3 9 3 2 3" xfId="7351"/>
    <cellStyle name="Cálculo 7 3 9 3 2 4" xfId="7352"/>
    <cellStyle name="Cálculo 7 3 9 3 3" xfId="7353"/>
    <cellStyle name="Cálculo 7 3 9 3 3 2" xfId="7354"/>
    <cellStyle name="Cálculo 7 3 9 3 3 3" xfId="7355"/>
    <cellStyle name="Cálculo 7 3 9 3 3 4" xfId="7356"/>
    <cellStyle name="Cálculo 7 3 9 3 4" xfId="7357"/>
    <cellStyle name="Cálculo 7 3 9 3 5" xfId="7358"/>
    <cellStyle name="Cálculo 7 3 9 3 6" xfId="7359"/>
    <cellStyle name="Cálculo 7 3 9 4" xfId="7360"/>
    <cellStyle name="Cálculo 7 3 9 4 2" xfId="7361"/>
    <cellStyle name="Cálculo 7 3 9 4 3" xfId="7362"/>
    <cellStyle name="Cálculo 7 3 9 4 4" xfId="7363"/>
    <cellStyle name="Cálculo 7 3 9 5" xfId="7364"/>
    <cellStyle name="Cálculo 7 3 9 6" xfId="7365"/>
    <cellStyle name="Cálculo 7 4" xfId="7366"/>
    <cellStyle name="Cálculo 7 4 2" xfId="7367"/>
    <cellStyle name="Cálculo 7 4 2 2" xfId="7368"/>
    <cellStyle name="Cálculo 7 4 2 2 2" xfId="7369"/>
    <cellStyle name="Cálculo 7 4 2 2 2 2" xfId="7370"/>
    <cellStyle name="Cálculo 7 4 2 2 2 3" xfId="7371"/>
    <cellStyle name="Cálculo 7 4 2 2 2 4" xfId="7372"/>
    <cellStyle name="Cálculo 7 4 2 2 3" xfId="7373"/>
    <cellStyle name="Cálculo 7 4 2 2 3 2" xfId="7374"/>
    <cellStyle name="Cálculo 7 4 2 2 3 3" xfId="7375"/>
    <cellStyle name="Cálculo 7 4 2 2 3 4" xfId="7376"/>
    <cellStyle name="Cálculo 7 4 2 2 4" xfId="7377"/>
    <cellStyle name="Cálculo 7 4 2 2 5" xfId="7378"/>
    <cellStyle name="Cálculo 7 4 2 2 6" xfId="7379"/>
    <cellStyle name="Cálculo 7 4 2 3" xfId="7380"/>
    <cellStyle name="Cálculo 7 4 2 3 2" xfId="7381"/>
    <cellStyle name="Cálculo 7 4 2 3 2 2" xfId="7382"/>
    <cellStyle name="Cálculo 7 4 2 3 2 3" xfId="7383"/>
    <cellStyle name="Cálculo 7 4 2 3 2 4" xfId="7384"/>
    <cellStyle name="Cálculo 7 4 2 3 3" xfId="7385"/>
    <cellStyle name="Cálculo 7 4 2 3 3 2" xfId="7386"/>
    <cellStyle name="Cálculo 7 4 2 3 3 3" xfId="7387"/>
    <cellStyle name="Cálculo 7 4 2 3 3 4" xfId="7388"/>
    <cellStyle name="Cálculo 7 4 2 3 4" xfId="7389"/>
    <cellStyle name="Cálculo 7 4 2 3 5" xfId="7390"/>
    <cellStyle name="Cálculo 7 4 2 3 6" xfId="7391"/>
    <cellStyle name="Cálculo 7 4 2 4" xfId="7392"/>
    <cellStyle name="Cálculo 7 4 2 5" xfId="7393"/>
    <cellStyle name="Cálculo 7 4 2 6" xfId="7394"/>
    <cellStyle name="Cálculo 7 4 3" xfId="7395"/>
    <cellStyle name="Cálculo 7 4 4" xfId="7396"/>
    <cellStyle name="Cálculo 7 5" xfId="7397"/>
    <cellStyle name="Cálculo 7 5 2" xfId="7398"/>
    <cellStyle name="Cálculo 7 5 2 2" xfId="7399"/>
    <cellStyle name="Cálculo 7 5 2 2 2" xfId="7400"/>
    <cellStyle name="Cálculo 7 5 2 2 2 2" xfId="7401"/>
    <cellStyle name="Cálculo 7 5 2 2 2 3" xfId="7402"/>
    <cellStyle name="Cálculo 7 5 2 2 2 4" xfId="7403"/>
    <cellStyle name="Cálculo 7 5 2 2 3" xfId="7404"/>
    <cellStyle name="Cálculo 7 5 2 2 3 2" xfId="7405"/>
    <cellStyle name="Cálculo 7 5 2 2 3 3" xfId="7406"/>
    <cellStyle name="Cálculo 7 5 2 2 3 4" xfId="7407"/>
    <cellStyle name="Cálculo 7 5 2 2 4" xfId="7408"/>
    <cellStyle name="Cálculo 7 5 2 2 5" xfId="7409"/>
    <cellStyle name="Cálculo 7 5 2 2 6" xfId="7410"/>
    <cellStyle name="Cálculo 7 5 2 3" xfId="7411"/>
    <cellStyle name="Cálculo 7 5 2 3 2" xfId="7412"/>
    <cellStyle name="Cálculo 7 5 2 3 2 2" xfId="7413"/>
    <cellStyle name="Cálculo 7 5 2 3 2 3" xfId="7414"/>
    <cellStyle name="Cálculo 7 5 2 3 2 4" xfId="7415"/>
    <cellStyle name="Cálculo 7 5 2 3 3" xfId="7416"/>
    <cellStyle name="Cálculo 7 5 2 3 3 2" xfId="7417"/>
    <cellStyle name="Cálculo 7 5 2 3 3 3" xfId="7418"/>
    <cellStyle name="Cálculo 7 5 2 3 3 4" xfId="7419"/>
    <cellStyle name="Cálculo 7 5 2 3 4" xfId="7420"/>
    <cellStyle name="Cálculo 7 5 2 3 5" xfId="7421"/>
    <cellStyle name="Cálculo 7 5 2 3 6" xfId="7422"/>
    <cellStyle name="Cálculo 7 5 2 4" xfId="7423"/>
    <cellStyle name="Cálculo 7 5 2 5" xfId="7424"/>
    <cellStyle name="Cálculo 7 5 2 6" xfId="7425"/>
    <cellStyle name="Cálculo 7 5 3" xfId="7426"/>
    <cellStyle name="Cálculo 7 5 4" xfId="7427"/>
    <cellStyle name="Cálculo 7 6" xfId="7428"/>
    <cellStyle name="Cálculo 7 6 2" xfId="7429"/>
    <cellStyle name="Cálculo 7 6 2 2" xfId="7430"/>
    <cellStyle name="Cálculo 7 6 2 2 2" xfId="7431"/>
    <cellStyle name="Cálculo 7 6 2 2 2 2" xfId="7432"/>
    <cellStyle name="Cálculo 7 6 2 2 2 3" xfId="7433"/>
    <cellStyle name="Cálculo 7 6 2 2 2 4" xfId="7434"/>
    <cellStyle name="Cálculo 7 6 2 2 3" xfId="7435"/>
    <cellStyle name="Cálculo 7 6 2 2 3 2" xfId="7436"/>
    <cellStyle name="Cálculo 7 6 2 2 3 3" xfId="7437"/>
    <cellStyle name="Cálculo 7 6 2 2 3 4" xfId="7438"/>
    <cellStyle name="Cálculo 7 6 2 2 4" xfId="7439"/>
    <cellStyle name="Cálculo 7 6 2 2 5" xfId="7440"/>
    <cellStyle name="Cálculo 7 6 2 2 6" xfId="7441"/>
    <cellStyle name="Cálculo 7 6 2 3" xfId="7442"/>
    <cellStyle name="Cálculo 7 6 2 3 2" xfId="7443"/>
    <cellStyle name="Cálculo 7 6 2 3 2 2" xfId="7444"/>
    <cellStyle name="Cálculo 7 6 2 3 2 3" xfId="7445"/>
    <cellStyle name="Cálculo 7 6 2 3 2 4" xfId="7446"/>
    <cellStyle name="Cálculo 7 6 2 3 3" xfId="7447"/>
    <cellStyle name="Cálculo 7 6 2 3 3 2" xfId="7448"/>
    <cellStyle name="Cálculo 7 6 2 3 3 3" xfId="7449"/>
    <cellStyle name="Cálculo 7 6 2 3 3 4" xfId="7450"/>
    <cellStyle name="Cálculo 7 6 2 3 4" xfId="7451"/>
    <cellStyle name="Cálculo 7 6 2 3 5" xfId="7452"/>
    <cellStyle name="Cálculo 7 6 2 3 6" xfId="7453"/>
    <cellStyle name="Cálculo 7 6 2 4" xfId="7454"/>
    <cellStyle name="Cálculo 7 6 2 5" xfId="7455"/>
    <cellStyle name="Cálculo 7 6 2 6" xfId="7456"/>
    <cellStyle name="Cálculo 7 6 3" xfId="7457"/>
    <cellStyle name="Cálculo 7 6 4" xfId="7458"/>
    <cellStyle name="Cálculo 7 7" xfId="7459"/>
    <cellStyle name="Cálculo 7 7 2" xfId="7460"/>
    <cellStyle name="Cálculo 7 7 2 2" xfId="7461"/>
    <cellStyle name="Cálculo 7 7 2 2 2" xfId="7462"/>
    <cellStyle name="Cálculo 7 7 2 2 2 2" xfId="7463"/>
    <cellStyle name="Cálculo 7 7 2 2 2 3" xfId="7464"/>
    <cellStyle name="Cálculo 7 7 2 2 2 4" xfId="7465"/>
    <cellStyle name="Cálculo 7 7 2 2 3" xfId="7466"/>
    <cellStyle name="Cálculo 7 7 2 2 3 2" xfId="7467"/>
    <cellStyle name="Cálculo 7 7 2 2 3 3" xfId="7468"/>
    <cellStyle name="Cálculo 7 7 2 2 3 4" xfId="7469"/>
    <cellStyle name="Cálculo 7 7 2 2 4" xfId="7470"/>
    <cellStyle name="Cálculo 7 7 2 2 5" xfId="7471"/>
    <cellStyle name="Cálculo 7 7 2 2 6" xfId="7472"/>
    <cellStyle name="Cálculo 7 7 2 3" xfId="7473"/>
    <cellStyle name="Cálculo 7 7 2 3 2" xfId="7474"/>
    <cellStyle name="Cálculo 7 7 2 3 2 2" xfId="7475"/>
    <cellStyle name="Cálculo 7 7 2 3 2 3" xfId="7476"/>
    <cellStyle name="Cálculo 7 7 2 3 2 4" xfId="7477"/>
    <cellStyle name="Cálculo 7 7 2 3 3" xfId="7478"/>
    <cellStyle name="Cálculo 7 7 2 3 3 2" xfId="7479"/>
    <cellStyle name="Cálculo 7 7 2 3 3 3" xfId="7480"/>
    <cellStyle name="Cálculo 7 7 2 3 3 4" xfId="7481"/>
    <cellStyle name="Cálculo 7 7 2 3 4" xfId="7482"/>
    <cellStyle name="Cálculo 7 7 2 3 5" xfId="7483"/>
    <cellStyle name="Cálculo 7 7 2 3 6" xfId="7484"/>
    <cellStyle name="Cálculo 7 7 2 4" xfId="7485"/>
    <cellStyle name="Cálculo 7 7 2 5" xfId="7486"/>
    <cellStyle name="Cálculo 7 7 2 6" xfId="7487"/>
    <cellStyle name="Cálculo 7 7 3" xfId="7488"/>
    <cellStyle name="Cálculo 7 7 4" xfId="7489"/>
    <cellStyle name="Cálculo 7 8" xfId="7490"/>
    <cellStyle name="Cálculo 7 8 2" xfId="7491"/>
    <cellStyle name="Cálculo 7 8 2 2" xfId="7492"/>
    <cellStyle name="Cálculo 7 8 2 2 2" xfId="7493"/>
    <cellStyle name="Cálculo 7 8 2 2 3" xfId="7494"/>
    <cellStyle name="Cálculo 7 8 2 2 4" xfId="7495"/>
    <cellStyle name="Cálculo 7 8 2 3" xfId="7496"/>
    <cellStyle name="Cálculo 7 8 2 3 2" xfId="7497"/>
    <cellStyle name="Cálculo 7 8 2 3 3" xfId="7498"/>
    <cellStyle name="Cálculo 7 8 2 3 4" xfId="7499"/>
    <cellStyle name="Cálculo 7 8 2 4" xfId="7500"/>
    <cellStyle name="Cálculo 7 8 2 5" xfId="7501"/>
    <cellStyle name="Cálculo 7 8 2 6" xfId="7502"/>
    <cellStyle name="Cálculo 7 8 3" xfId="7503"/>
    <cellStyle name="Cálculo 7 8 3 2" xfId="7504"/>
    <cellStyle name="Cálculo 7 8 3 2 2" xfId="7505"/>
    <cellStyle name="Cálculo 7 8 3 2 3" xfId="7506"/>
    <cellStyle name="Cálculo 7 8 3 2 4" xfId="7507"/>
    <cellStyle name="Cálculo 7 8 3 3" xfId="7508"/>
    <cellStyle name="Cálculo 7 8 3 3 2" xfId="7509"/>
    <cellStyle name="Cálculo 7 8 3 3 3" xfId="7510"/>
    <cellStyle name="Cálculo 7 8 3 3 4" xfId="7511"/>
    <cellStyle name="Cálculo 7 8 3 4" xfId="7512"/>
    <cellStyle name="Cálculo 7 8 3 5" xfId="7513"/>
    <cellStyle name="Cálculo 7 8 3 6" xfId="7514"/>
    <cellStyle name="Cálculo 7 8 4" xfId="7515"/>
    <cellStyle name="Cálculo 7 8 4 2" xfId="7516"/>
    <cellStyle name="Cálculo 7 8 4 3" xfId="7517"/>
    <cellStyle name="Cálculo 7 8 4 4" xfId="7518"/>
    <cellStyle name="Cálculo 7 8 5" xfId="7519"/>
    <cellStyle name="Cálculo 7 8 6" xfId="7520"/>
    <cellStyle name="Cálculo 7 9" xfId="7521"/>
    <cellStyle name="Cálculo 7 9 2" xfId="7522"/>
    <cellStyle name="Cálculo 7 9 2 2" xfId="7523"/>
    <cellStyle name="Cálculo 7 9 2 2 2" xfId="7524"/>
    <cellStyle name="Cálculo 7 9 2 2 3" xfId="7525"/>
    <cellStyle name="Cálculo 7 9 2 2 4" xfId="7526"/>
    <cellStyle name="Cálculo 7 9 2 3" xfId="7527"/>
    <cellStyle name="Cálculo 7 9 2 3 2" xfId="7528"/>
    <cellStyle name="Cálculo 7 9 2 3 3" xfId="7529"/>
    <cellStyle name="Cálculo 7 9 2 3 4" xfId="7530"/>
    <cellStyle name="Cálculo 7 9 2 4" xfId="7531"/>
    <cellStyle name="Cálculo 7 9 2 5" xfId="7532"/>
    <cellStyle name="Cálculo 7 9 2 6" xfId="7533"/>
    <cellStyle name="Cálculo 7 9 3" xfId="7534"/>
    <cellStyle name="Cálculo 7 9 3 2" xfId="7535"/>
    <cellStyle name="Cálculo 7 9 3 2 2" xfId="7536"/>
    <cellStyle name="Cálculo 7 9 3 2 3" xfId="7537"/>
    <cellStyle name="Cálculo 7 9 3 2 4" xfId="7538"/>
    <cellStyle name="Cálculo 7 9 3 3" xfId="7539"/>
    <cellStyle name="Cálculo 7 9 3 3 2" xfId="7540"/>
    <cellStyle name="Cálculo 7 9 3 3 3" xfId="7541"/>
    <cellStyle name="Cálculo 7 9 3 3 4" xfId="7542"/>
    <cellStyle name="Cálculo 7 9 3 4" xfId="7543"/>
    <cellStyle name="Cálculo 7 9 3 5" xfId="7544"/>
    <cellStyle name="Cálculo 7 9 3 6" xfId="7545"/>
    <cellStyle name="Cálculo 7 9 4" xfId="7546"/>
    <cellStyle name="Cálculo 7 9 4 2" xfId="7547"/>
    <cellStyle name="Cálculo 7 9 4 3" xfId="7548"/>
    <cellStyle name="Cálculo 7 9 4 4" xfId="7549"/>
    <cellStyle name="Cálculo 7 9 5" xfId="7550"/>
    <cellStyle name="Cálculo 7 9 6" xfId="7551"/>
    <cellStyle name="Cancel" xfId="7552"/>
    <cellStyle name="Cancel 10" xfId="7553"/>
    <cellStyle name="Cancel 11" xfId="7554"/>
    <cellStyle name="Cancel 12" xfId="7555"/>
    <cellStyle name="Cancel 13" xfId="7556"/>
    <cellStyle name="Cancel 14" xfId="7557"/>
    <cellStyle name="Cancel 15" xfId="7558"/>
    <cellStyle name="Cancel 16" xfId="7559"/>
    <cellStyle name="Cancel 17" xfId="7560"/>
    <cellStyle name="Cancel 18" xfId="7561"/>
    <cellStyle name="Cancel 19" xfId="7562"/>
    <cellStyle name="Cancel 2" xfId="7563"/>
    <cellStyle name="Cancel 20" xfId="7564"/>
    <cellStyle name="Cancel 21" xfId="7565"/>
    <cellStyle name="Cancel 22" xfId="7566"/>
    <cellStyle name="Cancel 23" xfId="7567"/>
    <cellStyle name="Cancel 24" xfId="7568"/>
    <cellStyle name="Cancel 25" xfId="7569"/>
    <cellStyle name="Cancel 26" xfId="7570"/>
    <cellStyle name="Cancel 27" xfId="7571"/>
    <cellStyle name="Cancel 28" xfId="7572"/>
    <cellStyle name="Cancel 29" xfId="7573"/>
    <cellStyle name="Cancel 3" xfId="7574"/>
    <cellStyle name="Cancel 30" xfId="7575"/>
    <cellStyle name="Cancel 31" xfId="7576"/>
    <cellStyle name="Cancel 32" xfId="7577"/>
    <cellStyle name="Cancel 33" xfId="7578"/>
    <cellStyle name="Cancel 34" xfId="7579"/>
    <cellStyle name="Cancel 35" xfId="7580"/>
    <cellStyle name="Cancel 36" xfId="7581"/>
    <cellStyle name="Cancel 37" xfId="7582"/>
    <cellStyle name="Cancel 38" xfId="7583"/>
    <cellStyle name="Cancel 39" xfId="7584"/>
    <cellStyle name="Cancel 4" xfId="7585"/>
    <cellStyle name="Cancel 40" xfId="7586"/>
    <cellStyle name="Cancel 41" xfId="7587"/>
    <cellStyle name="Cancel 42" xfId="7588"/>
    <cellStyle name="Cancel 43" xfId="7589"/>
    <cellStyle name="Cancel 5" xfId="7590"/>
    <cellStyle name="Cancel 6" xfId="7591"/>
    <cellStyle name="Cancel 7" xfId="7592"/>
    <cellStyle name="Cancel 8" xfId="7593"/>
    <cellStyle name="Cancel 9" xfId="7594"/>
    <cellStyle name="Celda de comprobación 2" xfId="7595"/>
    <cellStyle name="Celda de comprobación 3" xfId="7596"/>
    <cellStyle name="Celda de comprobación 4" xfId="7597"/>
    <cellStyle name="Celda de comprobación 5" xfId="7598"/>
    <cellStyle name="Celda de comprobación 6" xfId="7599"/>
    <cellStyle name="Celda de comprobación 7" xfId="7600"/>
    <cellStyle name="Celda vinculada 2" xfId="7601"/>
    <cellStyle name="Celda vinculada 2 2" xfId="7602"/>
    <cellStyle name="Celda vinculada 3" xfId="7603"/>
    <cellStyle name="Celda vinculada 4" xfId="7604"/>
    <cellStyle name="Celda vinculada 5" xfId="7605"/>
    <cellStyle name="Celda vinculada 6" xfId="7606"/>
    <cellStyle name="Celda vinculada 7" xfId="7607"/>
    <cellStyle name="Check Cell" xfId="7608"/>
    <cellStyle name="Check Cell 2" xfId="7609"/>
    <cellStyle name="Column heading" xfId="7610"/>
    <cellStyle name="Comma 2" xfId="7611"/>
    <cellStyle name="Comma0" xfId="7612"/>
    <cellStyle name="Comma0 - Style1" xfId="7613"/>
    <cellStyle name="Comma0 - Style1 10" xfId="7614"/>
    <cellStyle name="Comma0 - Style1 11" xfId="7615"/>
    <cellStyle name="Comma0 - Style1 12" xfId="7616"/>
    <cellStyle name="Comma0 - Style1 13" xfId="7617"/>
    <cellStyle name="Comma0 - Style1 14" xfId="7618"/>
    <cellStyle name="Comma0 - Style1 15" xfId="7619"/>
    <cellStyle name="Comma0 - Style1 16" xfId="7620"/>
    <cellStyle name="Comma0 - Style1 17" xfId="7621"/>
    <cellStyle name="Comma0 - Style1 18" xfId="7622"/>
    <cellStyle name="Comma0 - Style1 19" xfId="7623"/>
    <cellStyle name="Comma0 - Style1 2" xfId="7624"/>
    <cellStyle name="Comma0 - Style1 20" xfId="7625"/>
    <cellStyle name="Comma0 - Style1 21" xfId="7626"/>
    <cellStyle name="Comma0 - Style1 3" xfId="7627"/>
    <cellStyle name="Comma0 - Style1 4" xfId="7628"/>
    <cellStyle name="Comma0 - Style1 5" xfId="7629"/>
    <cellStyle name="Comma0 - Style1 6" xfId="7630"/>
    <cellStyle name="Comma0 - Style1 7" xfId="7631"/>
    <cellStyle name="Comma0 - Style1 8" xfId="7632"/>
    <cellStyle name="Comma0 - Style1 9" xfId="7633"/>
    <cellStyle name="Comma0 - Style2" xfId="7634"/>
    <cellStyle name="Comma0 - Style2 10" xfId="7635"/>
    <cellStyle name="Comma0 - Style2 11" xfId="7636"/>
    <cellStyle name="Comma0 - Style2 12" xfId="7637"/>
    <cellStyle name="Comma0 - Style2 13" xfId="7638"/>
    <cellStyle name="Comma0 - Style2 14" xfId="7639"/>
    <cellStyle name="Comma0 - Style2 15" xfId="7640"/>
    <cellStyle name="Comma0 - Style2 16" xfId="7641"/>
    <cellStyle name="Comma0 - Style2 17" xfId="7642"/>
    <cellStyle name="Comma0 - Style2 18" xfId="7643"/>
    <cellStyle name="Comma0 - Style2 19" xfId="7644"/>
    <cellStyle name="Comma0 - Style2 2" xfId="7645"/>
    <cellStyle name="Comma0 - Style2 20" xfId="7646"/>
    <cellStyle name="Comma0 - Style2 21" xfId="7647"/>
    <cellStyle name="Comma0 - Style2 3" xfId="7648"/>
    <cellStyle name="Comma0 - Style2 4" xfId="7649"/>
    <cellStyle name="Comma0 - Style2 5" xfId="7650"/>
    <cellStyle name="Comma0 - Style2 6" xfId="7651"/>
    <cellStyle name="Comma0 - Style2 7" xfId="7652"/>
    <cellStyle name="Comma0 - Style2 8" xfId="7653"/>
    <cellStyle name="Comma0 - Style2 9" xfId="7654"/>
    <cellStyle name="Comma1 - Style1" xfId="7655"/>
    <cellStyle name="Comma1 - Style1 10" xfId="7656"/>
    <cellStyle name="Comma1 - Style1 11" xfId="7657"/>
    <cellStyle name="Comma1 - Style1 12" xfId="7658"/>
    <cellStyle name="Comma1 - Style1 13" xfId="7659"/>
    <cellStyle name="Comma1 - Style1 14" xfId="7660"/>
    <cellStyle name="Comma1 - Style1 15" xfId="7661"/>
    <cellStyle name="Comma1 - Style1 16" xfId="7662"/>
    <cellStyle name="Comma1 - Style1 17" xfId="7663"/>
    <cellStyle name="Comma1 - Style1 18" xfId="7664"/>
    <cellStyle name="Comma1 - Style1 19" xfId="7665"/>
    <cellStyle name="Comma1 - Style1 2" xfId="7666"/>
    <cellStyle name="Comma1 - Style1 20" xfId="7667"/>
    <cellStyle name="Comma1 - Style1 21" xfId="7668"/>
    <cellStyle name="Comma1 - Style1 3" xfId="7669"/>
    <cellStyle name="Comma1 - Style1 4" xfId="7670"/>
    <cellStyle name="Comma1 - Style1 5" xfId="7671"/>
    <cellStyle name="Comma1 - Style1 6" xfId="7672"/>
    <cellStyle name="Comma1 - Style1 7" xfId="7673"/>
    <cellStyle name="Comma1 - Style1 8" xfId="7674"/>
    <cellStyle name="Comma1 - Style1 9" xfId="7675"/>
    <cellStyle name="Comma1 - Style2" xfId="7676"/>
    <cellStyle name="Comma1 - Style2 10" xfId="7677"/>
    <cellStyle name="Comma1 - Style2 11" xfId="7678"/>
    <cellStyle name="Comma1 - Style2 12" xfId="7679"/>
    <cellStyle name="Comma1 - Style2 13" xfId="7680"/>
    <cellStyle name="Comma1 - Style2 14" xfId="7681"/>
    <cellStyle name="Comma1 - Style2 15" xfId="7682"/>
    <cellStyle name="Comma1 - Style2 16" xfId="7683"/>
    <cellStyle name="Comma1 - Style2 17" xfId="7684"/>
    <cellStyle name="Comma1 - Style2 18" xfId="7685"/>
    <cellStyle name="Comma1 - Style2 19" xfId="7686"/>
    <cellStyle name="Comma1 - Style2 2" xfId="7687"/>
    <cellStyle name="Comma1 - Style2 20" xfId="7688"/>
    <cellStyle name="Comma1 - Style2 21" xfId="7689"/>
    <cellStyle name="Comma1 - Style2 3" xfId="7690"/>
    <cellStyle name="Comma1 - Style2 4" xfId="7691"/>
    <cellStyle name="Comma1 - Style2 5" xfId="7692"/>
    <cellStyle name="Comma1 - Style2 6" xfId="7693"/>
    <cellStyle name="Comma1 - Style2 7" xfId="7694"/>
    <cellStyle name="Comma1 - Style2 8" xfId="7695"/>
    <cellStyle name="Comma1 - Style2 9" xfId="7696"/>
    <cellStyle name="Copied" xfId="7697"/>
    <cellStyle name="Copied 10" xfId="7698"/>
    <cellStyle name="Copied 11" xfId="7699"/>
    <cellStyle name="Copied 12" xfId="7700"/>
    <cellStyle name="Copied 13" xfId="7701"/>
    <cellStyle name="Copied 14" xfId="7702"/>
    <cellStyle name="Copied 15" xfId="7703"/>
    <cellStyle name="Copied 16" xfId="7704"/>
    <cellStyle name="Copied 17" xfId="7705"/>
    <cellStyle name="Copied 18" xfId="7706"/>
    <cellStyle name="Copied 19" xfId="7707"/>
    <cellStyle name="Copied 2" xfId="7708"/>
    <cellStyle name="Copied 20" xfId="7709"/>
    <cellStyle name="Copied 21" xfId="7710"/>
    <cellStyle name="Copied 3" xfId="7711"/>
    <cellStyle name="Copied 4" xfId="7712"/>
    <cellStyle name="Copied 5" xfId="7713"/>
    <cellStyle name="Copied 6" xfId="7714"/>
    <cellStyle name="Copied 7" xfId="7715"/>
    <cellStyle name="Copied 8" xfId="7716"/>
    <cellStyle name="Copied 9" xfId="7717"/>
    <cellStyle name="Corner heading" xfId="7718"/>
    <cellStyle name="COST1" xfId="7719"/>
    <cellStyle name="COST1 10" xfId="7720"/>
    <cellStyle name="COST1 11" xfId="7721"/>
    <cellStyle name="COST1 12" xfId="7722"/>
    <cellStyle name="COST1 13" xfId="7723"/>
    <cellStyle name="COST1 14" xfId="7724"/>
    <cellStyle name="COST1 15" xfId="7725"/>
    <cellStyle name="COST1 16" xfId="7726"/>
    <cellStyle name="COST1 17" xfId="7727"/>
    <cellStyle name="COST1 18" xfId="7728"/>
    <cellStyle name="COST1 19" xfId="7729"/>
    <cellStyle name="COST1 2" xfId="7730"/>
    <cellStyle name="COST1 20" xfId="7731"/>
    <cellStyle name="COST1 21" xfId="7732"/>
    <cellStyle name="COST1 3" xfId="7733"/>
    <cellStyle name="COST1 4" xfId="7734"/>
    <cellStyle name="COST1 5" xfId="7735"/>
    <cellStyle name="COST1 6" xfId="7736"/>
    <cellStyle name="COST1 7" xfId="7737"/>
    <cellStyle name="COST1 8" xfId="7738"/>
    <cellStyle name="COST1 9" xfId="7739"/>
    <cellStyle name="Currency0" xfId="7740"/>
    <cellStyle name="Data" xfId="7741"/>
    <cellStyle name="Data no deci" xfId="7742"/>
    <cellStyle name="Data Superscript" xfId="7743"/>
    <cellStyle name="Data_1-1A-Regular" xfId="7744"/>
    <cellStyle name="Data-one deci" xfId="7745"/>
    <cellStyle name="Date" xfId="7746"/>
    <cellStyle name="Diseño" xfId="7747"/>
    <cellStyle name="Diseño 2" xfId="7748"/>
    <cellStyle name="Encabezado 4 2" xfId="7749"/>
    <cellStyle name="Encabezado 4 3" xfId="7750"/>
    <cellStyle name="Encabezado 4 4" xfId="7751"/>
    <cellStyle name="Encabezado 4 5" xfId="7752"/>
    <cellStyle name="Encabezado 4 6" xfId="7753"/>
    <cellStyle name="Encabezado 4 7" xfId="7754"/>
    <cellStyle name="Énfasis1 2" xfId="7755"/>
    <cellStyle name="Énfasis1 3" xfId="7756"/>
    <cellStyle name="Énfasis1 4" xfId="7757"/>
    <cellStyle name="Énfasis1 5" xfId="7758"/>
    <cellStyle name="Énfasis1 6" xfId="7759"/>
    <cellStyle name="Énfasis1 7" xfId="7760"/>
    <cellStyle name="Énfasis2 2" xfId="7761"/>
    <cellStyle name="Énfasis2 3" xfId="7762"/>
    <cellStyle name="Énfasis2 4" xfId="7763"/>
    <cellStyle name="Énfasis2 5" xfId="7764"/>
    <cellStyle name="Énfasis2 6" xfId="7765"/>
    <cellStyle name="Énfasis2 7" xfId="7766"/>
    <cellStyle name="Énfasis3 2" xfId="7767"/>
    <cellStyle name="Énfasis3 3" xfId="7768"/>
    <cellStyle name="Énfasis3 4" xfId="7769"/>
    <cellStyle name="Énfasis3 5" xfId="7770"/>
    <cellStyle name="Énfasis3 6" xfId="7771"/>
    <cellStyle name="Énfasis3 7" xfId="7772"/>
    <cellStyle name="Énfasis4 2" xfId="7773"/>
    <cellStyle name="Énfasis4 3" xfId="7774"/>
    <cellStyle name="Énfasis4 4" xfId="7775"/>
    <cellStyle name="Énfasis4 5" xfId="7776"/>
    <cellStyle name="Énfasis4 6" xfId="7777"/>
    <cellStyle name="Énfasis4 7" xfId="7778"/>
    <cellStyle name="Énfasis5 2" xfId="7779"/>
    <cellStyle name="Énfasis5 3" xfId="7780"/>
    <cellStyle name="Énfasis5 4" xfId="7781"/>
    <cellStyle name="Énfasis5 5" xfId="7782"/>
    <cellStyle name="Énfasis5 6" xfId="7783"/>
    <cellStyle name="Énfasis5 7" xfId="7784"/>
    <cellStyle name="Énfasis6 2" xfId="7785"/>
    <cellStyle name="Énfasis6 3" xfId="7786"/>
    <cellStyle name="Énfasis6 4" xfId="7787"/>
    <cellStyle name="Énfasis6 5" xfId="7788"/>
    <cellStyle name="Énfasis6 6" xfId="7789"/>
    <cellStyle name="Énfasis6 7" xfId="7790"/>
    <cellStyle name="Entered" xfId="7791"/>
    <cellStyle name="Entered 10" xfId="7792"/>
    <cellStyle name="Entered 11" xfId="7793"/>
    <cellStyle name="Entered 12" xfId="7794"/>
    <cellStyle name="Entered 13" xfId="7795"/>
    <cellStyle name="Entered 14" xfId="7796"/>
    <cellStyle name="Entered 15" xfId="7797"/>
    <cellStyle name="Entered 16" xfId="7798"/>
    <cellStyle name="Entered 17" xfId="7799"/>
    <cellStyle name="Entered 18" xfId="7800"/>
    <cellStyle name="Entered 19" xfId="7801"/>
    <cellStyle name="Entered 2" xfId="7802"/>
    <cellStyle name="Entered 20" xfId="7803"/>
    <cellStyle name="Entered 21" xfId="7804"/>
    <cellStyle name="Entered 3" xfId="7805"/>
    <cellStyle name="Entered 4" xfId="7806"/>
    <cellStyle name="Entered 5" xfId="7807"/>
    <cellStyle name="Entered 6" xfId="7808"/>
    <cellStyle name="Entered 7" xfId="7809"/>
    <cellStyle name="Entered 8" xfId="7810"/>
    <cellStyle name="Entered 9" xfId="7811"/>
    <cellStyle name="Entrada 2" xfId="7812"/>
    <cellStyle name="Entrada 2 10" xfId="7813"/>
    <cellStyle name="Entrada 2 10 2" xfId="7814"/>
    <cellStyle name="Entrada 2 10 2 2" xfId="7815"/>
    <cellStyle name="Entrada 2 10 2 2 2" xfId="7816"/>
    <cellStyle name="Entrada 2 10 2 2 3" xfId="7817"/>
    <cellStyle name="Entrada 2 10 2 2 4" xfId="7818"/>
    <cellStyle name="Entrada 2 10 2 3" xfId="7819"/>
    <cellStyle name="Entrada 2 10 2 3 2" xfId="7820"/>
    <cellStyle name="Entrada 2 10 2 3 3" xfId="7821"/>
    <cellStyle name="Entrada 2 10 2 3 4" xfId="7822"/>
    <cellStyle name="Entrada 2 10 2 4" xfId="7823"/>
    <cellStyle name="Entrada 2 10 2 5" xfId="7824"/>
    <cellStyle name="Entrada 2 10 2 6" xfId="7825"/>
    <cellStyle name="Entrada 2 10 3" xfId="7826"/>
    <cellStyle name="Entrada 2 10 3 2" xfId="7827"/>
    <cellStyle name="Entrada 2 10 3 2 2" xfId="7828"/>
    <cellStyle name="Entrada 2 10 3 2 3" xfId="7829"/>
    <cellStyle name="Entrada 2 10 3 2 4" xfId="7830"/>
    <cellStyle name="Entrada 2 10 3 3" xfId="7831"/>
    <cellStyle name="Entrada 2 10 3 3 2" xfId="7832"/>
    <cellStyle name="Entrada 2 10 3 3 3" xfId="7833"/>
    <cellStyle name="Entrada 2 10 3 3 4" xfId="7834"/>
    <cellStyle name="Entrada 2 10 3 4" xfId="7835"/>
    <cellStyle name="Entrada 2 10 3 5" xfId="7836"/>
    <cellStyle name="Entrada 2 10 3 6" xfId="7837"/>
    <cellStyle name="Entrada 2 10 4" xfId="7838"/>
    <cellStyle name="Entrada 2 10 4 2" xfId="7839"/>
    <cellStyle name="Entrada 2 10 4 3" xfId="7840"/>
    <cellStyle name="Entrada 2 10 4 4" xfId="7841"/>
    <cellStyle name="Entrada 2 10 5" xfId="7842"/>
    <cellStyle name="Entrada 2 10 6" xfId="7843"/>
    <cellStyle name="Entrada 2 11" xfId="7844"/>
    <cellStyle name="Entrada 2 11 2" xfId="7845"/>
    <cellStyle name="Entrada 2 11 2 2" xfId="7846"/>
    <cellStyle name="Entrada 2 11 2 2 2" xfId="7847"/>
    <cellStyle name="Entrada 2 11 2 2 3" xfId="7848"/>
    <cellStyle name="Entrada 2 11 2 2 4" xfId="7849"/>
    <cellStyle name="Entrada 2 11 2 3" xfId="7850"/>
    <cellStyle name="Entrada 2 11 2 3 2" xfId="7851"/>
    <cellStyle name="Entrada 2 11 2 3 3" xfId="7852"/>
    <cellStyle name="Entrada 2 11 2 3 4" xfId="7853"/>
    <cellStyle name="Entrada 2 11 2 4" xfId="7854"/>
    <cellStyle name="Entrada 2 11 2 5" xfId="7855"/>
    <cellStyle name="Entrada 2 11 2 6" xfId="7856"/>
    <cellStyle name="Entrada 2 11 3" xfId="7857"/>
    <cellStyle name="Entrada 2 11 3 2" xfId="7858"/>
    <cellStyle name="Entrada 2 11 3 2 2" xfId="7859"/>
    <cellStyle name="Entrada 2 11 3 2 3" xfId="7860"/>
    <cellStyle name="Entrada 2 11 3 2 4" xfId="7861"/>
    <cellStyle name="Entrada 2 11 3 3" xfId="7862"/>
    <cellStyle name="Entrada 2 11 3 3 2" xfId="7863"/>
    <cellStyle name="Entrada 2 11 3 3 3" xfId="7864"/>
    <cellStyle name="Entrada 2 11 3 3 4" xfId="7865"/>
    <cellStyle name="Entrada 2 11 3 4" xfId="7866"/>
    <cellStyle name="Entrada 2 11 3 5" xfId="7867"/>
    <cellStyle name="Entrada 2 11 3 6" xfId="7868"/>
    <cellStyle name="Entrada 2 11 4" xfId="7869"/>
    <cellStyle name="Entrada 2 11 5" xfId="7870"/>
    <cellStyle name="Entrada 2 11 6" xfId="7871"/>
    <cellStyle name="Entrada 2 12" xfId="7872"/>
    <cellStyle name="Entrada 2 13" xfId="7873"/>
    <cellStyle name="Entrada 2 2" xfId="7874"/>
    <cellStyle name="Entrada 2 2 10" xfId="7875"/>
    <cellStyle name="Entrada 2 2 10 2" xfId="7876"/>
    <cellStyle name="Entrada 2 2 10 2 2" xfId="7877"/>
    <cellStyle name="Entrada 2 2 10 2 2 2" xfId="7878"/>
    <cellStyle name="Entrada 2 2 10 2 2 3" xfId="7879"/>
    <cellStyle name="Entrada 2 2 10 2 2 4" xfId="7880"/>
    <cellStyle name="Entrada 2 2 10 2 3" xfId="7881"/>
    <cellStyle name="Entrada 2 2 10 2 3 2" xfId="7882"/>
    <cellStyle name="Entrada 2 2 10 2 3 3" xfId="7883"/>
    <cellStyle name="Entrada 2 2 10 2 3 4" xfId="7884"/>
    <cellStyle name="Entrada 2 2 10 2 4" xfId="7885"/>
    <cellStyle name="Entrada 2 2 10 2 5" xfId="7886"/>
    <cellStyle name="Entrada 2 2 10 2 6" xfId="7887"/>
    <cellStyle name="Entrada 2 2 10 3" xfId="7888"/>
    <cellStyle name="Entrada 2 2 10 3 2" xfId="7889"/>
    <cellStyle name="Entrada 2 2 10 3 2 2" xfId="7890"/>
    <cellStyle name="Entrada 2 2 10 3 2 3" xfId="7891"/>
    <cellStyle name="Entrada 2 2 10 3 2 4" xfId="7892"/>
    <cellStyle name="Entrada 2 2 10 3 3" xfId="7893"/>
    <cellStyle name="Entrada 2 2 10 3 3 2" xfId="7894"/>
    <cellStyle name="Entrada 2 2 10 3 3 3" xfId="7895"/>
    <cellStyle name="Entrada 2 2 10 3 3 4" xfId="7896"/>
    <cellStyle name="Entrada 2 2 10 3 4" xfId="7897"/>
    <cellStyle name="Entrada 2 2 10 3 5" xfId="7898"/>
    <cellStyle name="Entrada 2 2 10 3 6" xfId="7899"/>
    <cellStyle name="Entrada 2 2 10 4" xfId="7900"/>
    <cellStyle name="Entrada 2 2 10 5" xfId="7901"/>
    <cellStyle name="Entrada 2 2 10 6" xfId="7902"/>
    <cellStyle name="Entrada 2 2 11" xfId="7903"/>
    <cellStyle name="Entrada 2 2 12" xfId="7904"/>
    <cellStyle name="Entrada 2 2 2" xfId="7905"/>
    <cellStyle name="Entrada 2 2 2 2" xfId="7906"/>
    <cellStyle name="Entrada 2 2 2 2 2" xfId="7907"/>
    <cellStyle name="Entrada 2 2 2 2 2 2" xfId="7908"/>
    <cellStyle name="Entrada 2 2 2 2 2 2 2" xfId="7909"/>
    <cellStyle name="Entrada 2 2 2 2 2 2 3" xfId="7910"/>
    <cellStyle name="Entrada 2 2 2 2 2 2 4" xfId="7911"/>
    <cellStyle name="Entrada 2 2 2 2 2 3" xfId="7912"/>
    <cellStyle name="Entrada 2 2 2 2 2 3 2" xfId="7913"/>
    <cellStyle name="Entrada 2 2 2 2 2 3 3" xfId="7914"/>
    <cellStyle name="Entrada 2 2 2 2 2 3 4" xfId="7915"/>
    <cellStyle name="Entrada 2 2 2 2 2 4" xfId="7916"/>
    <cellStyle name="Entrada 2 2 2 2 2 5" xfId="7917"/>
    <cellStyle name="Entrada 2 2 2 2 2 6" xfId="7918"/>
    <cellStyle name="Entrada 2 2 2 2 3" xfId="7919"/>
    <cellStyle name="Entrada 2 2 2 2 3 2" xfId="7920"/>
    <cellStyle name="Entrada 2 2 2 2 3 2 2" xfId="7921"/>
    <cellStyle name="Entrada 2 2 2 2 3 2 3" xfId="7922"/>
    <cellStyle name="Entrada 2 2 2 2 3 2 4" xfId="7923"/>
    <cellStyle name="Entrada 2 2 2 2 3 3" xfId="7924"/>
    <cellStyle name="Entrada 2 2 2 2 3 3 2" xfId="7925"/>
    <cellStyle name="Entrada 2 2 2 2 3 3 3" xfId="7926"/>
    <cellStyle name="Entrada 2 2 2 2 3 3 4" xfId="7927"/>
    <cellStyle name="Entrada 2 2 2 2 3 4" xfId="7928"/>
    <cellStyle name="Entrada 2 2 2 2 3 5" xfId="7929"/>
    <cellStyle name="Entrada 2 2 2 2 3 6" xfId="7930"/>
    <cellStyle name="Entrada 2 2 2 2 4" xfId="7931"/>
    <cellStyle name="Entrada 2 2 2 2 5" xfId="7932"/>
    <cellStyle name="Entrada 2 2 2 2 6" xfId="7933"/>
    <cellStyle name="Entrada 2 2 2 3" xfId="7934"/>
    <cellStyle name="Entrada 2 2 2 4" xfId="7935"/>
    <cellStyle name="Entrada 2 2 3" xfId="7936"/>
    <cellStyle name="Entrada 2 2 3 2" xfId="7937"/>
    <cellStyle name="Entrada 2 2 3 2 2" xfId="7938"/>
    <cellStyle name="Entrada 2 2 3 2 2 2" xfId="7939"/>
    <cellStyle name="Entrada 2 2 3 2 2 2 2" xfId="7940"/>
    <cellStyle name="Entrada 2 2 3 2 2 2 3" xfId="7941"/>
    <cellStyle name="Entrada 2 2 3 2 2 2 4" xfId="7942"/>
    <cellStyle name="Entrada 2 2 3 2 2 3" xfId="7943"/>
    <cellStyle name="Entrada 2 2 3 2 2 3 2" xfId="7944"/>
    <cellStyle name="Entrada 2 2 3 2 2 3 3" xfId="7945"/>
    <cellStyle name="Entrada 2 2 3 2 2 3 4" xfId="7946"/>
    <cellStyle name="Entrada 2 2 3 2 2 4" xfId="7947"/>
    <cellStyle name="Entrada 2 2 3 2 2 5" xfId="7948"/>
    <cellStyle name="Entrada 2 2 3 2 2 6" xfId="7949"/>
    <cellStyle name="Entrada 2 2 3 2 3" xfId="7950"/>
    <cellStyle name="Entrada 2 2 3 2 3 2" xfId="7951"/>
    <cellStyle name="Entrada 2 2 3 2 3 2 2" xfId="7952"/>
    <cellStyle name="Entrada 2 2 3 2 3 2 3" xfId="7953"/>
    <cellStyle name="Entrada 2 2 3 2 3 2 4" xfId="7954"/>
    <cellStyle name="Entrada 2 2 3 2 3 3" xfId="7955"/>
    <cellStyle name="Entrada 2 2 3 2 3 3 2" xfId="7956"/>
    <cellStyle name="Entrada 2 2 3 2 3 3 3" xfId="7957"/>
    <cellStyle name="Entrada 2 2 3 2 3 3 4" xfId="7958"/>
    <cellStyle name="Entrada 2 2 3 2 3 4" xfId="7959"/>
    <cellStyle name="Entrada 2 2 3 2 3 5" xfId="7960"/>
    <cellStyle name="Entrada 2 2 3 2 3 6" xfId="7961"/>
    <cellStyle name="Entrada 2 2 3 2 4" xfId="7962"/>
    <cellStyle name="Entrada 2 2 3 2 5" xfId="7963"/>
    <cellStyle name="Entrada 2 2 3 2 6" xfId="7964"/>
    <cellStyle name="Entrada 2 2 3 3" xfId="7965"/>
    <cellStyle name="Entrada 2 2 3 4" xfId="7966"/>
    <cellStyle name="Entrada 2 2 4" xfId="7967"/>
    <cellStyle name="Entrada 2 2 4 2" xfId="7968"/>
    <cellStyle name="Entrada 2 2 4 2 2" xfId="7969"/>
    <cellStyle name="Entrada 2 2 4 2 2 2" xfId="7970"/>
    <cellStyle name="Entrada 2 2 4 2 2 2 2" xfId="7971"/>
    <cellStyle name="Entrada 2 2 4 2 2 2 3" xfId="7972"/>
    <cellStyle name="Entrada 2 2 4 2 2 2 4" xfId="7973"/>
    <cellStyle name="Entrada 2 2 4 2 2 3" xfId="7974"/>
    <cellStyle name="Entrada 2 2 4 2 2 3 2" xfId="7975"/>
    <cellStyle name="Entrada 2 2 4 2 2 3 3" xfId="7976"/>
    <cellStyle name="Entrada 2 2 4 2 2 3 4" xfId="7977"/>
    <cellStyle name="Entrada 2 2 4 2 2 4" xfId="7978"/>
    <cellStyle name="Entrada 2 2 4 2 2 5" xfId="7979"/>
    <cellStyle name="Entrada 2 2 4 2 2 6" xfId="7980"/>
    <cellStyle name="Entrada 2 2 4 2 3" xfId="7981"/>
    <cellStyle name="Entrada 2 2 4 2 3 2" xfId="7982"/>
    <cellStyle name="Entrada 2 2 4 2 3 2 2" xfId="7983"/>
    <cellStyle name="Entrada 2 2 4 2 3 2 3" xfId="7984"/>
    <cellStyle name="Entrada 2 2 4 2 3 2 4" xfId="7985"/>
    <cellStyle name="Entrada 2 2 4 2 3 3" xfId="7986"/>
    <cellStyle name="Entrada 2 2 4 2 3 3 2" xfId="7987"/>
    <cellStyle name="Entrada 2 2 4 2 3 3 3" xfId="7988"/>
    <cellStyle name="Entrada 2 2 4 2 3 3 4" xfId="7989"/>
    <cellStyle name="Entrada 2 2 4 2 3 4" xfId="7990"/>
    <cellStyle name="Entrada 2 2 4 2 3 5" xfId="7991"/>
    <cellStyle name="Entrada 2 2 4 2 3 6" xfId="7992"/>
    <cellStyle name="Entrada 2 2 4 2 4" xfId="7993"/>
    <cellStyle name="Entrada 2 2 4 2 5" xfId="7994"/>
    <cellStyle name="Entrada 2 2 4 2 6" xfId="7995"/>
    <cellStyle name="Entrada 2 2 4 3" xfId="7996"/>
    <cellStyle name="Entrada 2 2 4 4" xfId="7997"/>
    <cellStyle name="Entrada 2 2 5" xfId="7998"/>
    <cellStyle name="Entrada 2 2 5 2" xfId="7999"/>
    <cellStyle name="Entrada 2 2 5 2 2" xfId="8000"/>
    <cellStyle name="Entrada 2 2 5 2 2 2" xfId="8001"/>
    <cellStyle name="Entrada 2 2 5 2 2 2 2" xfId="8002"/>
    <cellStyle name="Entrada 2 2 5 2 2 2 3" xfId="8003"/>
    <cellStyle name="Entrada 2 2 5 2 2 2 4" xfId="8004"/>
    <cellStyle name="Entrada 2 2 5 2 2 3" xfId="8005"/>
    <cellStyle name="Entrada 2 2 5 2 2 3 2" xfId="8006"/>
    <cellStyle name="Entrada 2 2 5 2 2 3 3" xfId="8007"/>
    <cellStyle name="Entrada 2 2 5 2 2 3 4" xfId="8008"/>
    <cellStyle name="Entrada 2 2 5 2 2 4" xfId="8009"/>
    <cellStyle name="Entrada 2 2 5 2 2 5" xfId="8010"/>
    <cellStyle name="Entrada 2 2 5 2 2 6" xfId="8011"/>
    <cellStyle name="Entrada 2 2 5 2 3" xfId="8012"/>
    <cellStyle name="Entrada 2 2 5 2 3 2" xfId="8013"/>
    <cellStyle name="Entrada 2 2 5 2 3 2 2" xfId="8014"/>
    <cellStyle name="Entrada 2 2 5 2 3 2 3" xfId="8015"/>
    <cellStyle name="Entrada 2 2 5 2 3 2 4" xfId="8016"/>
    <cellStyle name="Entrada 2 2 5 2 3 3" xfId="8017"/>
    <cellStyle name="Entrada 2 2 5 2 3 3 2" xfId="8018"/>
    <cellStyle name="Entrada 2 2 5 2 3 3 3" xfId="8019"/>
    <cellStyle name="Entrada 2 2 5 2 3 3 4" xfId="8020"/>
    <cellStyle name="Entrada 2 2 5 2 3 4" xfId="8021"/>
    <cellStyle name="Entrada 2 2 5 2 3 5" xfId="8022"/>
    <cellStyle name="Entrada 2 2 5 2 3 6" xfId="8023"/>
    <cellStyle name="Entrada 2 2 5 2 4" xfId="8024"/>
    <cellStyle name="Entrada 2 2 5 2 5" xfId="8025"/>
    <cellStyle name="Entrada 2 2 5 2 6" xfId="8026"/>
    <cellStyle name="Entrada 2 2 5 3" xfId="8027"/>
    <cellStyle name="Entrada 2 2 5 4" xfId="8028"/>
    <cellStyle name="Entrada 2 2 6" xfId="8029"/>
    <cellStyle name="Entrada 2 2 6 2" xfId="8030"/>
    <cellStyle name="Entrada 2 2 6 2 2" xfId="8031"/>
    <cellStyle name="Entrada 2 2 6 2 2 2" xfId="8032"/>
    <cellStyle name="Entrada 2 2 6 2 2 3" xfId="8033"/>
    <cellStyle name="Entrada 2 2 6 2 2 4" xfId="8034"/>
    <cellStyle name="Entrada 2 2 6 2 3" xfId="8035"/>
    <cellStyle name="Entrada 2 2 6 2 3 2" xfId="8036"/>
    <cellStyle name="Entrada 2 2 6 2 3 3" xfId="8037"/>
    <cellStyle name="Entrada 2 2 6 2 3 4" xfId="8038"/>
    <cellStyle name="Entrada 2 2 6 2 4" xfId="8039"/>
    <cellStyle name="Entrada 2 2 6 2 5" xfId="8040"/>
    <cellStyle name="Entrada 2 2 6 2 6" xfId="8041"/>
    <cellStyle name="Entrada 2 2 6 3" xfId="8042"/>
    <cellStyle name="Entrada 2 2 6 3 2" xfId="8043"/>
    <cellStyle name="Entrada 2 2 6 3 2 2" xfId="8044"/>
    <cellStyle name="Entrada 2 2 6 3 2 3" xfId="8045"/>
    <cellStyle name="Entrada 2 2 6 3 2 4" xfId="8046"/>
    <cellStyle name="Entrada 2 2 6 3 3" xfId="8047"/>
    <cellStyle name="Entrada 2 2 6 3 3 2" xfId="8048"/>
    <cellStyle name="Entrada 2 2 6 3 3 3" xfId="8049"/>
    <cellStyle name="Entrada 2 2 6 3 3 4" xfId="8050"/>
    <cellStyle name="Entrada 2 2 6 3 4" xfId="8051"/>
    <cellStyle name="Entrada 2 2 6 3 5" xfId="8052"/>
    <cellStyle name="Entrada 2 2 6 3 6" xfId="8053"/>
    <cellStyle name="Entrada 2 2 6 4" xfId="8054"/>
    <cellStyle name="Entrada 2 2 6 4 2" xfId="8055"/>
    <cellStyle name="Entrada 2 2 6 4 3" xfId="8056"/>
    <cellStyle name="Entrada 2 2 6 4 4" xfId="8057"/>
    <cellStyle name="Entrada 2 2 6 5" xfId="8058"/>
    <cellStyle name="Entrada 2 2 6 6" xfId="8059"/>
    <cellStyle name="Entrada 2 2 7" xfId="8060"/>
    <cellStyle name="Entrada 2 2 7 2" xfId="8061"/>
    <cellStyle name="Entrada 2 2 7 2 2" xfId="8062"/>
    <cellStyle name="Entrada 2 2 7 2 2 2" xfId="8063"/>
    <cellStyle name="Entrada 2 2 7 2 2 3" xfId="8064"/>
    <cellStyle name="Entrada 2 2 7 2 2 4" xfId="8065"/>
    <cellStyle name="Entrada 2 2 7 2 3" xfId="8066"/>
    <cellStyle name="Entrada 2 2 7 2 3 2" xfId="8067"/>
    <cellStyle name="Entrada 2 2 7 2 3 3" xfId="8068"/>
    <cellStyle name="Entrada 2 2 7 2 3 4" xfId="8069"/>
    <cellStyle name="Entrada 2 2 7 2 4" xfId="8070"/>
    <cellStyle name="Entrada 2 2 7 2 5" xfId="8071"/>
    <cellStyle name="Entrada 2 2 7 2 6" xfId="8072"/>
    <cellStyle name="Entrada 2 2 7 3" xfId="8073"/>
    <cellStyle name="Entrada 2 2 7 3 2" xfId="8074"/>
    <cellStyle name="Entrada 2 2 7 3 2 2" xfId="8075"/>
    <cellStyle name="Entrada 2 2 7 3 2 3" xfId="8076"/>
    <cellStyle name="Entrada 2 2 7 3 2 4" xfId="8077"/>
    <cellStyle name="Entrada 2 2 7 3 3" xfId="8078"/>
    <cellStyle name="Entrada 2 2 7 3 3 2" xfId="8079"/>
    <cellStyle name="Entrada 2 2 7 3 3 3" xfId="8080"/>
    <cellStyle name="Entrada 2 2 7 3 3 4" xfId="8081"/>
    <cellStyle name="Entrada 2 2 7 3 4" xfId="8082"/>
    <cellStyle name="Entrada 2 2 7 3 5" xfId="8083"/>
    <cellStyle name="Entrada 2 2 7 3 6" xfId="8084"/>
    <cellStyle name="Entrada 2 2 7 4" xfId="8085"/>
    <cellStyle name="Entrada 2 2 7 4 2" xfId="8086"/>
    <cellStyle name="Entrada 2 2 7 4 3" xfId="8087"/>
    <cellStyle name="Entrada 2 2 7 4 4" xfId="8088"/>
    <cellStyle name="Entrada 2 2 7 5" xfId="8089"/>
    <cellStyle name="Entrada 2 2 7 6" xfId="8090"/>
    <cellStyle name="Entrada 2 2 8" xfId="8091"/>
    <cellStyle name="Entrada 2 2 8 2" xfId="8092"/>
    <cellStyle name="Entrada 2 2 8 2 2" xfId="8093"/>
    <cellStyle name="Entrada 2 2 8 2 2 2" xfId="8094"/>
    <cellStyle name="Entrada 2 2 8 2 2 3" xfId="8095"/>
    <cellStyle name="Entrada 2 2 8 2 2 4" xfId="8096"/>
    <cellStyle name="Entrada 2 2 8 2 3" xfId="8097"/>
    <cellStyle name="Entrada 2 2 8 2 3 2" xfId="8098"/>
    <cellStyle name="Entrada 2 2 8 2 3 3" xfId="8099"/>
    <cellStyle name="Entrada 2 2 8 2 3 4" xfId="8100"/>
    <cellStyle name="Entrada 2 2 8 2 4" xfId="8101"/>
    <cellStyle name="Entrada 2 2 8 2 5" xfId="8102"/>
    <cellStyle name="Entrada 2 2 8 2 6" xfId="8103"/>
    <cellStyle name="Entrada 2 2 8 3" xfId="8104"/>
    <cellStyle name="Entrada 2 2 8 3 2" xfId="8105"/>
    <cellStyle name="Entrada 2 2 8 3 2 2" xfId="8106"/>
    <cellStyle name="Entrada 2 2 8 3 2 3" xfId="8107"/>
    <cellStyle name="Entrada 2 2 8 3 2 4" xfId="8108"/>
    <cellStyle name="Entrada 2 2 8 3 3" xfId="8109"/>
    <cellStyle name="Entrada 2 2 8 3 3 2" xfId="8110"/>
    <cellStyle name="Entrada 2 2 8 3 3 3" xfId="8111"/>
    <cellStyle name="Entrada 2 2 8 3 3 4" xfId="8112"/>
    <cellStyle name="Entrada 2 2 8 3 4" xfId="8113"/>
    <cellStyle name="Entrada 2 2 8 3 5" xfId="8114"/>
    <cellStyle name="Entrada 2 2 8 3 6" xfId="8115"/>
    <cellStyle name="Entrada 2 2 8 4" xfId="8116"/>
    <cellStyle name="Entrada 2 2 8 4 2" xfId="8117"/>
    <cellStyle name="Entrada 2 2 8 4 3" xfId="8118"/>
    <cellStyle name="Entrada 2 2 8 4 4" xfId="8119"/>
    <cellStyle name="Entrada 2 2 8 5" xfId="8120"/>
    <cellStyle name="Entrada 2 2 8 6" xfId="8121"/>
    <cellStyle name="Entrada 2 2 9" xfId="8122"/>
    <cellStyle name="Entrada 2 2 9 2" xfId="8123"/>
    <cellStyle name="Entrada 2 2 9 2 2" xfId="8124"/>
    <cellStyle name="Entrada 2 2 9 2 2 2" xfId="8125"/>
    <cellStyle name="Entrada 2 2 9 2 2 3" xfId="8126"/>
    <cellStyle name="Entrada 2 2 9 2 2 4" xfId="8127"/>
    <cellStyle name="Entrada 2 2 9 2 3" xfId="8128"/>
    <cellStyle name="Entrada 2 2 9 2 3 2" xfId="8129"/>
    <cellStyle name="Entrada 2 2 9 2 3 3" xfId="8130"/>
    <cellStyle name="Entrada 2 2 9 2 3 4" xfId="8131"/>
    <cellStyle name="Entrada 2 2 9 2 4" xfId="8132"/>
    <cellStyle name="Entrada 2 2 9 2 5" xfId="8133"/>
    <cellStyle name="Entrada 2 2 9 2 6" xfId="8134"/>
    <cellStyle name="Entrada 2 2 9 3" xfId="8135"/>
    <cellStyle name="Entrada 2 2 9 3 2" xfId="8136"/>
    <cellStyle name="Entrada 2 2 9 3 2 2" xfId="8137"/>
    <cellStyle name="Entrada 2 2 9 3 2 3" xfId="8138"/>
    <cellStyle name="Entrada 2 2 9 3 2 4" xfId="8139"/>
    <cellStyle name="Entrada 2 2 9 3 3" xfId="8140"/>
    <cellStyle name="Entrada 2 2 9 3 3 2" xfId="8141"/>
    <cellStyle name="Entrada 2 2 9 3 3 3" xfId="8142"/>
    <cellStyle name="Entrada 2 2 9 3 3 4" xfId="8143"/>
    <cellStyle name="Entrada 2 2 9 3 4" xfId="8144"/>
    <cellStyle name="Entrada 2 2 9 3 5" xfId="8145"/>
    <cellStyle name="Entrada 2 2 9 3 6" xfId="8146"/>
    <cellStyle name="Entrada 2 2 9 4" xfId="8147"/>
    <cellStyle name="Entrada 2 2 9 4 2" xfId="8148"/>
    <cellStyle name="Entrada 2 2 9 4 3" xfId="8149"/>
    <cellStyle name="Entrada 2 2 9 4 4" xfId="8150"/>
    <cellStyle name="Entrada 2 2 9 5" xfId="8151"/>
    <cellStyle name="Entrada 2 2 9 6" xfId="8152"/>
    <cellStyle name="Entrada 2 3" xfId="8153"/>
    <cellStyle name="Entrada 2 3 10" xfId="8154"/>
    <cellStyle name="Entrada 2 3 10 2" xfId="8155"/>
    <cellStyle name="Entrada 2 3 10 2 2" xfId="8156"/>
    <cellStyle name="Entrada 2 3 10 2 2 2" xfId="8157"/>
    <cellStyle name="Entrada 2 3 10 2 2 3" xfId="8158"/>
    <cellStyle name="Entrada 2 3 10 2 2 4" xfId="8159"/>
    <cellStyle name="Entrada 2 3 10 2 3" xfId="8160"/>
    <cellStyle name="Entrada 2 3 10 2 3 2" xfId="8161"/>
    <cellStyle name="Entrada 2 3 10 2 3 3" xfId="8162"/>
    <cellStyle name="Entrada 2 3 10 2 3 4" xfId="8163"/>
    <cellStyle name="Entrada 2 3 10 2 4" xfId="8164"/>
    <cellStyle name="Entrada 2 3 10 2 5" xfId="8165"/>
    <cellStyle name="Entrada 2 3 10 2 6" xfId="8166"/>
    <cellStyle name="Entrada 2 3 10 3" xfId="8167"/>
    <cellStyle name="Entrada 2 3 10 3 2" xfId="8168"/>
    <cellStyle name="Entrada 2 3 10 3 2 2" xfId="8169"/>
    <cellStyle name="Entrada 2 3 10 3 2 3" xfId="8170"/>
    <cellStyle name="Entrada 2 3 10 3 2 4" xfId="8171"/>
    <cellStyle name="Entrada 2 3 10 3 3" xfId="8172"/>
    <cellStyle name="Entrada 2 3 10 3 3 2" xfId="8173"/>
    <cellStyle name="Entrada 2 3 10 3 3 3" xfId="8174"/>
    <cellStyle name="Entrada 2 3 10 3 3 4" xfId="8175"/>
    <cellStyle name="Entrada 2 3 10 3 4" xfId="8176"/>
    <cellStyle name="Entrada 2 3 10 3 5" xfId="8177"/>
    <cellStyle name="Entrada 2 3 10 3 6" xfId="8178"/>
    <cellStyle name="Entrada 2 3 10 4" xfId="8179"/>
    <cellStyle name="Entrada 2 3 10 5" xfId="8180"/>
    <cellStyle name="Entrada 2 3 10 6" xfId="8181"/>
    <cellStyle name="Entrada 2 3 11" xfId="8182"/>
    <cellStyle name="Entrada 2 3 12" xfId="8183"/>
    <cellStyle name="Entrada 2 3 2" xfId="8184"/>
    <cellStyle name="Entrada 2 3 2 2" xfId="8185"/>
    <cellStyle name="Entrada 2 3 2 2 2" xfId="8186"/>
    <cellStyle name="Entrada 2 3 2 2 2 2" xfId="8187"/>
    <cellStyle name="Entrada 2 3 2 2 2 2 2" xfId="8188"/>
    <cellStyle name="Entrada 2 3 2 2 2 2 3" xfId="8189"/>
    <cellStyle name="Entrada 2 3 2 2 2 2 4" xfId="8190"/>
    <cellStyle name="Entrada 2 3 2 2 2 3" xfId="8191"/>
    <cellStyle name="Entrada 2 3 2 2 2 3 2" xfId="8192"/>
    <cellStyle name="Entrada 2 3 2 2 2 3 3" xfId="8193"/>
    <cellStyle name="Entrada 2 3 2 2 2 3 4" xfId="8194"/>
    <cellStyle name="Entrada 2 3 2 2 2 4" xfId="8195"/>
    <cellStyle name="Entrada 2 3 2 2 2 5" xfId="8196"/>
    <cellStyle name="Entrada 2 3 2 2 2 6" xfId="8197"/>
    <cellStyle name="Entrada 2 3 2 2 3" xfId="8198"/>
    <cellStyle name="Entrada 2 3 2 2 3 2" xfId="8199"/>
    <cellStyle name="Entrada 2 3 2 2 3 2 2" xfId="8200"/>
    <cellStyle name="Entrada 2 3 2 2 3 2 3" xfId="8201"/>
    <cellStyle name="Entrada 2 3 2 2 3 2 4" xfId="8202"/>
    <cellStyle name="Entrada 2 3 2 2 3 3" xfId="8203"/>
    <cellStyle name="Entrada 2 3 2 2 3 3 2" xfId="8204"/>
    <cellStyle name="Entrada 2 3 2 2 3 3 3" xfId="8205"/>
    <cellStyle name="Entrada 2 3 2 2 3 3 4" xfId="8206"/>
    <cellStyle name="Entrada 2 3 2 2 3 4" xfId="8207"/>
    <cellStyle name="Entrada 2 3 2 2 3 5" xfId="8208"/>
    <cellStyle name="Entrada 2 3 2 2 3 6" xfId="8209"/>
    <cellStyle name="Entrada 2 3 2 2 4" xfId="8210"/>
    <cellStyle name="Entrada 2 3 2 2 5" xfId="8211"/>
    <cellStyle name="Entrada 2 3 2 2 6" xfId="8212"/>
    <cellStyle name="Entrada 2 3 2 3" xfId="8213"/>
    <cellStyle name="Entrada 2 3 2 4" xfId="8214"/>
    <cellStyle name="Entrada 2 3 3" xfId="8215"/>
    <cellStyle name="Entrada 2 3 3 2" xfId="8216"/>
    <cellStyle name="Entrada 2 3 3 2 2" xfId="8217"/>
    <cellStyle name="Entrada 2 3 3 2 2 2" xfId="8218"/>
    <cellStyle name="Entrada 2 3 3 2 2 2 2" xfId="8219"/>
    <cellStyle name="Entrada 2 3 3 2 2 2 3" xfId="8220"/>
    <cellStyle name="Entrada 2 3 3 2 2 2 4" xfId="8221"/>
    <cellStyle name="Entrada 2 3 3 2 2 3" xfId="8222"/>
    <cellStyle name="Entrada 2 3 3 2 2 3 2" xfId="8223"/>
    <cellStyle name="Entrada 2 3 3 2 2 3 3" xfId="8224"/>
    <cellStyle name="Entrada 2 3 3 2 2 3 4" xfId="8225"/>
    <cellStyle name="Entrada 2 3 3 2 2 4" xfId="8226"/>
    <cellStyle name="Entrada 2 3 3 2 2 5" xfId="8227"/>
    <cellStyle name="Entrada 2 3 3 2 2 6" xfId="8228"/>
    <cellStyle name="Entrada 2 3 3 2 3" xfId="8229"/>
    <cellStyle name="Entrada 2 3 3 2 3 2" xfId="8230"/>
    <cellStyle name="Entrada 2 3 3 2 3 2 2" xfId="8231"/>
    <cellStyle name="Entrada 2 3 3 2 3 2 3" xfId="8232"/>
    <cellStyle name="Entrada 2 3 3 2 3 2 4" xfId="8233"/>
    <cellStyle name="Entrada 2 3 3 2 3 3" xfId="8234"/>
    <cellStyle name="Entrada 2 3 3 2 3 3 2" xfId="8235"/>
    <cellStyle name="Entrada 2 3 3 2 3 3 3" xfId="8236"/>
    <cellStyle name="Entrada 2 3 3 2 3 3 4" xfId="8237"/>
    <cellStyle name="Entrada 2 3 3 2 3 4" xfId="8238"/>
    <cellStyle name="Entrada 2 3 3 2 3 5" xfId="8239"/>
    <cellStyle name="Entrada 2 3 3 2 3 6" xfId="8240"/>
    <cellStyle name="Entrada 2 3 3 2 4" xfId="8241"/>
    <cellStyle name="Entrada 2 3 3 2 5" xfId="8242"/>
    <cellStyle name="Entrada 2 3 3 2 6" xfId="8243"/>
    <cellStyle name="Entrada 2 3 3 3" xfId="8244"/>
    <cellStyle name="Entrada 2 3 3 4" xfId="8245"/>
    <cellStyle name="Entrada 2 3 4" xfId="8246"/>
    <cellStyle name="Entrada 2 3 4 2" xfId="8247"/>
    <cellStyle name="Entrada 2 3 4 2 2" xfId="8248"/>
    <cellStyle name="Entrada 2 3 4 2 2 2" xfId="8249"/>
    <cellStyle name="Entrada 2 3 4 2 2 2 2" xfId="8250"/>
    <cellStyle name="Entrada 2 3 4 2 2 2 3" xfId="8251"/>
    <cellStyle name="Entrada 2 3 4 2 2 2 4" xfId="8252"/>
    <cellStyle name="Entrada 2 3 4 2 2 3" xfId="8253"/>
    <cellStyle name="Entrada 2 3 4 2 2 3 2" xfId="8254"/>
    <cellStyle name="Entrada 2 3 4 2 2 3 3" xfId="8255"/>
    <cellStyle name="Entrada 2 3 4 2 2 3 4" xfId="8256"/>
    <cellStyle name="Entrada 2 3 4 2 2 4" xfId="8257"/>
    <cellStyle name="Entrada 2 3 4 2 2 5" xfId="8258"/>
    <cellStyle name="Entrada 2 3 4 2 2 6" xfId="8259"/>
    <cellStyle name="Entrada 2 3 4 2 3" xfId="8260"/>
    <cellStyle name="Entrada 2 3 4 2 3 2" xfId="8261"/>
    <cellStyle name="Entrada 2 3 4 2 3 2 2" xfId="8262"/>
    <cellStyle name="Entrada 2 3 4 2 3 2 3" xfId="8263"/>
    <cellStyle name="Entrada 2 3 4 2 3 2 4" xfId="8264"/>
    <cellStyle name="Entrada 2 3 4 2 3 3" xfId="8265"/>
    <cellStyle name="Entrada 2 3 4 2 3 3 2" xfId="8266"/>
    <cellStyle name="Entrada 2 3 4 2 3 3 3" xfId="8267"/>
    <cellStyle name="Entrada 2 3 4 2 3 3 4" xfId="8268"/>
    <cellStyle name="Entrada 2 3 4 2 3 4" xfId="8269"/>
    <cellStyle name="Entrada 2 3 4 2 3 5" xfId="8270"/>
    <cellStyle name="Entrada 2 3 4 2 3 6" xfId="8271"/>
    <cellStyle name="Entrada 2 3 4 2 4" xfId="8272"/>
    <cellStyle name="Entrada 2 3 4 2 5" xfId="8273"/>
    <cellStyle name="Entrada 2 3 4 2 6" xfId="8274"/>
    <cellStyle name="Entrada 2 3 4 3" xfId="8275"/>
    <cellStyle name="Entrada 2 3 4 4" xfId="8276"/>
    <cellStyle name="Entrada 2 3 5" xfId="8277"/>
    <cellStyle name="Entrada 2 3 5 2" xfId="8278"/>
    <cellStyle name="Entrada 2 3 5 2 2" xfId="8279"/>
    <cellStyle name="Entrada 2 3 5 2 2 2" xfId="8280"/>
    <cellStyle name="Entrada 2 3 5 2 2 2 2" xfId="8281"/>
    <cellStyle name="Entrada 2 3 5 2 2 2 3" xfId="8282"/>
    <cellStyle name="Entrada 2 3 5 2 2 2 4" xfId="8283"/>
    <cellStyle name="Entrada 2 3 5 2 2 3" xfId="8284"/>
    <cellStyle name="Entrada 2 3 5 2 2 3 2" xfId="8285"/>
    <cellStyle name="Entrada 2 3 5 2 2 3 3" xfId="8286"/>
    <cellStyle name="Entrada 2 3 5 2 2 3 4" xfId="8287"/>
    <cellStyle name="Entrada 2 3 5 2 2 4" xfId="8288"/>
    <cellStyle name="Entrada 2 3 5 2 2 5" xfId="8289"/>
    <cellStyle name="Entrada 2 3 5 2 2 6" xfId="8290"/>
    <cellStyle name="Entrada 2 3 5 2 3" xfId="8291"/>
    <cellStyle name="Entrada 2 3 5 2 3 2" xfId="8292"/>
    <cellStyle name="Entrada 2 3 5 2 3 2 2" xfId="8293"/>
    <cellStyle name="Entrada 2 3 5 2 3 2 3" xfId="8294"/>
    <cellStyle name="Entrada 2 3 5 2 3 2 4" xfId="8295"/>
    <cellStyle name="Entrada 2 3 5 2 3 3" xfId="8296"/>
    <cellStyle name="Entrada 2 3 5 2 3 3 2" xfId="8297"/>
    <cellStyle name="Entrada 2 3 5 2 3 3 3" xfId="8298"/>
    <cellStyle name="Entrada 2 3 5 2 3 3 4" xfId="8299"/>
    <cellStyle name="Entrada 2 3 5 2 3 4" xfId="8300"/>
    <cellStyle name="Entrada 2 3 5 2 3 5" xfId="8301"/>
    <cellStyle name="Entrada 2 3 5 2 3 6" xfId="8302"/>
    <cellStyle name="Entrada 2 3 5 2 4" xfId="8303"/>
    <cellStyle name="Entrada 2 3 5 2 5" xfId="8304"/>
    <cellStyle name="Entrada 2 3 5 2 6" xfId="8305"/>
    <cellStyle name="Entrada 2 3 5 3" xfId="8306"/>
    <cellStyle name="Entrada 2 3 5 4" xfId="8307"/>
    <cellStyle name="Entrada 2 3 6" xfId="8308"/>
    <cellStyle name="Entrada 2 3 6 2" xfId="8309"/>
    <cellStyle name="Entrada 2 3 6 2 2" xfId="8310"/>
    <cellStyle name="Entrada 2 3 6 2 2 2" xfId="8311"/>
    <cellStyle name="Entrada 2 3 6 2 2 3" xfId="8312"/>
    <cellStyle name="Entrada 2 3 6 2 2 4" xfId="8313"/>
    <cellStyle name="Entrada 2 3 6 2 3" xfId="8314"/>
    <cellStyle name="Entrada 2 3 6 2 3 2" xfId="8315"/>
    <cellStyle name="Entrada 2 3 6 2 3 3" xfId="8316"/>
    <cellStyle name="Entrada 2 3 6 2 3 4" xfId="8317"/>
    <cellStyle name="Entrada 2 3 6 2 4" xfId="8318"/>
    <cellStyle name="Entrada 2 3 6 2 5" xfId="8319"/>
    <cellStyle name="Entrada 2 3 6 2 6" xfId="8320"/>
    <cellStyle name="Entrada 2 3 6 3" xfId="8321"/>
    <cellStyle name="Entrada 2 3 6 3 2" xfId="8322"/>
    <cellStyle name="Entrada 2 3 6 3 2 2" xfId="8323"/>
    <cellStyle name="Entrada 2 3 6 3 2 3" xfId="8324"/>
    <cellStyle name="Entrada 2 3 6 3 2 4" xfId="8325"/>
    <cellStyle name="Entrada 2 3 6 3 3" xfId="8326"/>
    <cellStyle name="Entrada 2 3 6 3 3 2" xfId="8327"/>
    <cellStyle name="Entrada 2 3 6 3 3 3" xfId="8328"/>
    <cellStyle name="Entrada 2 3 6 3 3 4" xfId="8329"/>
    <cellStyle name="Entrada 2 3 6 3 4" xfId="8330"/>
    <cellStyle name="Entrada 2 3 6 3 5" xfId="8331"/>
    <cellStyle name="Entrada 2 3 6 3 6" xfId="8332"/>
    <cellStyle name="Entrada 2 3 6 4" xfId="8333"/>
    <cellStyle name="Entrada 2 3 6 4 2" xfId="8334"/>
    <cellStyle name="Entrada 2 3 6 4 3" xfId="8335"/>
    <cellStyle name="Entrada 2 3 6 4 4" xfId="8336"/>
    <cellStyle name="Entrada 2 3 6 5" xfId="8337"/>
    <cellStyle name="Entrada 2 3 6 6" xfId="8338"/>
    <cellStyle name="Entrada 2 3 7" xfId="8339"/>
    <cellStyle name="Entrada 2 3 7 2" xfId="8340"/>
    <cellStyle name="Entrada 2 3 7 2 2" xfId="8341"/>
    <cellStyle name="Entrada 2 3 7 2 2 2" xfId="8342"/>
    <cellStyle name="Entrada 2 3 7 2 2 3" xfId="8343"/>
    <cellStyle name="Entrada 2 3 7 2 2 4" xfId="8344"/>
    <cellStyle name="Entrada 2 3 7 2 3" xfId="8345"/>
    <cellStyle name="Entrada 2 3 7 2 3 2" xfId="8346"/>
    <cellStyle name="Entrada 2 3 7 2 3 3" xfId="8347"/>
    <cellStyle name="Entrada 2 3 7 2 3 4" xfId="8348"/>
    <cellStyle name="Entrada 2 3 7 2 4" xfId="8349"/>
    <cellStyle name="Entrada 2 3 7 2 5" xfId="8350"/>
    <cellStyle name="Entrada 2 3 7 2 6" xfId="8351"/>
    <cellStyle name="Entrada 2 3 7 3" xfId="8352"/>
    <cellStyle name="Entrada 2 3 7 3 2" xfId="8353"/>
    <cellStyle name="Entrada 2 3 7 3 2 2" xfId="8354"/>
    <cellStyle name="Entrada 2 3 7 3 2 3" xfId="8355"/>
    <cellStyle name="Entrada 2 3 7 3 2 4" xfId="8356"/>
    <cellStyle name="Entrada 2 3 7 3 3" xfId="8357"/>
    <cellStyle name="Entrada 2 3 7 3 3 2" xfId="8358"/>
    <cellStyle name="Entrada 2 3 7 3 3 3" xfId="8359"/>
    <cellStyle name="Entrada 2 3 7 3 3 4" xfId="8360"/>
    <cellStyle name="Entrada 2 3 7 3 4" xfId="8361"/>
    <cellStyle name="Entrada 2 3 7 3 5" xfId="8362"/>
    <cellStyle name="Entrada 2 3 7 3 6" xfId="8363"/>
    <cellStyle name="Entrada 2 3 7 4" xfId="8364"/>
    <cellStyle name="Entrada 2 3 7 4 2" xfId="8365"/>
    <cellStyle name="Entrada 2 3 7 4 3" xfId="8366"/>
    <cellStyle name="Entrada 2 3 7 4 4" xfId="8367"/>
    <cellStyle name="Entrada 2 3 7 5" xfId="8368"/>
    <cellStyle name="Entrada 2 3 7 6" xfId="8369"/>
    <cellStyle name="Entrada 2 3 8" xfId="8370"/>
    <cellStyle name="Entrada 2 3 8 2" xfId="8371"/>
    <cellStyle name="Entrada 2 3 8 2 2" xfId="8372"/>
    <cellStyle name="Entrada 2 3 8 2 2 2" xfId="8373"/>
    <cellStyle name="Entrada 2 3 8 2 2 3" xfId="8374"/>
    <cellStyle name="Entrada 2 3 8 2 2 4" xfId="8375"/>
    <cellStyle name="Entrada 2 3 8 2 3" xfId="8376"/>
    <cellStyle name="Entrada 2 3 8 2 3 2" xfId="8377"/>
    <cellStyle name="Entrada 2 3 8 2 3 3" xfId="8378"/>
    <cellStyle name="Entrada 2 3 8 2 3 4" xfId="8379"/>
    <cellStyle name="Entrada 2 3 8 2 4" xfId="8380"/>
    <cellStyle name="Entrada 2 3 8 2 5" xfId="8381"/>
    <cellStyle name="Entrada 2 3 8 2 6" xfId="8382"/>
    <cellStyle name="Entrada 2 3 8 3" xfId="8383"/>
    <cellStyle name="Entrada 2 3 8 3 2" xfId="8384"/>
    <cellStyle name="Entrada 2 3 8 3 2 2" xfId="8385"/>
    <cellStyle name="Entrada 2 3 8 3 2 3" xfId="8386"/>
    <cellStyle name="Entrada 2 3 8 3 2 4" xfId="8387"/>
    <cellStyle name="Entrada 2 3 8 3 3" xfId="8388"/>
    <cellStyle name="Entrada 2 3 8 3 3 2" xfId="8389"/>
    <cellStyle name="Entrada 2 3 8 3 3 3" xfId="8390"/>
    <cellStyle name="Entrada 2 3 8 3 3 4" xfId="8391"/>
    <cellStyle name="Entrada 2 3 8 3 4" xfId="8392"/>
    <cellStyle name="Entrada 2 3 8 3 5" xfId="8393"/>
    <cellStyle name="Entrada 2 3 8 3 6" xfId="8394"/>
    <cellStyle name="Entrada 2 3 8 4" xfId="8395"/>
    <cellStyle name="Entrada 2 3 8 4 2" xfId="8396"/>
    <cellStyle name="Entrada 2 3 8 4 3" xfId="8397"/>
    <cellStyle name="Entrada 2 3 8 4 4" xfId="8398"/>
    <cellStyle name="Entrada 2 3 8 5" xfId="8399"/>
    <cellStyle name="Entrada 2 3 8 6" xfId="8400"/>
    <cellStyle name="Entrada 2 3 9" xfId="8401"/>
    <cellStyle name="Entrada 2 3 9 2" xfId="8402"/>
    <cellStyle name="Entrada 2 3 9 2 2" xfId="8403"/>
    <cellStyle name="Entrada 2 3 9 2 2 2" xfId="8404"/>
    <cellStyle name="Entrada 2 3 9 2 2 3" xfId="8405"/>
    <cellStyle name="Entrada 2 3 9 2 2 4" xfId="8406"/>
    <cellStyle name="Entrada 2 3 9 2 3" xfId="8407"/>
    <cellStyle name="Entrada 2 3 9 2 3 2" xfId="8408"/>
    <cellStyle name="Entrada 2 3 9 2 3 3" xfId="8409"/>
    <cellStyle name="Entrada 2 3 9 2 3 4" xfId="8410"/>
    <cellStyle name="Entrada 2 3 9 2 4" xfId="8411"/>
    <cellStyle name="Entrada 2 3 9 2 5" xfId="8412"/>
    <cellStyle name="Entrada 2 3 9 2 6" xfId="8413"/>
    <cellStyle name="Entrada 2 3 9 3" xfId="8414"/>
    <cellStyle name="Entrada 2 3 9 3 2" xfId="8415"/>
    <cellStyle name="Entrada 2 3 9 3 2 2" xfId="8416"/>
    <cellStyle name="Entrada 2 3 9 3 2 3" xfId="8417"/>
    <cellStyle name="Entrada 2 3 9 3 2 4" xfId="8418"/>
    <cellStyle name="Entrada 2 3 9 3 3" xfId="8419"/>
    <cellStyle name="Entrada 2 3 9 3 3 2" xfId="8420"/>
    <cellStyle name="Entrada 2 3 9 3 3 3" xfId="8421"/>
    <cellStyle name="Entrada 2 3 9 3 3 4" xfId="8422"/>
    <cellStyle name="Entrada 2 3 9 3 4" xfId="8423"/>
    <cellStyle name="Entrada 2 3 9 3 5" xfId="8424"/>
    <cellStyle name="Entrada 2 3 9 3 6" xfId="8425"/>
    <cellStyle name="Entrada 2 3 9 4" xfId="8426"/>
    <cellStyle name="Entrada 2 3 9 4 2" xfId="8427"/>
    <cellStyle name="Entrada 2 3 9 4 3" xfId="8428"/>
    <cellStyle name="Entrada 2 3 9 4 4" xfId="8429"/>
    <cellStyle name="Entrada 2 3 9 5" xfId="8430"/>
    <cellStyle name="Entrada 2 3 9 6" xfId="8431"/>
    <cellStyle name="Entrada 2 4" xfId="8432"/>
    <cellStyle name="Entrada 2 4 2" xfId="8433"/>
    <cellStyle name="Entrada 2 4 2 2" xfId="8434"/>
    <cellStyle name="Entrada 2 4 2 2 2" xfId="8435"/>
    <cellStyle name="Entrada 2 4 2 2 2 2" xfId="8436"/>
    <cellStyle name="Entrada 2 4 2 2 2 3" xfId="8437"/>
    <cellStyle name="Entrada 2 4 2 2 2 4" xfId="8438"/>
    <cellStyle name="Entrada 2 4 2 2 3" xfId="8439"/>
    <cellStyle name="Entrada 2 4 2 2 3 2" xfId="8440"/>
    <cellStyle name="Entrada 2 4 2 2 3 3" xfId="8441"/>
    <cellStyle name="Entrada 2 4 2 2 3 4" xfId="8442"/>
    <cellStyle name="Entrada 2 4 2 2 4" xfId="8443"/>
    <cellStyle name="Entrada 2 4 2 2 5" xfId="8444"/>
    <cellStyle name="Entrada 2 4 2 2 6" xfId="8445"/>
    <cellStyle name="Entrada 2 4 2 3" xfId="8446"/>
    <cellStyle name="Entrada 2 4 2 3 2" xfId="8447"/>
    <cellStyle name="Entrada 2 4 2 3 2 2" xfId="8448"/>
    <cellStyle name="Entrada 2 4 2 3 2 3" xfId="8449"/>
    <cellStyle name="Entrada 2 4 2 3 2 4" xfId="8450"/>
    <cellStyle name="Entrada 2 4 2 3 3" xfId="8451"/>
    <cellStyle name="Entrada 2 4 2 3 3 2" xfId="8452"/>
    <cellStyle name="Entrada 2 4 2 3 3 3" xfId="8453"/>
    <cellStyle name="Entrada 2 4 2 3 3 4" xfId="8454"/>
    <cellStyle name="Entrada 2 4 2 3 4" xfId="8455"/>
    <cellStyle name="Entrada 2 4 2 3 5" xfId="8456"/>
    <cellStyle name="Entrada 2 4 2 3 6" xfId="8457"/>
    <cellStyle name="Entrada 2 4 2 4" xfId="8458"/>
    <cellStyle name="Entrada 2 4 2 5" xfId="8459"/>
    <cellStyle name="Entrada 2 4 2 6" xfId="8460"/>
    <cellStyle name="Entrada 2 4 3" xfId="8461"/>
    <cellStyle name="Entrada 2 4 4" xfId="8462"/>
    <cellStyle name="Entrada 2 5" xfId="8463"/>
    <cellStyle name="Entrada 2 5 2" xfId="8464"/>
    <cellStyle name="Entrada 2 5 2 2" xfId="8465"/>
    <cellStyle name="Entrada 2 5 2 2 2" xfId="8466"/>
    <cellStyle name="Entrada 2 5 2 2 2 2" xfId="8467"/>
    <cellStyle name="Entrada 2 5 2 2 2 3" xfId="8468"/>
    <cellStyle name="Entrada 2 5 2 2 2 4" xfId="8469"/>
    <cellStyle name="Entrada 2 5 2 2 3" xfId="8470"/>
    <cellStyle name="Entrada 2 5 2 2 3 2" xfId="8471"/>
    <cellStyle name="Entrada 2 5 2 2 3 3" xfId="8472"/>
    <cellStyle name="Entrada 2 5 2 2 3 4" xfId="8473"/>
    <cellStyle name="Entrada 2 5 2 2 4" xfId="8474"/>
    <cellStyle name="Entrada 2 5 2 2 5" xfId="8475"/>
    <cellStyle name="Entrada 2 5 2 2 6" xfId="8476"/>
    <cellStyle name="Entrada 2 5 2 3" xfId="8477"/>
    <cellStyle name="Entrada 2 5 2 3 2" xfId="8478"/>
    <cellStyle name="Entrada 2 5 2 3 2 2" xfId="8479"/>
    <cellStyle name="Entrada 2 5 2 3 2 3" xfId="8480"/>
    <cellStyle name="Entrada 2 5 2 3 2 4" xfId="8481"/>
    <cellStyle name="Entrada 2 5 2 3 3" xfId="8482"/>
    <cellStyle name="Entrada 2 5 2 3 3 2" xfId="8483"/>
    <cellStyle name="Entrada 2 5 2 3 3 3" xfId="8484"/>
    <cellStyle name="Entrada 2 5 2 3 3 4" xfId="8485"/>
    <cellStyle name="Entrada 2 5 2 3 4" xfId="8486"/>
    <cellStyle name="Entrada 2 5 2 3 5" xfId="8487"/>
    <cellStyle name="Entrada 2 5 2 3 6" xfId="8488"/>
    <cellStyle name="Entrada 2 5 2 4" xfId="8489"/>
    <cellStyle name="Entrada 2 5 2 5" xfId="8490"/>
    <cellStyle name="Entrada 2 5 2 6" xfId="8491"/>
    <cellStyle name="Entrada 2 5 3" xfId="8492"/>
    <cellStyle name="Entrada 2 5 4" xfId="8493"/>
    <cellStyle name="Entrada 2 6" xfId="8494"/>
    <cellStyle name="Entrada 2 6 2" xfId="8495"/>
    <cellStyle name="Entrada 2 6 2 2" xfId="8496"/>
    <cellStyle name="Entrada 2 6 2 2 2" xfId="8497"/>
    <cellStyle name="Entrada 2 6 2 2 2 2" xfId="8498"/>
    <cellStyle name="Entrada 2 6 2 2 2 3" xfId="8499"/>
    <cellStyle name="Entrada 2 6 2 2 2 4" xfId="8500"/>
    <cellStyle name="Entrada 2 6 2 2 3" xfId="8501"/>
    <cellStyle name="Entrada 2 6 2 2 3 2" xfId="8502"/>
    <cellStyle name="Entrada 2 6 2 2 3 3" xfId="8503"/>
    <cellStyle name="Entrada 2 6 2 2 3 4" xfId="8504"/>
    <cellStyle name="Entrada 2 6 2 2 4" xfId="8505"/>
    <cellStyle name="Entrada 2 6 2 2 5" xfId="8506"/>
    <cellStyle name="Entrada 2 6 2 2 6" xfId="8507"/>
    <cellStyle name="Entrada 2 6 2 3" xfId="8508"/>
    <cellStyle name="Entrada 2 6 2 3 2" xfId="8509"/>
    <cellStyle name="Entrada 2 6 2 3 2 2" xfId="8510"/>
    <cellStyle name="Entrada 2 6 2 3 2 3" xfId="8511"/>
    <cellStyle name="Entrada 2 6 2 3 2 4" xfId="8512"/>
    <cellStyle name="Entrada 2 6 2 3 3" xfId="8513"/>
    <cellStyle name="Entrada 2 6 2 3 3 2" xfId="8514"/>
    <cellStyle name="Entrada 2 6 2 3 3 3" xfId="8515"/>
    <cellStyle name="Entrada 2 6 2 3 3 4" xfId="8516"/>
    <cellStyle name="Entrada 2 6 2 3 4" xfId="8517"/>
    <cellStyle name="Entrada 2 6 2 3 5" xfId="8518"/>
    <cellStyle name="Entrada 2 6 2 3 6" xfId="8519"/>
    <cellStyle name="Entrada 2 6 2 4" xfId="8520"/>
    <cellStyle name="Entrada 2 6 2 5" xfId="8521"/>
    <cellStyle name="Entrada 2 6 2 6" xfId="8522"/>
    <cellStyle name="Entrada 2 6 3" xfId="8523"/>
    <cellStyle name="Entrada 2 6 4" xfId="8524"/>
    <cellStyle name="Entrada 2 7" xfId="8525"/>
    <cellStyle name="Entrada 2 7 2" xfId="8526"/>
    <cellStyle name="Entrada 2 7 2 2" xfId="8527"/>
    <cellStyle name="Entrada 2 7 2 2 2" xfId="8528"/>
    <cellStyle name="Entrada 2 7 2 2 2 2" xfId="8529"/>
    <cellStyle name="Entrada 2 7 2 2 2 3" xfId="8530"/>
    <cellStyle name="Entrada 2 7 2 2 2 4" xfId="8531"/>
    <cellStyle name="Entrada 2 7 2 2 3" xfId="8532"/>
    <cellStyle name="Entrada 2 7 2 2 3 2" xfId="8533"/>
    <cellStyle name="Entrada 2 7 2 2 3 3" xfId="8534"/>
    <cellStyle name="Entrada 2 7 2 2 3 4" xfId="8535"/>
    <cellStyle name="Entrada 2 7 2 2 4" xfId="8536"/>
    <cellStyle name="Entrada 2 7 2 2 5" xfId="8537"/>
    <cellStyle name="Entrada 2 7 2 2 6" xfId="8538"/>
    <cellStyle name="Entrada 2 7 2 3" xfId="8539"/>
    <cellStyle name="Entrada 2 7 2 3 2" xfId="8540"/>
    <cellStyle name="Entrada 2 7 2 3 2 2" xfId="8541"/>
    <cellStyle name="Entrada 2 7 2 3 2 3" xfId="8542"/>
    <cellStyle name="Entrada 2 7 2 3 2 4" xfId="8543"/>
    <cellStyle name="Entrada 2 7 2 3 3" xfId="8544"/>
    <cellStyle name="Entrada 2 7 2 3 3 2" xfId="8545"/>
    <cellStyle name="Entrada 2 7 2 3 3 3" xfId="8546"/>
    <cellStyle name="Entrada 2 7 2 3 3 4" xfId="8547"/>
    <cellStyle name="Entrada 2 7 2 3 4" xfId="8548"/>
    <cellStyle name="Entrada 2 7 2 3 5" xfId="8549"/>
    <cellStyle name="Entrada 2 7 2 3 6" xfId="8550"/>
    <cellStyle name="Entrada 2 7 2 4" xfId="8551"/>
    <cellStyle name="Entrada 2 7 2 5" xfId="8552"/>
    <cellStyle name="Entrada 2 7 2 6" xfId="8553"/>
    <cellStyle name="Entrada 2 7 3" xfId="8554"/>
    <cellStyle name="Entrada 2 7 4" xfId="8555"/>
    <cellStyle name="Entrada 2 8" xfId="8556"/>
    <cellStyle name="Entrada 2 8 2" xfId="8557"/>
    <cellStyle name="Entrada 2 8 2 2" xfId="8558"/>
    <cellStyle name="Entrada 2 8 2 2 2" xfId="8559"/>
    <cellStyle name="Entrada 2 8 2 2 3" xfId="8560"/>
    <cellStyle name="Entrada 2 8 2 2 4" xfId="8561"/>
    <cellStyle name="Entrada 2 8 2 3" xfId="8562"/>
    <cellStyle name="Entrada 2 8 2 3 2" xfId="8563"/>
    <cellStyle name="Entrada 2 8 2 3 3" xfId="8564"/>
    <cellStyle name="Entrada 2 8 2 3 4" xfId="8565"/>
    <cellStyle name="Entrada 2 8 2 4" xfId="8566"/>
    <cellStyle name="Entrada 2 8 2 5" xfId="8567"/>
    <cellStyle name="Entrada 2 8 2 6" xfId="8568"/>
    <cellStyle name="Entrada 2 8 3" xfId="8569"/>
    <cellStyle name="Entrada 2 8 3 2" xfId="8570"/>
    <cellStyle name="Entrada 2 8 3 2 2" xfId="8571"/>
    <cellStyle name="Entrada 2 8 3 2 3" xfId="8572"/>
    <cellStyle name="Entrada 2 8 3 2 4" xfId="8573"/>
    <cellStyle name="Entrada 2 8 3 3" xfId="8574"/>
    <cellStyle name="Entrada 2 8 3 3 2" xfId="8575"/>
    <cellStyle name="Entrada 2 8 3 3 3" xfId="8576"/>
    <cellStyle name="Entrada 2 8 3 3 4" xfId="8577"/>
    <cellStyle name="Entrada 2 8 3 4" xfId="8578"/>
    <cellStyle name="Entrada 2 8 3 5" xfId="8579"/>
    <cellStyle name="Entrada 2 8 3 6" xfId="8580"/>
    <cellStyle name="Entrada 2 8 4" xfId="8581"/>
    <cellStyle name="Entrada 2 8 4 2" xfId="8582"/>
    <cellStyle name="Entrada 2 8 4 3" xfId="8583"/>
    <cellStyle name="Entrada 2 8 4 4" xfId="8584"/>
    <cellStyle name="Entrada 2 8 5" xfId="8585"/>
    <cellStyle name="Entrada 2 8 6" xfId="8586"/>
    <cellStyle name="Entrada 2 9" xfId="8587"/>
    <cellStyle name="Entrada 2 9 2" xfId="8588"/>
    <cellStyle name="Entrada 2 9 2 2" xfId="8589"/>
    <cellStyle name="Entrada 2 9 2 2 2" xfId="8590"/>
    <cellStyle name="Entrada 2 9 2 2 3" xfId="8591"/>
    <cellStyle name="Entrada 2 9 2 2 4" xfId="8592"/>
    <cellStyle name="Entrada 2 9 2 3" xfId="8593"/>
    <cellStyle name="Entrada 2 9 2 3 2" xfId="8594"/>
    <cellStyle name="Entrada 2 9 2 3 3" xfId="8595"/>
    <cellStyle name="Entrada 2 9 2 3 4" xfId="8596"/>
    <cellStyle name="Entrada 2 9 2 4" xfId="8597"/>
    <cellStyle name="Entrada 2 9 2 5" xfId="8598"/>
    <cellStyle name="Entrada 2 9 2 6" xfId="8599"/>
    <cellStyle name="Entrada 2 9 3" xfId="8600"/>
    <cellStyle name="Entrada 2 9 3 2" xfId="8601"/>
    <cellStyle name="Entrada 2 9 3 2 2" xfId="8602"/>
    <cellStyle name="Entrada 2 9 3 2 3" xfId="8603"/>
    <cellStyle name="Entrada 2 9 3 2 4" xfId="8604"/>
    <cellStyle name="Entrada 2 9 3 3" xfId="8605"/>
    <cellStyle name="Entrada 2 9 3 3 2" xfId="8606"/>
    <cellStyle name="Entrada 2 9 3 3 3" xfId="8607"/>
    <cellStyle name="Entrada 2 9 3 3 4" xfId="8608"/>
    <cellStyle name="Entrada 2 9 3 4" xfId="8609"/>
    <cellStyle name="Entrada 2 9 3 5" xfId="8610"/>
    <cellStyle name="Entrada 2 9 3 6" xfId="8611"/>
    <cellStyle name="Entrada 2 9 4" xfId="8612"/>
    <cellStyle name="Entrada 2 9 4 2" xfId="8613"/>
    <cellStyle name="Entrada 2 9 4 3" xfId="8614"/>
    <cellStyle name="Entrada 2 9 4 4" xfId="8615"/>
    <cellStyle name="Entrada 2 9 5" xfId="8616"/>
    <cellStyle name="Entrada 2 9 6" xfId="8617"/>
    <cellStyle name="Entrada 3" xfId="8618"/>
    <cellStyle name="Entrada 3 10" xfId="8619"/>
    <cellStyle name="Entrada 3 10 2" xfId="8620"/>
    <cellStyle name="Entrada 3 10 2 2" xfId="8621"/>
    <cellStyle name="Entrada 3 10 2 2 2" xfId="8622"/>
    <cellStyle name="Entrada 3 10 2 2 3" xfId="8623"/>
    <cellStyle name="Entrada 3 10 2 2 4" xfId="8624"/>
    <cellStyle name="Entrada 3 10 2 3" xfId="8625"/>
    <cellStyle name="Entrada 3 10 2 3 2" xfId="8626"/>
    <cellStyle name="Entrada 3 10 2 3 3" xfId="8627"/>
    <cellStyle name="Entrada 3 10 2 3 4" xfId="8628"/>
    <cellStyle name="Entrada 3 10 2 4" xfId="8629"/>
    <cellStyle name="Entrada 3 10 2 5" xfId="8630"/>
    <cellStyle name="Entrada 3 10 2 6" xfId="8631"/>
    <cellStyle name="Entrada 3 10 3" xfId="8632"/>
    <cellStyle name="Entrada 3 10 3 2" xfId="8633"/>
    <cellStyle name="Entrada 3 10 3 2 2" xfId="8634"/>
    <cellStyle name="Entrada 3 10 3 2 3" xfId="8635"/>
    <cellStyle name="Entrada 3 10 3 2 4" xfId="8636"/>
    <cellStyle name="Entrada 3 10 3 3" xfId="8637"/>
    <cellStyle name="Entrada 3 10 3 3 2" xfId="8638"/>
    <cellStyle name="Entrada 3 10 3 3 3" xfId="8639"/>
    <cellStyle name="Entrada 3 10 3 3 4" xfId="8640"/>
    <cellStyle name="Entrada 3 10 3 4" xfId="8641"/>
    <cellStyle name="Entrada 3 10 3 5" xfId="8642"/>
    <cellStyle name="Entrada 3 10 3 6" xfId="8643"/>
    <cellStyle name="Entrada 3 10 4" xfId="8644"/>
    <cellStyle name="Entrada 3 10 4 2" xfId="8645"/>
    <cellStyle name="Entrada 3 10 4 3" xfId="8646"/>
    <cellStyle name="Entrada 3 10 4 4" xfId="8647"/>
    <cellStyle name="Entrada 3 10 5" xfId="8648"/>
    <cellStyle name="Entrada 3 10 6" xfId="8649"/>
    <cellStyle name="Entrada 3 11" xfId="8650"/>
    <cellStyle name="Entrada 3 11 2" xfId="8651"/>
    <cellStyle name="Entrada 3 11 2 2" xfId="8652"/>
    <cellStyle name="Entrada 3 11 2 2 2" xfId="8653"/>
    <cellStyle name="Entrada 3 11 2 2 3" xfId="8654"/>
    <cellStyle name="Entrada 3 11 2 2 4" xfId="8655"/>
    <cellStyle name="Entrada 3 11 2 3" xfId="8656"/>
    <cellStyle name="Entrada 3 11 2 3 2" xfId="8657"/>
    <cellStyle name="Entrada 3 11 2 3 3" xfId="8658"/>
    <cellStyle name="Entrada 3 11 2 3 4" xfId="8659"/>
    <cellStyle name="Entrada 3 11 2 4" xfId="8660"/>
    <cellStyle name="Entrada 3 11 2 5" xfId="8661"/>
    <cellStyle name="Entrada 3 11 2 6" xfId="8662"/>
    <cellStyle name="Entrada 3 11 3" xfId="8663"/>
    <cellStyle name="Entrada 3 11 3 2" xfId="8664"/>
    <cellStyle name="Entrada 3 11 3 2 2" xfId="8665"/>
    <cellStyle name="Entrada 3 11 3 2 3" xfId="8666"/>
    <cellStyle name="Entrada 3 11 3 2 4" xfId="8667"/>
    <cellStyle name="Entrada 3 11 3 3" xfId="8668"/>
    <cellStyle name="Entrada 3 11 3 3 2" xfId="8669"/>
    <cellStyle name="Entrada 3 11 3 3 3" xfId="8670"/>
    <cellStyle name="Entrada 3 11 3 3 4" xfId="8671"/>
    <cellStyle name="Entrada 3 11 3 4" xfId="8672"/>
    <cellStyle name="Entrada 3 11 3 5" xfId="8673"/>
    <cellStyle name="Entrada 3 11 3 6" xfId="8674"/>
    <cellStyle name="Entrada 3 11 4" xfId="8675"/>
    <cellStyle name="Entrada 3 11 5" xfId="8676"/>
    <cellStyle name="Entrada 3 11 6" xfId="8677"/>
    <cellStyle name="Entrada 3 12" xfId="8678"/>
    <cellStyle name="Entrada 3 13" xfId="8679"/>
    <cellStyle name="Entrada 3 2" xfId="8680"/>
    <cellStyle name="Entrada 3 2 10" xfId="8681"/>
    <cellStyle name="Entrada 3 2 10 2" xfId="8682"/>
    <cellStyle name="Entrada 3 2 10 2 2" xfId="8683"/>
    <cellStyle name="Entrada 3 2 10 2 2 2" xfId="8684"/>
    <cellStyle name="Entrada 3 2 10 2 2 3" xfId="8685"/>
    <cellStyle name="Entrada 3 2 10 2 2 4" xfId="8686"/>
    <cellStyle name="Entrada 3 2 10 2 3" xfId="8687"/>
    <cellStyle name="Entrada 3 2 10 2 3 2" xfId="8688"/>
    <cellStyle name="Entrada 3 2 10 2 3 3" xfId="8689"/>
    <cellStyle name="Entrada 3 2 10 2 3 4" xfId="8690"/>
    <cellStyle name="Entrada 3 2 10 2 4" xfId="8691"/>
    <cellStyle name="Entrada 3 2 10 2 5" xfId="8692"/>
    <cellStyle name="Entrada 3 2 10 2 6" xfId="8693"/>
    <cellStyle name="Entrada 3 2 10 3" xfId="8694"/>
    <cellStyle name="Entrada 3 2 10 3 2" xfId="8695"/>
    <cellStyle name="Entrada 3 2 10 3 2 2" xfId="8696"/>
    <cellStyle name="Entrada 3 2 10 3 2 3" xfId="8697"/>
    <cellStyle name="Entrada 3 2 10 3 2 4" xfId="8698"/>
    <cellStyle name="Entrada 3 2 10 3 3" xfId="8699"/>
    <cellStyle name="Entrada 3 2 10 3 3 2" xfId="8700"/>
    <cellStyle name="Entrada 3 2 10 3 3 3" xfId="8701"/>
    <cellStyle name="Entrada 3 2 10 3 3 4" xfId="8702"/>
    <cellStyle name="Entrada 3 2 10 3 4" xfId="8703"/>
    <cellStyle name="Entrada 3 2 10 3 5" xfId="8704"/>
    <cellStyle name="Entrada 3 2 10 3 6" xfId="8705"/>
    <cellStyle name="Entrada 3 2 10 4" xfId="8706"/>
    <cellStyle name="Entrada 3 2 10 5" xfId="8707"/>
    <cellStyle name="Entrada 3 2 10 6" xfId="8708"/>
    <cellStyle name="Entrada 3 2 11" xfId="8709"/>
    <cellStyle name="Entrada 3 2 12" xfId="8710"/>
    <cellStyle name="Entrada 3 2 2" xfId="8711"/>
    <cellStyle name="Entrada 3 2 2 2" xfId="8712"/>
    <cellStyle name="Entrada 3 2 2 2 2" xfId="8713"/>
    <cellStyle name="Entrada 3 2 2 2 2 2" xfId="8714"/>
    <cellStyle name="Entrada 3 2 2 2 2 2 2" xfId="8715"/>
    <cellStyle name="Entrada 3 2 2 2 2 2 3" xfId="8716"/>
    <cellStyle name="Entrada 3 2 2 2 2 2 4" xfId="8717"/>
    <cellStyle name="Entrada 3 2 2 2 2 3" xfId="8718"/>
    <cellStyle name="Entrada 3 2 2 2 2 3 2" xfId="8719"/>
    <cellStyle name="Entrada 3 2 2 2 2 3 3" xfId="8720"/>
    <cellStyle name="Entrada 3 2 2 2 2 3 4" xfId="8721"/>
    <cellStyle name="Entrada 3 2 2 2 2 4" xfId="8722"/>
    <cellStyle name="Entrada 3 2 2 2 2 5" xfId="8723"/>
    <cellStyle name="Entrada 3 2 2 2 2 6" xfId="8724"/>
    <cellStyle name="Entrada 3 2 2 2 3" xfId="8725"/>
    <cellStyle name="Entrada 3 2 2 2 3 2" xfId="8726"/>
    <cellStyle name="Entrada 3 2 2 2 3 2 2" xfId="8727"/>
    <cellStyle name="Entrada 3 2 2 2 3 2 3" xfId="8728"/>
    <cellStyle name="Entrada 3 2 2 2 3 2 4" xfId="8729"/>
    <cellStyle name="Entrada 3 2 2 2 3 3" xfId="8730"/>
    <cellStyle name="Entrada 3 2 2 2 3 3 2" xfId="8731"/>
    <cellStyle name="Entrada 3 2 2 2 3 3 3" xfId="8732"/>
    <cellStyle name="Entrada 3 2 2 2 3 3 4" xfId="8733"/>
    <cellStyle name="Entrada 3 2 2 2 3 4" xfId="8734"/>
    <cellStyle name="Entrada 3 2 2 2 3 5" xfId="8735"/>
    <cellStyle name="Entrada 3 2 2 2 3 6" xfId="8736"/>
    <cellStyle name="Entrada 3 2 2 2 4" xfId="8737"/>
    <cellStyle name="Entrada 3 2 2 2 5" xfId="8738"/>
    <cellStyle name="Entrada 3 2 2 2 6" xfId="8739"/>
    <cellStyle name="Entrada 3 2 2 3" xfId="8740"/>
    <cellStyle name="Entrada 3 2 2 4" xfId="8741"/>
    <cellStyle name="Entrada 3 2 3" xfId="8742"/>
    <cellStyle name="Entrada 3 2 3 2" xfId="8743"/>
    <cellStyle name="Entrada 3 2 3 2 2" xfId="8744"/>
    <cellStyle name="Entrada 3 2 3 2 2 2" xfId="8745"/>
    <cellStyle name="Entrada 3 2 3 2 2 2 2" xfId="8746"/>
    <cellStyle name="Entrada 3 2 3 2 2 2 3" xfId="8747"/>
    <cellStyle name="Entrada 3 2 3 2 2 2 4" xfId="8748"/>
    <cellStyle name="Entrada 3 2 3 2 2 3" xfId="8749"/>
    <cellStyle name="Entrada 3 2 3 2 2 3 2" xfId="8750"/>
    <cellStyle name="Entrada 3 2 3 2 2 3 3" xfId="8751"/>
    <cellStyle name="Entrada 3 2 3 2 2 3 4" xfId="8752"/>
    <cellStyle name="Entrada 3 2 3 2 2 4" xfId="8753"/>
    <cellStyle name="Entrada 3 2 3 2 2 5" xfId="8754"/>
    <cellStyle name="Entrada 3 2 3 2 2 6" xfId="8755"/>
    <cellStyle name="Entrada 3 2 3 2 3" xfId="8756"/>
    <cellStyle name="Entrada 3 2 3 2 3 2" xfId="8757"/>
    <cellStyle name="Entrada 3 2 3 2 3 2 2" xfId="8758"/>
    <cellStyle name="Entrada 3 2 3 2 3 2 3" xfId="8759"/>
    <cellStyle name="Entrada 3 2 3 2 3 2 4" xfId="8760"/>
    <cellStyle name="Entrada 3 2 3 2 3 3" xfId="8761"/>
    <cellStyle name="Entrada 3 2 3 2 3 3 2" xfId="8762"/>
    <cellStyle name="Entrada 3 2 3 2 3 3 3" xfId="8763"/>
    <cellStyle name="Entrada 3 2 3 2 3 3 4" xfId="8764"/>
    <cellStyle name="Entrada 3 2 3 2 3 4" xfId="8765"/>
    <cellStyle name="Entrada 3 2 3 2 3 5" xfId="8766"/>
    <cellStyle name="Entrada 3 2 3 2 3 6" xfId="8767"/>
    <cellStyle name="Entrada 3 2 3 2 4" xfId="8768"/>
    <cellStyle name="Entrada 3 2 3 2 5" xfId="8769"/>
    <cellStyle name="Entrada 3 2 3 2 6" xfId="8770"/>
    <cellStyle name="Entrada 3 2 3 3" xfId="8771"/>
    <cellStyle name="Entrada 3 2 3 4" xfId="8772"/>
    <cellStyle name="Entrada 3 2 4" xfId="8773"/>
    <cellStyle name="Entrada 3 2 4 2" xfId="8774"/>
    <cellStyle name="Entrada 3 2 4 2 2" xfId="8775"/>
    <cellStyle name="Entrada 3 2 4 2 2 2" xfId="8776"/>
    <cellStyle name="Entrada 3 2 4 2 2 2 2" xfId="8777"/>
    <cellStyle name="Entrada 3 2 4 2 2 2 3" xfId="8778"/>
    <cellStyle name="Entrada 3 2 4 2 2 2 4" xfId="8779"/>
    <cellStyle name="Entrada 3 2 4 2 2 3" xfId="8780"/>
    <cellStyle name="Entrada 3 2 4 2 2 3 2" xfId="8781"/>
    <cellStyle name="Entrada 3 2 4 2 2 3 3" xfId="8782"/>
    <cellStyle name="Entrada 3 2 4 2 2 3 4" xfId="8783"/>
    <cellStyle name="Entrada 3 2 4 2 2 4" xfId="8784"/>
    <cellStyle name="Entrada 3 2 4 2 2 5" xfId="8785"/>
    <cellStyle name="Entrada 3 2 4 2 2 6" xfId="8786"/>
    <cellStyle name="Entrada 3 2 4 2 3" xfId="8787"/>
    <cellStyle name="Entrada 3 2 4 2 3 2" xfId="8788"/>
    <cellStyle name="Entrada 3 2 4 2 3 2 2" xfId="8789"/>
    <cellStyle name="Entrada 3 2 4 2 3 2 3" xfId="8790"/>
    <cellStyle name="Entrada 3 2 4 2 3 2 4" xfId="8791"/>
    <cellStyle name="Entrada 3 2 4 2 3 3" xfId="8792"/>
    <cellStyle name="Entrada 3 2 4 2 3 3 2" xfId="8793"/>
    <cellStyle name="Entrada 3 2 4 2 3 3 3" xfId="8794"/>
    <cellStyle name="Entrada 3 2 4 2 3 3 4" xfId="8795"/>
    <cellStyle name="Entrada 3 2 4 2 3 4" xfId="8796"/>
    <cellStyle name="Entrada 3 2 4 2 3 5" xfId="8797"/>
    <cellStyle name="Entrada 3 2 4 2 3 6" xfId="8798"/>
    <cellStyle name="Entrada 3 2 4 2 4" xfId="8799"/>
    <cellStyle name="Entrada 3 2 4 2 5" xfId="8800"/>
    <cellStyle name="Entrada 3 2 4 2 6" xfId="8801"/>
    <cellStyle name="Entrada 3 2 4 3" xfId="8802"/>
    <cellStyle name="Entrada 3 2 4 4" xfId="8803"/>
    <cellStyle name="Entrada 3 2 5" xfId="8804"/>
    <cellStyle name="Entrada 3 2 5 2" xfId="8805"/>
    <cellStyle name="Entrada 3 2 5 2 2" xfId="8806"/>
    <cellStyle name="Entrada 3 2 5 2 2 2" xfId="8807"/>
    <cellStyle name="Entrada 3 2 5 2 2 2 2" xfId="8808"/>
    <cellStyle name="Entrada 3 2 5 2 2 2 3" xfId="8809"/>
    <cellStyle name="Entrada 3 2 5 2 2 2 4" xfId="8810"/>
    <cellStyle name="Entrada 3 2 5 2 2 3" xfId="8811"/>
    <cellStyle name="Entrada 3 2 5 2 2 3 2" xfId="8812"/>
    <cellStyle name="Entrada 3 2 5 2 2 3 3" xfId="8813"/>
    <cellStyle name="Entrada 3 2 5 2 2 3 4" xfId="8814"/>
    <cellStyle name="Entrada 3 2 5 2 2 4" xfId="8815"/>
    <cellStyle name="Entrada 3 2 5 2 2 5" xfId="8816"/>
    <cellStyle name="Entrada 3 2 5 2 2 6" xfId="8817"/>
    <cellStyle name="Entrada 3 2 5 2 3" xfId="8818"/>
    <cellStyle name="Entrada 3 2 5 2 3 2" xfId="8819"/>
    <cellStyle name="Entrada 3 2 5 2 3 2 2" xfId="8820"/>
    <cellStyle name="Entrada 3 2 5 2 3 2 3" xfId="8821"/>
    <cellStyle name="Entrada 3 2 5 2 3 2 4" xfId="8822"/>
    <cellStyle name="Entrada 3 2 5 2 3 3" xfId="8823"/>
    <cellStyle name="Entrada 3 2 5 2 3 3 2" xfId="8824"/>
    <cellStyle name="Entrada 3 2 5 2 3 3 3" xfId="8825"/>
    <cellStyle name="Entrada 3 2 5 2 3 3 4" xfId="8826"/>
    <cellStyle name="Entrada 3 2 5 2 3 4" xfId="8827"/>
    <cellStyle name="Entrada 3 2 5 2 3 5" xfId="8828"/>
    <cellStyle name="Entrada 3 2 5 2 3 6" xfId="8829"/>
    <cellStyle name="Entrada 3 2 5 2 4" xfId="8830"/>
    <cellStyle name="Entrada 3 2 5 2 5" xfId="8831"/>
    <cellStyle name="Entrada 3 2 5 2 6" xfId="8832"/>
    <cellStyle name="Entrada 3 2 5 3" xfId="8833"/>
    <cellStyle name="Entrada 3 2 5 4" xfId="8834"/>
    <cellStyle name="Entrada 3 2 6" xfId="8835"/>
    <cellStyle name="Entrada 3 2 6 2" xfId="8836"/>
    <cellStyle name="Entrada 3 2 6 2 2" xfId="8837"/>
    <cellStyle name="Entrada 3 2 6 2 2 2" xfId="8838"/>
    <cellStyle name="Entrada 3 2 6 2 2 3" xfId="8839"/>
    <cellStyle name="Entrada 3 2 6 2 2 4" xfId="8840"/>
    <cellStyle name="Entrada 3 2 6 2 3" xfId="8841"/>
    <cellStyle name="Entrada 3 2 6 2 3 2" xfId="8842"/>
    <cellStyle name="Entrada 3 2 6 2 3 3" xfId="8843"/>
    <cellStyle name="Entrada 3 2 6 2 3 4" xfId="8844"/>
    <cellStyle name="Entrada 3 2 6 2 4" xfId="8845"/>
    <cellStyle name="Entrada 3 2 6 2 5" xfId="8846"/>
    <cellStyle name="Entrada 3 2 6 2 6" xfId="8847"/>
    <cellStyle name="Entrada 3 2 6 3" xfId="8848"/>
    <cellStyle name="Entrada 3 2 6 3 2" xfId="8849"/>
    <cellStyle name="Entrada 3 2 6 3 2 2" xfId="8850"/>
    <cellStyle name="Entrada 3 2 6 3 2 3" xfId="8851"/>
    <cellStyle name="Entrada 3 2 6 3 2 4" xfId="8852"/>
    <cellStyle name="Entrada 3 2 6 3 3" xfId="8853"/>
    <cellStyle name="Entrada 3 2 6 3 3 2" xfId="8854"/>
    <cellStyle name="Entrada 3 2 6 3 3 3" xfId="8855"/>
    <cellStyle name="Entrada 3 2 6 3 3 4" xfId="8856"/>
    <cellStyle name="Entrada 3 2 6 3 4" xfId="8857"/>
    <cellStyle name="Entrada 3 2 6 3 5" xfId="8858"/>
    <cellStyle name="Entrada 3 2 6 3 6" xfId="8859"/>
    <cellStyle name="Entrada 3 2 6 4" xfId="8860"/>
    <cellStyle name="Entrada 3 2 6 4 2" xfId="8861"/>
    <cellStyle name="Entrada 3 2 6 4 3" xfId="8862"/>
    <cellStyle name="Entrada 3 2 6 4 4" xfId="8863"/>
    <cellStyle name="Entrada 3 2 6 5" xfId="8864"/>
    <cellStyle name="Entrada 3 2 6 6" xfId="8865"/>
    <cellStyle name="Entrada 3 2 7" xfId="8866"/>
    <cellStyle name="Entrada 3 2 7 2" xfId="8867"/>
    <cellStyle name="Entrada 3 2 7 2 2" xfId="8868"/>
    <cellStyle name="Entrada 3 2 7 2 2 2" xfId="8869"/>
    <cellStyle name="Entrada 3 2 7 2 2 3" xfId="8870"/>
    <cellStyle name="Entrada 3 2 7 2 2 4" xfId="8871"/>
    <cellStyle name="Entrada 3 2 7 2 3" xfId="8872"/>
    <cellStyle name="Entrada 3 2 7 2 3 2" xfId="8873"/>
    <cellStyle name="Entrada 3 2 7 2 3 3" xfId="8874"/>
    <cellStyle name="Entrada 3 2 7 2 3 4" xfId="8875"/>
    <cellStyle name="Entrada 3 2 7 2 4" xfId="8876"/>
    <cellStyle name="Entrada 3 2 7 2 5" xfId="8877"/>
    <cellStyle name="Entrada 3 2 7 2 6" xfId="8878"/>
    <cellStyle name="Entrada 3 2 7 3" xfId="8879"/>
    <cellStyle name="Entrada 3 2 7 3 2" xfId="8880"/>
    <cellStyle name="Entrada 3 2 7 3 2 2" xfId="8881"/>
    <cellStyle name="Entrada 3 2 7 3 2 3" xfId="8882"/>
    <cellStyle name="Entrada 3 2 7 3 2 4" xfId="8883"/>
    <cellStyle name="Entrada 3 2 7 3 3" xfId="8884"/>
    <cellStyle name="Entrada 3 2 7 3 3 2" xfId="8885"/>
    <cellStyle name="Entrada 3 2 7 3 3 3" xfId="8886"/>
    <cellStyle name="Entrada 3 2 7 3 3 4" xfId="8887"/>
    <cellStyle name="Entrada 3 2 7 3 4" xfId="8888"/>
    <cellStyle name="Entrada 3 2 7 3 5" xfId="8889"/>
    <cellStyle name="Entrada 3 2 7 3 6" xfId="8890"/>
    <cellStyle name="Entrada 3 2 7 4" xfId="8891"/>
    <cellStyle name="Entrada 3 2 7 4 2" xfId="8892"/>
    <cellStyle name="Entrada 3 2 7 4 3" xfId="8893"/>
    <cellStyle name="Entrada 3 2 7 4 4" xfId="8894"/>
    <cellStyle name="Entrada 3 2 7 5" xfId="8895"/>
    <cellStyle name="Entrada 3 2 7 6" xfId="8896"/>
    <cellStyle name="Entrada 3 2 8" xfId="8897"/>
    <cellStyle name="Entrada 3 2 8 2" xfId="8898"/>
    <cellStyle name="Entrada 3 2 8 2 2" xfId="8899"/>
    <cellStyle name="Entrada 3 2 8 2 2 2" xfId="8900"/>
    <cellStyle name="Entrada 3 2 8 2 2 3" xfId="8901"/>
    <cellStyle name="Entrada 3 2 8 2 2 4" xfId="8902"/>
    <cellStyle name="Entrada 3 2 8 2 3" xfId="8903"/>
    <cellStyle name="Entrada 3 2 8 2 3 2" xfId="8904"/>
    <cellStyle name="Entrada 3 2 8 2 3 3" xfId="8905"/>
    <cellStyle name="Entrada 3 2 8 2 3 4" xfId="8906"/>
    <cellStyle name="Entrada 3 2 8 2 4" xfId="8907"/>
    <cellStyle name="Entrada 3 2 8 2 5" xfId="8908"/>
    <cellStyle name="Entrada 3 2 8 2 6" xfId="8909"/>
    <cellStyle name="Entrada 3 2 8 3" xfId="8910"/>
    <cellStyle name="Entrada 3 2 8 3 2" xfId="8911"/>
    <cellStyle name="Entrada 3 2 8 3 2 2" xfId="8912"/>
    <cellStyle name="Entrada 3 2 8 3 2 3" xfId="8913"/>
    <cellStyle name="Entrada 3 2 8 3 2 4" xfId="8914"/>
    <cellStyle name="Entrada 3 2 8 3 3" xfId="8915"/>
    <cellStyle name="Entrada 3 2 8 3 3 2" xfId="8916"/>
    <cellStyle name="Entrada 3 2 8 3 3 3" xfId="8917"/>
    <cellStyle name="Entrada 3 2 8 3 3 4" xfId="8918"/>
    <cellStyle name="Entrada 3 2 8 3 4" xfId="8919"/>
    <cellStyle name="Entrada 3 2 8 3 5" xfId="8920"/>
    <cellStyle name="Entrada 3 2 8 3 6" xfId="8921"/>
    <cellStyle name="Entrada 3 2 8 4" xfId="8922"/>
    <cellStyle name="Entrada 3 2 8 4 2" xfId="8923"/>
    <cellStyle name="Entrada 3 2 8 4 3" xfId="8924"/>
    <cellStyle name="Entrada 3 2 8 4 4" xfId="8925"/>
    <cellStyle name="Entrada 3 2 8 5" xfId="8926"/>
    <cellStyle name="Entrada 3 2 8 6" xfId="8927"/>
    <cellStyle name="Entrada 3 2 9" xfId="8928"/>
    <cellStyle name="Entrada 3 2 9 2" xfId="8929"/>
    <cellStyle name="Entrada 3 2 9 2 2" xfId="8930"/>
    <cellStyle name="Entrada 3 2 9 2 2 2" xfId="8931"/>
    <cellStyle name="Entrada 3 2 9 2 2 3" xfId="8932"/>
    <cellStyle name="Entrada 3 2 9 2 2 4" xfId="8933"/>
    <cellStyle name="Entrada 3 2 9 2 3" xfId="8934"/>
    <cellStyle name="Entrada 3 2 9 2 3 2" xfId="8935"/>
    <cellStyle name="Entrada 3 2 9 2 3 3" xfId="8936"/>
    <cellStyle name="Entrada 3 2 9 2 3 4" xfId="8937"/>
    <cellStyle name="Entrada 3 2 9 2 4" xfId="8938"/>
    <cellStyle name="Entrada 3 2 9 2 5" xfId="8939"/>
    <cellStyle name="Entrada 3 2 9 2 6" xfId="8940"/>
    <cellStyle name="Entrada 3 2 9 3" xfId="8941"/>
    <cellStyle name="Entrada 3 2 9 3 2" xfId="8942"/>
    <cellStyle name="Entrada 3 2 9 3 2 2" xfId="8943"/>
    <cellStyle name="Entrada 3 2 9 3 2 3" xfId="8944"/>
    <cellStyle name="Entrada 3 2 9 3 2 4" xfId="8945"/>
    <cellStyle name="Entrada 3 2 9 3 3" xfId="8946"/>
    <cellStyle name="Entrada 3 2 9 3 3 2" xfId="8947"/>
    <cellStyle name="Entrada 3 2 9 3 3 3" xfId="8948"/>
    <cellStyle name="Entrada 3 2 9 3 3 4" xfId="8949"/>
    <cellStyle name="Entrada 3 2 9 3 4" xfId="8950"/>
    <cellStyle name="Entrada 3 2 9 3 5" xfId="8951"/>
    <cellStyle name="Entrada 3 2 9 3 6" xfId="8952"/>
    <cellStyle name="Entrada 3 2 9 4" xfId="8953"/>
    <cellStyle name="Entrada 3 2 9 4 2" xfId="8954"/>
    <cellStyle name="Entrada 3 2 9 4 3" xfId="8955"/>
    <cellStyle name="Entrada 3 2 9 4 4" xfId="8956"/>
    <cellStyle name="Entrada 3 2 9 5" xfId="8957"/>
    <cellStyle name="Entrada 3 2 9 6" xfId="8958"/>
    <cellStyle name="Entrada 3 3" xfId="8959"/>
    <cellStyle name="Entrada 3 3 10" xfId="8960"/>
    <cellStyle name="Entrada 3 3 10 2" xfId="8961"/>
    <cellStyle name="Entrada 3 3 10 2 2" xfId="8962"/>
    <cellStyle name="Entrada 3 3 10 2 2 2" xfId="8963"/>
    <cellStyle name="Entrada 3 3 10 2 2 3" xfId="8964"/>
    <cellStyle name="Entrada 3 3 10 2 2 4" xfId="8965"/>
    <cellStyle name="Entrada 3 3 10 2 3" xfId="8966"/>
    <cellStyle name="Entrada 3 3 10 2 3 2" xfId="8967"/>
    <cellStyle name="Entrada 3 3 10 2 3 3" xfId="8968"/>
    <cellStyle name="Entrada 3 3 10 2 3 4" xfId="8969"/>
    <cellStyle name="Entrada 3 3 10 2 4" xfId="8970"/>
    <cellStyle name="Entrada 3 3 10 2 5" xfId="8971"/>
    <cellStyle name="Entrada 3 3 10 2 6" xfId="8972"/>
    <cellStyle name="Entrada 3 3 10 3" xfId="8973"/>
    <cellStyle name="Entrada 3 3 10 3 2" xfId="8974"/>
    <cellStyle name="Entrada 3 3 10 3 2 2" xfId="8975"/>
    <cellStyle name="Entrada 3 3 10 3 2 3" xfId="8976"/>
    <cellStyle name="Entrada 3 3 10 3 2 4" xfId="8977"/>
    <cellStyle name="Entrada 3 3 10 3 3" xfId="8978"/>
    <cellStyle name="Entrada 3 3 10 3 3 2" xfId="8979"/>
    <cellStyle name="Entrada 3 3 10 3 3 3" xfId="8980"/>
    <cellStyle name="Entrada 3 3 10 3 3 4" xfId="8981"/>
    <cellStyle name="Entrada 3 3 10 3 4" xfId="8982"/>
    <cellStyle name="Entrada 3 3 10 3 5" xfId="8983"/>
    <cellStyle name="Entrada 3 3 10 3 6" xfId="8984"/>
    <cellStyle name="Entrada 3 3 10 4" xfId="8985"/>
    <cellStyle name="Entrada 3 3 10 5" xfId="8986"/>
    <cellStyle name="Entrada 3 3 10 6" xfId="8987"/>
    <cellStyle name="Entrada 3 3 11" xfId="8988"/>
    <cellStyle name="Entrada 3 3 12" xfId="8989"/>
    <cellStyle name="Entrada 3 3 2" xfId="8990"/>
    <cellStyle name="Entrada 3 3 2 2" xfId="8991"/>
    <cellStyle name="Entrada 3 3 2 2 2" xfId="8992"/>
    <cellStyle name="Entrada 3 3 2 2 2 2" xfId="8993"/>
    <cellStyle name="Entrada 3 3 2 2 2 2 2" xfId="8994"/>
    <cellStyle name="Entrada 3 3 2 2 2 2 3" xfId="8995"/>
    <cellStyle name="Entrada 3 3 2 2 2 2 4" xfId="8996"/>
    <cellStyle name="Entrada 3 3 2 2 2 3" xfId="8997"/>
    <cellStyle name="Entrada 3 3 2 2 2 3 2" xfId="8998"/>
    <cellStyle name="Entrada 3 3 2 2 2 3 3" xfId="8999"/>
    <cellStyle name="Entrada 3 3 2 2 2 3 4" xfId="9000"/>
    <cellStyle name="Entrada 3 3 2 2 2 4" xfId="9001"/>
    <cellStyle name="Entrada 3 3 2 2 2 5" xfId="9002"/>
    <cellStyle name="Entrada 3 3 2 2 2 6" xfId="9003"/>
    <cellStyle name="Entrada 3 3 2 2 3" xfId="9004"/>
    <cellStyle name="Entrada 3 3 2 2 3 2" xfId="9005"/>
    <cellStyle name="Entrada 3 3 2 2 3 2 2" xfId="9006"/>
    <cellStyle name="Entrada 3 3 2 2 3 2 3" xfId="9007"/>
    <cellStyle name="Entrada 3 3 2 2 3 2 4" xfId="9008"/>
    <cellStyle name="Entrada 3 3 2 2 3 3" xfId="9009"/>
    <cellStyle name="Entrada 3 3 2 2 3 3 2" xfId="9010"/>
    <cellStyle name="Entrada 3 3 2 2 3 3 3" xfId="9011"/>
    <cellStyle name="Entrada 3 3 2 2 3 3 4" xfId="9012"/>
    <cellStyle name="Entrada 3 3 2 2 3 4" xfId="9013"/>
    <cellStyle name="Entrada 3 3 2 2 3 5" xfId="9014"/>
    <cellStyle name="Entrada 3 3 2 2 3 6" xfId="9015"/>
    <cellStyle name="Entrada 3 3 2 2 4" xfId="9016"/>
    <cellStyle name="Entrada 3 3 2 2 5" xfId="9017"/>
    <cellStyle name="Entrada 3 3 2 2 6" xfId="9018"/>
    <cellStyle name="Entrada 3 3 2 3" xfId="9019"/>
    <cellStyle name="Entrada 3 3 2 4" xfId="9020"/>
    <cellStyle name="Entrada 3 3 3" xfId="9021"/>
    <cellStyle name="Entrada 3 3 3 2" xfId="9022"/>
    <cellStyle name="Entrada 3 3 3 2 2" xfId="9023"/>
    <cellStyle name="Entrada 3 3 3 2 2 2" xfId="9024"/>
    <cellStyle name="Entrada 3 3 3 2 2 2 2" xfId="9025"/>
    <cellStyle name="Entrada 3 3 3 2 2 2 3" xfId="9026"/>
    <cellStyle name="Entrada 3 3 3 2 2 2 4" xfId="9027"/>
    <cellStyle name="Entrada 3 3 3 2 2 3" xfId="9028"/>
    <cellStyle name="Entrada 3 3 3 2 2 3 2" xfId="9029"/>
    <cellStyle name="Entrada 3 3 3 2 2 3 3" xfId="9030"/>
    <cellStyle name="Entrada 3 3 3 2 2 3 4" xfId="9031"/>
    <cellStyle name="Entrada 3 3 3 2 2 4" xfId="9032"/>
    <cellStyle name="Entrada 3 3 3 2 2 5" xfId="9033"/>
    <cellStyle name="Entrada 3 3 3 2 2 6" xfId="9034"/>
    <cellStyle name="Entrada 3 3 3 2 3" xfId="9035"/>
    <cellStyle name="Entrada 3 3 3 2 3 2" xfId="9036"/>
    <cellStyle name="Entrada 3 3 3 2 3 2 2" xfId="9037"/>
    <cellStyle name="Entrada 3 3 3 2 3 2 3" xfId="9038"/>
    <cellStyle name="Entrada 3 3 3 2 3 2 4" xfId="9039"/>
    <cellStyle name="Entrada 3 3 3 2 3 3" xfId="9040"/>
    <cellStyle name="Entrada 3 3 3 2 3 3 2" xfId="9041"/>
    <cellStyle name="Entrada 3 3 3 2 3 3 3" xfId="9042"/>
    <cellStyle name="Entrada 3 3 3 2 3 3 4" xfId="9043"/>
    <cellStyle name="Entrada 3 3 3 2 3 4" xfId="9044"/>
    <cellStyle name="Entrada 3 3 3 2 3 5" xfId="9045"/>
    <cellStyle name="Entrada 3 3 3 2 3 6" xfId="9046"/>
    <cellStyle name="Entrada 3 3 3 2 4" xfId="9047"/>
    <cellStyle name="Entrada 3 3 3 2 5" xfId="9048"/>
    <cellStyle name="Entrada 3 3 3 2 6" xfId="9049"/>
    <cellStyle name="Entrada 3 3 3 3" xfId="9050"/>
    <cellStyle name="Entrada 3 3 3 4" xfId="9051"/>
    <cellStyle name="Entrada 3 3 4" xfId="9052"/>
    <cellStyle name="Entrada 3 3 4 2" xfId="9053"/>
    <cellStyle name="Entrada 3 3 4 2 2" xfId="9054"/>
    <cellStyle name="Entrada 3 3 4 2 2 2" xfId="9055"/>
    <cellStyle name="Entrada 3 3 4 2 2 2 2" xfId="9056"/>
    <cellStyle name="Entrada 3 3 4 2 2 2 3" xfId="9057"/>
    <cellStyle name="Entrada 3 3 4 2 2 2 4" xfId="9058"/>
    <cellStyle name="Entrada 3 3 4 2 2 3" xfId="9059"/>
    <cellStyle name="Entrada 3 3 4 2 2 3 2" xfId="9060"/>
    <cellStyle name="Entrada 3 3 4 2 2 3 3" xfId="9061"/>
    <cellStyle name="Entrada 3 3 4 2 2 3 4" xfId="9062"/>
    <cellStyle name="Entrada 3 3 4 2 2 4" xfId="9063"/>
    <cellStyle name="Entrada 3 3 4 2 2 5" xfId="9064"/>
    <cellStyle name="Entrada 3 3 4 2 2 6" xfId="9065"/>
    <cellStyle name="Entrada 3 3 4 2 3" xfId="9066"/>
    <cellStyle name="Entrada 3 3 4 2 3 2" xfId="9067"/>
    <cellStyle name="Entrada 3 3 4 2 3 2 2" xfId="9068"/>
    <cellStyle name="Entrada 3 3 4 2 3 2 3" xfId="9069"/>
    <cellStyle name="Entrada 3 3 4 2 3 2 4" xfId="9070"/>
    <cellStyle name="Entrada 3 3 4 2 3 3" xfId="9071"/>
    <cellStyle name="Entrada 3 3 4 2 3 3 2" xfId="9072"/>
    <cellStyle name="Entrada 3 3 4 2 3 3 3" xfId="9073"/>
    <cellStyle name="Entrada 3 3 4 2 3 3 4" xfId="9074"/>
    <cellStyle name="Entrada 3 3 4 2 3 4" xfId="9075"/>
    <cellStyle name="Entrada 3 3 4 2 3 5" xfId="9076"/>
    <cellStyle name="Entrada 3 3 4 2 3 6" xfId="9077"/>
    <cellStyle name="Entrada 3 3 4 2 4" xfId="9078"/>
    <cellStyle name="Entrada 3 3 4 2 5" xfId="9079"/>
    <cellStyle name="Entrada 3 3 4 2 6" xfId="9080"/>
    <cellStyle name="Entrada 3 3 4 3" xfId="9081"/>
    <cellStyle name="Entrada 3 3 4 4" xfId="9082"/>
    <cellStyle name="Entrada 3 3 5" xfId="9083"/>
    <cellStyle name="Entrada 3 3 5 2" xfId="9084"/>
    <cellStyle name="Entrada 3 3 5 2 2" xfId="9085"/>
    <cellStyle name="Entrada 3 3 5 2 2 2" xfId="9086"/>
    <cellStyle name="Entrada 3 3 5 2 2 2 2" xfId="9087"/>
    <cellStyle name="Entrada 3 3 5 2 2 2 3" xfId="9088"/>
    <cellStyle name="Entrada 3 3 5 2 2 2 4" xfId="9089"/>
    <cellStyle name="Entrada 3 3 5 2 2 3" xfId="9090"/>
    <cellStyle name="Entrada 3 3 5 2 2 3 2" xfId="9091"/>
    <cellStyle name="Entrada 3 3 5 2 2 3 3" xfId="9092"/>
    <cellStyle name="Entrada 3 3 5 2 2 3 4" xfId="9093"/>
    <cellStyle name="Entrada 3 3 5 2 2 4" xfId="9094"/>
    <cellStyle name="Entrada 3 3 5 2 2 5" xfId="9095"/>
    <cellStyle name="Entrada 3 3 5 2 2 6" xfId="9096"/>
    <cellStyle name="Entrada 3 3 5 2 3" xfId="9097"/>
    <cellStyle name="Entrada 3 3 5 2 3 2" xfId="9098"/>
    <cellStyle name="Entrada 3 3 5 2 3 2 2" xfId="9099"/>
    <cellStyle name="Entrada 3 3 5 2 3 2 3" xfId="9100"/>
    <cellStyle name="Entrada 3 3 5 2 3 2 4" xfId="9101"/>
    <cellStyle name="Entrada 3 3 5 2 3 3" xfId="9102"/>
    <cellStyle name="Entrada 3 3 5 2 3 3 2" xfId="9103"/>
    <cellStyle name="Entrada 3 3 5 2 3 3 3" xfId="9104"/>
    <cellStyle name="Entrada 3 3 5 2 3 3 4" xfId="9105"/>
    <cellStyle name="Entrada 3 3 5 2 3 4" xfId="9106"/>
    <cellStyle name="Entrada 3 3 5 2 3 5" xfId="9107"/>
    <cellStyle name="Entrada 3 3 5 2 3 6" xfId="9108"/>
    <cellStyle name="Entrada 3 3 5 2 4" xfId="9109"/>
    <cellStyle name="Entrada 3 3 5 2 5" xfId="9110"/>
    <cellStyle name="Entrada 3 3 5 2 6" xfId="9111"/>
    <cellStyle name="Entrada 3 3 5 3" xfId="9112"/>
    <cellStyle name="Entrada 3 3 5 4" xfId="9113"/>
    <cellStyle name="Entrada 3 3 6" xfId="9114"/>
    <cellStyle name="Entrada 3 3 6 2" xfId="9115"/>
    <cellStyle name="Entrada 3 3 6 2 2" xfId="9116"/>
    <cellStyle name="Entrada 3 3 6 2 2 2" xfId="9117"/>
    <cellStyle name="Entrada 3 3 6 2 2 3" xfId="9118"/>
    <cellStyle name="Entrada 3 3 6 2 2 4" xfId="9119"/>
    <cellStyle name="Entrada 3 3 6 2 3" xfId="9120"/>
    <cellStyle name="Entrada 3 3 6 2 3 2" xfId="9121"/>
    <cellStyle name="Entrada 3 3 6 2 3 3" xfId="9122"/>
    <cellStyle name="Entrada 3 3 6 2 3 4" xfId="9123"/>
    <cellStyle name="Entrada 3 3 6 2 4" xfId="9124"/>
    <cellStyle name="Entrada 3 3 6 2 5" xfId="9125"/>
    <cellStyle name="Entrada 3 3 6 2 6" xfId="9126"/>
    <cellStyle name="Entrada 3 3 6 3" xfId="9127"/>
    <cellStyle name="Entrada 3 3 6 3 2" xfId="9128"/>
    <cellStyle name="Entrada 3 3 6 3 2 2" xfId="9129"/>
    <cellStyle name="Entrada 3 3 6 3 2 3" xfId="9130"/>
    <cellStyle name="Entrada 3 3 6 3 2 4" xfId="9131"/>
    <cellStyle name="Entrada 3 3 6 3 3" xfId="9132"/>
    <cellStyle name="Entrada 3 3 6 3 3 2" xfId="9133"/>
    <cellStyle name="Entrada 3 3 6 3 3 3" xfId="9134"/>
    <cellStyle name="Entrada 3 3 6 3 3 4" xfId="9135"/>
    <cellStyle name="Entrada 3 3 6 3 4" xfId="9136"/>
    <cellStyle name="Entrada 3 3 6 3 5" xfId="9137"/>
    <cellStyle name="Entrada 3 3 6 3 6" xfId="9138"/>
    <cellStyle name="Entrada 3 3 6 4" xfId="9139"/>
    <cellStyle name="Entrada 3 3 6 4 2" xfId="9140"/>
    <cellStyle name="Entrada 3 3 6 4 3" xfId="9141"/>
    <cellStyle name="Entrada 3 3 6 4 4" xfId="9142"/>
    <cellStyle name="Entrada 3 3 6 5" xfId="9143"/>
    <cellStyle name="Entrada 3 3 6 6" xfId="9144"/>
    <cellStyle name="Entrada 3 3 7" xfId="9145"/>
    <cellStyle name="Entrada 3 3 7 2" xfId="9146"/>
    <cellStyle name="Entrada 3 3 7 2 2" xfId="9147"/>
    <cellStyle name="Entrada 3 3 7 2 2 2" xfId="9148"/>
    <cellStyle name="Entrada 3 3 7 2 2 3" xfId="9149"/>
    <cellStyle name="Entrada 3 3 7 2 2 4" xfId="9150"/>
    <cellStyle name="Entrada 3 3 7 2 3" xfId="9151"/>
    <cellStyle name="Entrada 3 3 7 2 3 2" xfId="9152"/>
    <cellStyle name="Entrada 3 3 7 2 3 3" xfId="9153"/>
    <cellStyle name="Entrada 3 3 7 2 3 4" xfId="9154"/>
    <cellStyle name="Entrada 3 3 7 2 4" xfId="9155"/>
    <cellStyle name="Entrada 3 3 7 2 5" xfId="9156"/>
    <cellStyle name="Entrada 3 3 7 2 6" xfId="9157"/>
    <cellStyle name="Entrada 3 3 7 3" xfId="9158"/>
    <cellStyle name="Entrada 3 3 7 3 2" xfId="9159"/>
    <cellStyle name="Entrada 3 3 7 3 2 2" xfId="9160"/>
    <cellStyle name="Entrada 3 3 7 3 2 3" xfId="9161"/>
    <cellStyle name="Entrada 3 3 7 3 2 4" xfId="9162"/>
    <cellStyle name="Entrada 3 3 7 3 3" xfId="9163"/>
    <cellStyle name="Entrada 3 3 7 3 3 2" xfId="9164"/>
    <cellStyle name="Entrada 3 3 7 3 3 3" xfId="9165"/>
    <cellStyle name="Entrada 3 3 7 3 3 4" xfId="9166"/>
    <cellStyle name="Entrada 3 3 7 3 4" xfId="9167"/>
    <cellStyle name="Entrada 3 3 7 3 5" xfId="9168"/>
    <cellStyle name="Entrada 3 3 7 3 6" xfId="9169"/>
    <cellStyle name="Entrada 3 3 7 4" xfId="9170"/>
    <cellStyle name="Entrada 3 3 7 4 2" xfId="9171"/>
    <cellStyle name="Entrada 3 3 7 4 3" xfId="9172"/>
    <cellStyle name="Entrada 3 3 7 4 4" xfId="9173"/>
    <cellStyle name="Entrada 3 3 7 5" xfId="9174"/>
    <cellStyle name="Entrada 3 3 7 6" xfId="9175"/>
    <cellStyle name="Entrada 3 3 8" xfId="9176"/>
    <cellStyle name="Entrada 3 3 8 2" xfId="9177"/>
    <cellStyle name="Entrada 3 3 8 2 2" xfId="9178"/>
    <cellStyle name="Entrada 3 3 8 2 2 2" xfId="9179"/>
    <cellStyle name="Entrada 3 3 8 2 2 3" xfId="9180"/>
    <cellStyle name="Entrada 3 3 8 2 2 4" xfId="9181"/>
    <cellStyle name="Entrada 3 3 8 2 3" xfId="9182"/>
    <cellStyle name="Entrada 3 3 8 2 3 2" xfId="9183"/>
    <cellStyle name="Entrada 3 3 8 2 3 3" xfId="9184"/>
    <cellStyle name="Entrada 3 3 8 2 3 4" xfId="9185"/>
    <cellStyle name="Entrada 3 3 8 2 4" xfId="9186"/>
    <cellStyle name="Entrada 3 3 8 2 5" xfId="9187"/>
    <cellStyle name="Entrada 3 3 8 2 6" xfId="9188"/>
    <cellStyle name="Entrada 3 3 8 3" xfId="9189"/>
    <cellStyle name="Entrada 3 3 8 3 2" xfId="9190"/>
    <cellStyle name="Entrada 3 3 8 3 2 2" xfId="9191"/>
    <cellStyle name="Entrada 3 3 8 3 2 3" xfId="9192"/>
    <cellStyle name="Entrada 3 3 8 3 2 4" xfId="9193"/>
    <cellStyle name="Entrada 3 3 8 3 3" xfId="9194"/>
    <cellStyle name="Entrada 3 3 8 3 3 2" xfId="9195"/>
    <cellStyle name="Entrada 3 3 8 3 3 3" xfId="9196"/>
    <cellStyle name="Entrada 3 3 8 3 3 4" xfId="9197"/>
    <cellStyle name="Entrada 3 3 8 3 4" xfId="9198"/>
    <cellStyle name="Entrada 3 3 8 3 5" xfId="9199"/>
    <cellStyle name="Entrada 3 3 8 3 6" xfId="9200"/>
    <cellStyle name="Entrada 3 3 8 4" xfId="9201"/>
    <cellStyle name="Entrada 3 3 8 4 2" xfId="9202"/>
    <cellStyle name="Entrada 3 3 8 4 3" xfId="9203"/>
    <cellStyle name="Entrada 3 3 8 4 4" xfId="9204"/>
    <cellStyle name="Entrada 3 3 8 5" xfId="9205"/>
    <cellStyle name="Entrada 3 3 8 6" xfId="9206"/>
    <cellStyle name="Entrada 3 3 9" xfId="9207"/>
    <cellStyle name="Entrada 3 3 9 2" xfId="9208"/>
    <cellStyle name="Entrada 3 3 9 2 2" xfId="9209"/>
    <cellStyle name="Entrada 3 3 9 2 2 2" xfId="9210"/>
    <cellStyle name="Entrada 3 3 9 2 2 3" xfId="9211"/>
    <cellStyle name="Entrada 3 3 9 2 2 4" xfId="9212"/>
    <cellStyle name="Entrada 3 3 9 2 3" xfId="9213"/>
    <cellStyle name="Entrada 3 3 9 2 3 2" xfId="9214"/>
    <cellStyle name="Entrada 3 3 9 2 3 3" xfId="9215"/>
    <cellStyle name="Entrada 3 3 9 2 3 4" xfId="9216"/>
    <cellStyle name="Entrada 3 3 9 2 4" xfId="9217"/>
    <cellStyle name="Entrada 3 3 9 2 5" xfId="9218"/>
    <cellStyle name="Entrada 3 3 9 2 6" xfId="9219"/>
    <cellStyle name="Entrada 3 3 9 3" xfId="9220"/>
    <cellStyle name="Entrada 3 3 9 3 2" xfId="9221"/>
    <cellStyle name="Entrada 3 3 9 3 2 2" xfId="9222"/>
    <cellStyle name="Entrada 3 3 9 3 2 3" xfId="9223"/>
    <cellStyle name="Entrada 3 3 9 3 2 4" xfId="9224"/>
    <cellStyle name="Entrada 3 3 9 3 3" xfId="9225"/>
    <cellStyle name="Entrada 3 3 9 3 3 2" xfId="9226"/>
    <cellStyle name="Entrada 3 3 9 3 3 3" xfId="9227"/>
    <cellStyle name="Entrada 3 3 9 3 3 4" xfId="9228"/>
    <cellStyle name="Entrada 3 3 9 3 4" xfId="9229"/>
    <cellStyle name="Entrada 3 3 9 3 5" xfId="9230"/>
    <cellStyle name="Entrada 3 3 9 3 6" xfId="9231"/>
    <cellStyle name="Entrada 3 3 9 4" xfId="9232"/>
    <cellStyle name="Entrada 3 3 9 4 2" xfId="9233"/>
    <cellStyle name="Entrada 3 3 9 4 3" xfId="9234"/>
    <cellStyle name="Entrada 3 3 9 4 4" xfId="9235"/>
    <cellStyle name="Entrada 3 3 9 5" xfId="9236"/>
    <cellStyle name="Entrada 3 3 9 6" xfId="9237"/>
    <cellStyle name="Entrada 3 4" xfId="9238"/>
    <cellStyle name="Entrada 3 4 2" xfId="9239"/>
    <cellStyle name="Entrada 3 4 2 2" xfId="9240"/>
    <cellStyle name="Entrada 3 4 2 2 2" xfId="9241"/>
    <cellStyle name="Entrada 3 4 2 2 2 2" xfId="9242"/>
    <cellStyle name="Entrada 3 4 2 2 2 3" xfId="9243"/>
    <cellStyle name="Entrada 3 4 2 2 2 4" xfId="9244"/>
    <cellStyle name="Entrada 3 4 2 2 3" xfId="9245"/>
    <cellStyle name="Entrada 3 4 2 2 3 2" xfId="9246"/>
    <cellStyle name="Entrada 3 4 2 2 3 3" xfId="9247"/>
    <cellStyle name="Entrada 3 4 2 2 3 4" xfId="9248"/>
    <cellStyle name="Entrada 3 4 2 2 4" xfId="9249"/>
    <cellStyle name="Entrada 3 4 2 2 5" xfId="9250"/>
    <cellStyle name="Entrada 3 4 2 2 6" xfId="9251"/>
    <cellStyle name="Entrada 3 4 2 3" xfId="9252"/>
    <cellStyle name="Entrada 3 4 2 3 2" xfId="9253"/>
    <cellStyle name="Entrada 3 4 2 3 2 2" xfId="9254"/>
    <cellStyle name="Entrada 3 4 2 3 2 3" xfId="9255"/>
    <cellStyle name="Entrada 3 4 2 3 2 4" xfId="9256"/>
    <cellStyle name="Entrada 3 4 2 3 3" xfId="9257"/>
    <cellStyle name="Entrada 3 4 2 3 3 2" xfId="9258"/>
    <cellStyle name="Entrada 3 4 2 3 3 3" xfId="9259"/>
    <cellStyle name="Entrada 3 4 2 3 3 4" xfId="9260"/>
    <cellStyle name="Entrada 3 4 2 3 4" xfId="9261"/>
    <cellStyle name="Entrada 3 4 2 3 5" xfId="9262"/>
    <cellStyle name="Entrada 3 4 2 3 6" xfId="9263"/>
    <cellStyle name="Entrada 3 4 2 4" xfId="9264"/>
    <cellStyle name="Entrada 3 4 2 5" xfId="9265"/>
    <cellStyle name="Entrada 3 4 2 6" xfId="9266"/>
    <cellStyle name="Entrada 3 4 3" xfId="9267"/>
    <cellStyle name="Entrada 3 4 4" xfId="9268"/>
    <cellStyle name="Entrada 3 5" xfId="9269"/>
    <cellStyle name="Entrada 3 5 2" xfId="9270"/>
    <cellStyle name="Entrada 3 5 2 2" xfId="9271"/>
    <cellStyle name="Entrada 3 5 2 2 2" xfId="9272"/>
    <cellStyle name="Entrada 3 5 2 2 2 2" xfId="9273"/>
    <cellStyle name="Entrada 3 5 2 2 2 3" xfId="9274"/>
    <cellStyle name="Entrada 3 5 2 2 2 4" xfId="9275"/>
    <cellStyle name="Entrada 3 5 2 2 3" xfId="9276"/>
    <cellStyle name="Entrada 3 5 2 2 3 2" xfId="9277"/>
    <cellStyle name="Entrada 3 5 2 2 3 3" xfId="9278"/>
    <cellStyle name="Entrada 3 5 2 2 3 4" xfId="9279"/>
    <cellStyle name="Entrada 3 5 2 2 4" xfId="9280"/>
    <cellStyle name="Entrada 3 5 2 2 5" xfId="9281"/>
    <cellStyle name="Entrada 3 5 2 2 6" xfId="9282"/>
    <cellStyle name="Entrada 3 5 2 3" xfId="9283"/>
    <cellStyle name="Entrada 3 5 2 3 2" xfId="9284"/>
    <cellStyle name="Entrada 3 5 2 3 2 2" xfId="9285"/>
    <cellStyle name="Entrada 3 5 2 3 2 3" xfId="9286"/>
    <cellStyle name="Entrada 3 5 2 3 2 4" xfId="9287"/>
    <cellStyle name="Entrada 3 5 2 3 3" xfId="9288"/>
    <cellStyle name="Entrada 3 5 2 3 3 2" xfId="9289"/>
    <cellStyle name="Entrada 3 5 2 3 3 3" xfId="9290"/>
    <cellStyle name="Entrada 3 5 2 3 3 4" xfId="9291"/>
    <cellStyle name="Entrada 3 5 2 3 4" xfId="9292"/>
    <cellStyle name="Entrada 3 5 2 3 5" xfId="9293"/>
    <cellStyle name="Entrada 3 5 2 3 6" xfId="9294"/>
    <cellStyle name="Entrada 3 5 2 4" xfId="9295"/>
    <cellStyle name="Entrada 3 5 2 5" xfId="9296"/>
    <cellStyle name="Entrada 3 5 2 6" xfId="9297"/>
    <cellStyle name="Entrada 3 5 3" xfId="9298"/>
    <cellStyle name="Entrada 3 5 4" xfId="9299"/>
    <cellStyle name="Entrada 3 6" xfId="9300"/>
    <cellStyle name="Entrada 3 6 2" xfId="9301"/>
    <cellStyle name="Entrada 3 6 2 2" xfId="9302"/>
    <cellStyle name="Entrada 3 6 2 2 2" xfId="9303"/>
    <cellStyle name="Entrada 3 6 2 2 2 2" xfId="9304"/>
    <cellStyle name="Entrada 3 6 2 2 2 3" xfId="9305"/>
    <cellStyle name="Entrada 3 6 2 2 2 4" xfId="9306"/>
    <cellStyle name="Entrada 3 6 2 2 3" xfId="9307"/>
    <cellStyle name="Entrada 3 6 2 2 3 2" xfId="9308"/>
    <cellStyle name="Entrada 3 6 2 2 3 3" xfId="9309"/>
    <cellStyle name="Entrada 3 6 2 2 3 4" xfId="9310"/>
    <cellStyle name="Entrada 3 6 2 2 4" xfId="9311"/>
    <cellStyle name="Entrada 3 6 2 2 5" xfId="9312"/>
    <cellStyle name="Entrada 3 6 2 2 6" xfId="9313"/>
    <cellStyle name="Entrada 3 6 2 3" xfId="9314"/>
    <cellStyle name="Entrada 3 6 2 3 2" xfId="9315"/>
    <cellStyle name="Entrada 3 6 2 3 2 2" xfId="9316"/>
    <cellStyle name="Entrada 3 6 2 3 2 3" xfId="9317"/>
    <cellStyle name="Entrada 3 6 2 3 2 4" xfId="9318"/>
    <cellStyle name="Entrada 3 6 2 3 3" xfId="9319"/>
    <cellStyle name="Entrada 3 6 2 3 3 2" xfId="9320"/>
    <cellStyle name="Entrada 3 6 2 3 3 3" xfId="9321"/>
    <cellStyle name="Entrada 3 6 2 3 3 4" xfId="9322"/>
    <cellStyle name="Entrada 3 6 2 3 4" xfId="9323"/>
    <cellStyle name="Entrada 3 6 2 3 5" xfId="9324"/>
    <cellStyle name="Entrada 3 6 2 3 6" xfId="9325"/>
    <cellStyle name="Entrada 3 6 2 4" xfId="9326"/>
    <cellStyle name="Entrada 3 6 2 5" xfId="9327"/>
    <cellStyle name="Entrada 3 6 2 6" xfId="9328"/>
    <cellStyle name="Entrada 3 6 3" xfId="9329"/>
    <cellStyle name="Entrada 3 6 4" xfId="9330"/>
    <cellStyle name="Entrada 3 7" xfId="9331"/>
    <cellStyle name="Entrada 3 7 2" xfId="9332"/>
    <cellStyle name="Entrada 3 7 2 2" xfId="9333"/>
    <cellStyle name="Entrada 3 7 2 2 2" xfId="9334"/>
    <cellStyle name="Entrada 3 7 2 2 2 2" xfId="9335"/>
    <cellStyle name="Entrada 3 7 2 2 2 3" xfId="9336"/>
    <cellStyle name="Entrada 3 7 2 2 2 4" xfId="9337"/>
    <cellStyle name="Entrada 3 7 2 2 3" xfId="9338"/>
    <cellStyle name="Entrada 3 7 2 2 3 2" xfId="9339"/>
    <cellStyle name="Entrada 3 7 2 2 3 3" xfId="9340"/>
    <cellStyle name="Entrada 3 7 2 2 3 4" xfId="9341"/>
    <cellStyle name="Entrada 3 7 2 2 4" xfId="9342"/>
    <cellStyle name="Entrada 3 7 2 2 5" xfId="9343"/>
    <cellStyle name="Entrada 3 7 2 2 6" xfId="9344"/>
    <cellStyle name="Entrada 3 7 2 3" xfId="9345"/>
    <cellStyle name="Entrada 3 7 2 3 2" xfId="9346"/>
    <cellStyle name="Entrada 3 7 2 3 2 2" xfId="9347"/>
    <cellStyle name="Entrada 3 7 2 3 2 3" xfId="9348"/>
    <cellStyle name="Entrada 3 7 2 3 2 4" xfId="9349"/>
    <cellStyle name="Entrada 3 7 2 3 3" xfId="9350"/>
    <cellStyle name="Entrada 3 7 2 3 3 2" xfId="9351"/>
    <cellStyle name="Entrada 3 7 2 3 3 3" xfId="9352"/>
    <cellStyle name="Entrada 3 7 2 3 3 4" xfId="9353"/>
    <cellStyle name="Entrada 3 7 2 3 4" xfId="9354"/>
    <cellStyle name="Entrada 3 7 2 3 5" xfId="9355"/>
    <cellStyle name="Entrada 3 7 2 3 6" xfId="9356"/>
    <cellStyle name="Entrada 3 7 2 4" xfId="9357"/>
    <cellStyle name="Entrada 3 7 2 5" xfId="9358"/>
    <cellStyle name="Entrada 3 7 2 6" xfId="9359"/>
    <cellStyle name="Entrada 3 7 3" xfId="9360"/>
    <cellStyle name="Entrada 3 7 4" xfId="9361"/>
    <cellStyle name="Entrada 3 8" xfId="9362"/>
    <cellStyle name="Entrada 3 8 2" xfId="9363"/>
    <cellStyle name="Entrada 3 8 2 2" xfId="9364"/>
    <cellStyle name="Entrada 3 8 2 2 2" xfId="9365"/>
    <cellStyle name="Entrada 3 8 2 2 3" xfId="9366"/>
    <cellStyle name="Entrada 3 8 2 2 4" xfId="9367"/>
    <cellStyle name="Entrada 3 8 2 3" xfId="9368"/>
    <cellStyle name="Entrada 3 8 2 3 2" xfId="9369"/>
    <cellStyle name="Entrada 3 8 2 3 3" xfId="9370"/>
    <cellStyle name="Entrada 3 8 2 3 4" xfId="9371"/>
    <cellStyle name="Entrada 3 8 2 4" xfId="9372"/>
    <cellStyle name="Entrada 3 8 2 5" xfId="9373"/>
    <cellStyle name="Entrada 3 8 2 6" xfId="9374"/>
    <cellStyle name="Entrada 3 8 3" xfId="9375"/>
    <cellStyle name="Entrada 3 8 3 2" xfId="9376"/>
    <cellStyle name="Entrada 3 8 3 2 2" xfId="9377"/>
    <cellStyle name="Entrada 3 8 3 2 3" xfId="9378"/>
    <cellStyle name="Entrada 3 8 3 2 4" xfId="9379"/>
    <cellStyle name="Entrada 3 8 3 3" xfId="9380"/>
    <cellStyle name="Entrada 3 8 3 3 2" xfId="9381"/>
    <cellStyle name="Entrada 3 8 3 3 3" xfId="9382"/>
    <cellStyle name="Entrada 3 8 3 3 4" xfId="9383"/>
    <cellStyle name="Entrada 3 8 3 4" xfId="9384"/>
    <cellStyle name="Entrada 3 8 3 5" xfId="9385"/>
    <cellStyle name="Entrada 3 8 3 6" xfId="9386"/>
    <cellStyle name="Entrada 3 8 4" xfId="9387"/>
    <cellStyle name="Entrada 3 8 4 2" xfId="9388"/>
    <cellStyle name="Entrada 3 8 4 3" xfId="9389"/>
    <cellStyle name="Entrada 3 8 4 4" xfId="9390"/>
    <cellStyle name="Entrada 3 8 5" xfId="9391"/>
    <cellStyle name="Entrada 3 8 6" xfId="9392"/>
    <cellStyle name="Entrada 3 9" xfId="9393"/>
    <cellStyle name="Entrada 3 9 2" xfId="9394"/>
    <cellStyle name="Entrada 3 9 2 2" xfId="9395"/>
    <cellStyle name="Entrada 3 9 2 2 2" xfId="9396"/>
    <cellStyle name="Entrada 3 9 2 2 3" xfId="9397"/>
    <cellStyle name="Entrada 3 9 2 2 4" xfId="9398"/>
    <cellStyle name="Entrada 3 9 2 3" xfId="9399"/>
    <cellStyle name="Entrada 3 9 2 3 2" xfId="9400"/>
    <cellStyle name="Entrada 3 9 2 3 3" xfId="9401"/>
    <cellStyle name="Entrada 3 9 2 3 4" xfId="9402"/>
    <cellStyle name="Entrada 3 9 2 4" xfId="9403"/>
    <cellStyle name="Entrada 3 9 2 5" xfId="9404"/>
    <cellStyle name="Entrada 3 9 2 6" xfId="9405"/>
    <cellStyle name="Entrada 3 9 3" xfId="9406"/>
    <cellStyle name="Entrada 3 9 3 2" xfId="9407"/>
    <cellStyle name="Entrada 3 9 3 2 2" xfId="9408"/>
    <cellStyle name="Entrada 3 9 3 2 3" xfId="9409"/>
    <cellStyle name="Entrada 3 9 3 2 4" xfId="9410"/>
    <cellStyle name="Entrada 3 9 3 3" xfId="9411"/>
    <cellStyle name="Entrada 3 9 3 3 2" xfId="9412"/>
    <cellStyle name="Entrada 3 9 3 3 3" xfId="9413"/>
    <cellStyle name="Entrada 3 9 3 3 4" xfId="9414"/>
    <cellStyle name="Entrada 3 9 3 4" xfId="9415"/>
    <cellStyle name="Entrada 3 9 3 5" xfId="9416"/>
    <cellStyle name="Entrada 3 9 3 6" xfId="9417"/>
    <cellStyle name="Entrada 3 9 4" xfId="9418"/>
    <cellStyle name="Entrada 3 9 4 2" xfId="9419"/>
    <cellStyle name="Entrada 3 9 4 3" xfId="9420"/>
    <cellStyle name="Entrada 3 9 4 4" xfId="9421"/>
    <cellStyle name="Entrada 3 9 5" xfId="9422"/>
    <cellStyle name="Entrada 3 9 6" xfId="9423"/>
    <cellStyle name="Entrada 4" xfId="9424"/>
    <cellStyle name="Entrada 4 10" xfId="9425"/>
    <cellStyle name="Entrada 4 10 2" xfId="9426"/>
    <cellStyle name="Entrada 4 10 2 2" xfId="9427"/>
    <cellStyle name="Entrada 4 10 2 2 2" xfId="9428"/>
    <cellStyle name="Entrada 4 10 2 2 3" xfId="9429"/>
    <cellStyle name="Entrada 4 10 2 2 4" xfId="9430"/>
    <cellStyle name="Entrada 4 10 2 3" xfId="9431"/>
    <cellStyle name="Entrada 4 10 2 3 2" xfId="9432"/>
    <cellStyle name="Entrada 4 10 2 3 3" xfId="9433"/>
    <cellStyle name="Entrada 4 10 2 3 4" xfId="9434"/>
    <cellStyle name="Entrada 4 10 2 4" xfId="9435"/>
    <cellStyle name="Entrada 4 10 2 5" xfId="9436"/>
    <cellStyle name="Entrada 4 10 2 6" xfId="9437"/>
    <cellStyle name="Entrada 4 10 3" xfId="9438"/>
    <cellStyle name="Entrada 4 10 3 2" xfId="9439"/>
    <cellStyle name="Entrada 4 10 3 2 2" xfId="9440"/>
    <cellStyle name="Entrada 4 10 3 2 3" xfId="9441"/>
    <cellStyle name="Entrada 4 10 3 2 4" xfId="9442"/>
    <cellStyle name="Entrada 4 10 3 3" xfId="9443"/>
    <cellStyle name="Entrada 4 10 3 3 2" xfId="9444"/>
    <cellStyle name="Entrada 4 10 3 3 3" xfId="9445"/>
    <cellStyle name="Entrada 4 10 3 3 4" xfId="9446"/>
    <cellStyle name="Entrada 4 10 3 4" xfId="9447"/>
    <cellStyle name="Entrada 4 10 3 5" xfId="9448"/>
    <cellStyle name="Entrada 4 10 3 6" xfId="9449"/>
    <cellStyle name="Entrada 4 10 4" xfId="9450"/>
    <cellStyle name="Entrada 4 10 4 2" xfId="9451"/>
    <cellStyle name="Entrada 4 10 4 3" xfId="9452"/>
    <cellStyle name="Entrada 4 10 4 4" xfId="9453"/>
    <cellStyle name="Entrada 4 10 5" xfId="9454"/>
    <cellStyle name="Entrada 4 10 6" xfId="9455"/>
    <cellStyle name="Entrada 4 11" xfId="9456"/>
    <cellStyle name="Entrada 4 11 2" xfId="9457"/>
    <cellStyle name="Entrada 4 11 2 2" xfId="9458"/>
    <cellStyle name="Entrada 4 11 2 2 2" xfId="9459"/>
    <cellStyle name="Entrada 4 11 2 2 3" xfId="9460"/>
    <cellStyle name="Entrada 4 11 2 2 4" xfId="9461"/>
    <cellStyle name="Entrada 4 11 2 3" xfId="9462"/>
    <cellStyle name="Entrada 4 11 2 3 2" xfId="9463"/>
    <cellStyle name="Entrada 4 11 2 3 3" xfId="9464"/>
    <cellStyle name="Entrada 4 11 2 3 4" xfId="9465"/>
    <cellStyle name="Entrada 4 11 2 4" xfId="9466"/>
    <cellStyle name="Entrada 4 11 2 5" xfId="9467"/>
    <cellStyle name="Entrada 4 11 2 6" xfId="9468"/>
    <cellStyle name="Entrada 4 11 3" xfId="9469"/>
    <cellStyle name="Entrada 4 11 3 2" xfId="9470"/>
    <cellStyle name="Entrada 4 11 3 2 2" xfId="9471"/>
    <cellStyle name="Entrada 4 11 3 2 3" xfId="9472"/>
    <cellStyle name="Entrada 4 11 3 2 4" xfId="9473"/>
    <cellStyle name="Entrada 4 11 3 3" xfId="9474"/>
    <cellStyle name="Entrada 4 11 3 3 2" xfId="9475"/>
    <cellStyle name="Entrada 4 11 3 3 3" xfId="9476"/>
    <cellStyle name="Entrada 4 11 3 3 4" xfId="9477"/>
    <cellStyle name="Entrada 4 11 3 4" xfId="9478"/>
    <cellStyle name="Entrada 4 11 3 5" xfId="9479"/>
    <cellStyle name="Entrada 4 11 3 6" xfId="9480"/>
    <cellStyle name="Entrada 4 11 4" xfId="9481"/>
    <cellStyle name="Entrada 4 11 5" xfId="9482"/>
    <cellStyle name="Entrada 4 11 6" xfId="9483"/>
    <cellStyle name="Entrada 4 12" xfId="9484"/>
    <cellStyle name="Entrada 4 13" xfId="9485"/>
    <cellStyle name="Entrada 4 2" xfId="9486"/>
    <cellStyle name="Entrada 4 2 10" xfId="9487"/>
    <cellStyle name="Entrada 4 2 10 2" xfId="9488"/>
    <cellStyle name="Entrada 4 2 10 2 2" xfId="9489"/>
    <cellStyle name="Entrada 4 2 10 2 2 2" xfId="9490"/>
    <cellStyle name="Entrada 4 2 10 2 2 3" xfId="9491"/>
    <cellStyle name="Entrada 4 2 10 2 2 4" xfId="9492"/>
    <cellStyle name="Entrada 4 2 10 2 3" xfId="9493"/>
    <cellStyle name="Entrada 4 2 10 2 3 2" xfId="9494"/>
    <cellStyle name="Entrada 4 2 10 2 3 3" xfId="9495"/>
    <cellStyle name="Entrada 4 2 10 2 3 4" xfId="9496"/>
    <cellStyle name="Entrada 4 2 10 2 4" xfId="9497"/>
    <cellStyle name="Entrada 4 2 10 2 5" xfId="9498"/>
    <cellStyle name="Entrada 4 2 10 2 6" xfId="9499"/>
    <cellStyle name="Entrada 4 2 10 3" xfId="9500"/>
    <cellStyle name="Entrada 4 2 10 3 2" xfId="9501"/>
    <cellStyle name="Entrada 4 2 10 3 2 2" xfId="9502"/>
    <cellStyle name="Entrada 4 2 10 3 2 3" xfId="9503"/>
    <cellStyle name="Entrada 4 2 10 3 2 4" xfId="9504"/>
    <cellStyle name="Entrada 4 2 10 3 3" xfId="9505"/>
    <cellStyle name="Entrada 4 2 10 3 3 2" xfId="9506"/>
    <cellStyle name="Entrada 4 2 10 3 3 3" xfId="9507"/>
    <cellStyle name="Entrada 4 2 10 3 3 4" xfId="9508"/>
    <cellStyle name="Entrada 4 2 10 3 4" xfId="9509"/>
    <cellStyle name="Entrada 4 2 10 3 5" xfId="9510"/>
    <cellStyle name="Entrada 4 2 10 3 6" xfId="9511"/>
    <cellStyle name="Entrada 4 2 10 4" xfId="9512"/>
    <cellStyle name="Entrada 4 2 10 5" xfId="9513"/>
    <cellStyle name="Entrada 4 2 10 6" xfId="9514"/>
    <cellStyle name="Entrada 4 2 11" xfId="9515"/>
    <cellStyle name="Entrada 4 2 12" xfId="9516"/>
    <cellStyle name="Entrada 4 2 2" xfId="9517"/>
    <cellStyle name="Entrada 4 2 2 2" xfId="9518"/>
    <cellStyle name="Entrada 4 2 2 2 2" xfId="9519"/>
    <cellStyle name="Entrada 4 2 2 2 2 2" xfId="9520"/>
    <cellStyle name="Entrada 4 2 2 2 2 2 2" xfId="9521"/>
    <cellStyle name="Entrada 4 2 2 2 2 2 3" xfId="9522"/>
    <cellStyle name="Entrada 4 2 2 2 2 2 4" xfId="9523"/>
    <cellStyle name="Entrada 4 2 2 2 2 3" xfId="9524"/>
    <cellStyle name="Entrada 4 2 2 2 2 3 2" xfId="9525"/>
    <cellStyle name="Entrada 4 2 2 2 2 3 3" xfId="9526"/>
    <cellStyle name="Entrada 4 2 2 2 2 3 4" xfId="9527"/>
    <cellStyle name="Entrada 4 2 2 2 2 4" xfId="9528"/>
    <cellStyle name="Entrada 4 2 2 2 2 5" xfId="9529"/>
    <cellStyle name="Entrada 4 2 2 2 2 6" xfId="9530"/>
    <cellStyle name="Entrada 4 2 2 2 3" xfId="9531"/>
    <cellStyle name="Entrada 4 2 2 2 3 2" xfId="9532"/>
    <cellStyle name="Entrada 4 2 2 2 3 2 2" xfId="9533"/>
    <cellStyle name="Entrada 4 2 2 2 3 2 3" xfId="9534"/>
    <cellStyle name="Entrada 4 2 2 2 3 2 4" xfId="9535"/>
    <cellStyle name="Entrada 4 2 2 2 3 3" xfId="9536"/>
    <cellStyle name="Entrada 4 2 2 2 3 3 2" xfId="9537"/>
    <cellStyle name="Entrada 4 2 2 2 3 3 3" xfId="9538"/>
    <cellStyle name="Entrada 4 2 2 2 3 3 4" xfId="9539"/>
    <cellStyle name="Entrada 4 2 2 2 3 4" xfId="9540"/>
    <cellStyle name="Entrada 4 2 2 2 3 5" xfId="9541"/>
    <cellStyle name="Entrada 4 2 2 2 3 6" xfId="9542"/>
    <cellStyle name="Entrada 4 2 2 2 4" xfId="9543"/>
    <cellStyle name="Entrada 4 2 2 2 5" xfId="9544"/>
    <cellStyle name="Entrada 4 2 2 2 6" xfId="9545"/>
    <cellStyle name="Entrada 4 2 2 3" xfId="9546"/>
    <cellStyle name="Entrada 4 2 2 4" xfId="9547"/>
    <cellStyle name="Entrada 4 2 3" xfId="9548"/>
    <cellStyle name="Entrada 4 2 3 2" xfId="9549"/>
    <cellStyle name="Entrada 4 2 3 2 2" xfId="9550"/>
    <cellStyle name="Entrada 4 2 3 2 2 2" xfId="9551"/>
    <cellStyle name="Entrada 4 2 3 2 2 2 2" xfId="9552"/>
    <cellStyle name="Entrada 4 2 3 2 2 2 3" xfId="9553"/>
    <cellStyle name="Entrada 4 2 3 2 2 2 4" xfId="9554"/>
    <cellStyle name="Entrada 4 2 3 2 2 3" xfId="9555"/>
    <cellStyle name="Entrada 4 2 3 2 2 3 2" xfId="9556"/>
    <cellStyle name="Entrada 4 2 3 2 2 3 3" xfId="9557"/>
    <cellStyle name="Entrada 4 2 3 2 2 3 4" xfId="9558"/>
    <cellStyle name="Entrada 4 2 3 2 2 4" xfId="9559"/>
    <cellStyle name="Entrada 4 2 3 2 2 5" xfId="9560"/>
    <cellStyle name="Entrada 4 2 3 2 2 6" xfId="9561"/>
    <cellStyle name="Entrada 4 2 3 2 3" xfId="9562"/>
    <cellStyle name="Entrada 4 2 3 2 3 2" xfId="9563"/>
    <cellStyle name="Entrada 4 2 3 2 3 2 2" xfId="9564"/>
    <cellStyle name="Entrada 4 2 3 2 3 2 3" xfId="9565"/>
    <cellStyle name="Entrada 4 2 3 2 3 2 4" xfId="9566"/>
    <cellStyle name="Entrada 4 2 3 2 3 3" xfId="9567"/>
    <cellStyle name="Entrada 4 2 3 2 3 3 2" xfId="9568"/>
    <cellStyle name="Entrada 4 2 3 2 3 3 3" xfId="9569"/>
    <cellStyle name="Entrada 4 2 3 2 3 3 4" xfId="9570"/>
    <cellStyle name="Entrada 4 2 3 2 3 4" xfId="9571"/>
    <cellStyle name="Entrada 4 2 3 2 3 5" xfId="9572"/>
    <cellStyle name="Entrada 4 2 3 2 3 6" xfId="9573"/>
    <cellStyle name="Entrada 4 2 3 2 4" xfId="9574"/>
    <cellStyle name="Entrada 4 2 3 2 5" xfId="9575"/>
    <cellStyle name="Entrada 4 2 3 2 6" xfId="9576"/>
    <cellStyle name="Entrada 4 2 3 3" xfId="9577"/>
    <cellStyle name="Entrada 4 2 3 4" xfId="9578"/>
    <cellStyle name="Entrada 4 2 4" xfId="9579"/>
    <cellStyle name="Entrada 4 2 4 2" xfId="9580"/>
    <cellStyle name="Entrada 4 2 4 2 2" xfId="9581"/>
    <cellStyle name="Entrada 4 2 4 2 2 2" xfId="9582"/>
    <cellStyle name="Entrada 4 2 4 2 2 2 2" xfId="9583"/>
    <cellStyle name="Entrada 4 2 4 2 2 2 3" xfId="9584"/>
    <cellStyle name="Entrada 4 2 4 2 2 2 4" xfId="9585"/>
    <cellStyle name="Entrada 4 2 4 2 2 3" xfId="9586"/>
    <cellStyle name="Entrada 4 2 4 2 2 3 2" xfId="9587"/>
    <cellStyle name="Entrada 4 2 4 2 2 3 3" xfId="9588"/>
    <cellStyle name="Entrada 4 2 4 2 2 3 4" xfId="9589"/>
    <cellStyle name="Entrada 4 2 4 2 2 4" xfId="9590"/>
    <cellStyle name="Entrada 4 2 4 2 2 5" xfId="9591"/>
    <cellStyle name="Entrada 4 2 4 2 2 6" xfId="9592"/>
    <cellStyle name="Entrada 4 2 4 2 3" xfId="9593"/>
    <cellStyle name="Entrada 4 2 4 2 3 2" xfId="9594"/>
    <cellStyle name="Entrada 4 2 4 2 3 2 2" xfId="9595"/>
    <cellStyle name="Entrada 4 2 4 2 3 2 3" xfId="9596"/>
    <cellStyle name="Entrada 4 2 4 2 3 2 4" xfId="9597"/>
    <cellStyle name="Entrada 4 2 4 2 3 3" xfId="9598"/>
    <cellStyle name="Entrada 4 2 4 2 3 3 2" xfId="9599"/>
    <cellStyle name="Entrada 4 2 4 2 3 3 3" xfId="9600"/>
    <cellStyle name="Entrada 4 2 4 2 3 3 4" xfId="9601"/>
    <cellStyle name="Entrada 4 2 4 2 3 4" xfId="9602"/>
    <cellStyle name="Entrada 4 2 4 2 3 5" xfId="9603"/>
    <cellStyle name="Entrada 4 2 4 2 3 6" xfId="9604"/>
    <cellStyle name="Entrada 4 2 4 2 4" xfId="9605"/>
    <cellStyle name="Entrada 4 2 4 2 5" xfId="9606"/>
    <cellStyle name="Entrada 4 2 4 2 6" xfId="9607"/>
    <cellStyle name="Entrada 4 2 4 3" xfId="9608"/>
    <cellStyle name="Entrada 4 2 4 4" xfId="9609"/>
    <cellStyle name="Entrada 4 2 5" xfId="9610"/>
    <cellStyle name="Entrada 4 2 5 2" xfId="9611"/>
    <cellStyle name="Entrada 4 2 5 2 2" xfId="9612"/>
    <cellStyle name="Entrada 4 2 5 2 2 2" xfId="9613"/>
    <cellStyle name="Entrada 4 2 5 2 2 2 2" xfId="9614"/>
    <cellStyle name="Entrada 4 2 5 2 2 2 3" xfId="9615"/>
    <cellStyle name="Entrada 4 2 5 2 2 2 4" xfId="9616"/>
    <cellStyle name="Entrada 4 2 5 2 2 3" xfId="9617"/>
    <cellStyle name="Entrada 4 2 5 2 2 3 2" xfId="9618"/>
    <cellStyle name="Entrada 4 2 5 2 2 3 3" xfId="9619"/>
    <cellStyle name="Entrada 4 2 5 2 2 3 4" xfId="9620"/>
    <cellStyle name="Entrada 4 2 5 2 2 4" xfId="9621"/>
    <cellStyle name="Entrada 4 2 5 2 2 5" xfId="9622"/>
    <cellStyle name="Entrada 4 2 5 2 2 6" xfId="9623"/>
    <cellStyle name="Entrada 4 2 5 2 3" xfId="9624"/>
    <cellStyle name="Entrada 4 2 5 2 3 2" xfId="9625"/>
    <cellStyle name="Entrada 4 2 5 2 3 2 2" xfId="9626"/>
    <cellStyle name="Entrada 4 2 5 2 3 2 3" xfId="9627"/>
    <cellStyle name="Entrada 4 2 5 2 3 2 4" xfId="9628"/>
    <cellStyle name="Entrada 4 2 5 2 3 3" xfId="9629"/>
    <cellStyle name="Entrada 4 2 5 2 3 3 2" xfId="9630"/>
    <cellStyle name="Entrada 4 2 5 2 3 3 3" xfId="9631"/>
    <cellStyle name="Entrada 4 2 5 2 3 3 4" xfId="9632"/>
    <cellStyle name="Entrada 4 2 5 2 3 4" xfId="9633"/>
    <cellStyle name="Entrada 4 2 5 2 3 5" xfId="9634"/>
    <cellStyle name="Entrada 4 2 5 2 3 6" xfId="9635"/>
    <cellStyle name="Entrada 4 2 5 2 4" xfId="9636"/>
    <cellStyle name="Entrada 4 2 5 2 5" xfId="9637"/>
    <cellStyle name="Entrada 4 2 5 2 6" xfId="9638"/>
    <cellStyle name="Entrada 4 2 5 3" xfId="9639"/>
    <cellStyle name="Entrada 4 2 5 4" xfId="9640"/>
    <cellStyle name="Entrada 4 2 6" xfId="9641"/>
    <cellStyle name="Entrada 4 2 6 2" xfId="9642"/>
    <cellStyle name="Entrada 4 2 6 2 2" xfId="9643"/>
    <cellStyle name="Entrada 4 2 6 2 2 2" xfId="9644"/>
    <cellStyle name="Entrada 4 2 6 2 2 3" xfId="9645"/>
    <cellStyle name="Entrada 4 2 6 2 2 4" xfId="9646"/>
    <cellStyle name="Entrada 4 2 6 2 3" xfId="9647"/>
    <cellStyle name="Entrada 4 2 6 2 3 2" xfId="9648"/>
    <cellStyle name="Entrada 4 2 6 2 3 3" xfId="9649"/>
    <cellStyle name="Entrada 4 2 6 2 3 4" xfId="9650"/>
    <cellStyle name="Entrada 4 2 6 2 4" xfId="9651"/>
    <cellStyle name="Entrada 4 2 6 2 5" xfId="9652"/>
    <cellStyle name="Entrada 4 2 6 2 6" xfId="9653"/>
    <cellStyle name="Entrada 4 2 6 3" xfId="9654"/>
    <cellStyle name="Entrada 4 2 6 3 2" xfId="9655"/>
    <cellStyle name="Entrada 4 2 6 3 2 2" xfId="9656"/>
    <cellStyle name="Entrada 4 2 6 3 2 3" xfId="9657"/>
    <cellStyle name="Entrada 4 2 6 3 2 4" xfId="9658"/>
    <cellStyle name="Entrada 4 2 6 3 3" xfId="9659"/>
    <cellStyle name="Entrada 4 2 6 3 3 2" xfId="9660"/>
    <cellStyle name="Entrada 4 2 6 3 3 3" xfId="9661"/>
    <cellStyle name="Entrada 4 2 6 3 3 4" xfId="9662"/>
    <cellStyle name="Entrada 4 2 6 3 4" xfId="9663"/>
    <cellStyle name="Entrada 4 2 6 3 5" xfId="9664"/>
    <cellStyle name="Entrada 4 2 6 3 6" xfId="9665"/>
    <cellStyle name="Entrada 4 2 6 4" xfId="9666"/>
    <cellStyle name="Entrada 4 2 6 4 2" xfId="9667"/>
    <cellStyle name="Entrada 4 2 6 4 3" xfId="9668"/>
    <cellStyle name="Entrada 4 2 6 4 4" xfId="9669"/>
    <cellStyle name="Entrada 4 2 6 5" xfId="9670"/>
    <cellStyle name="Entrada 4 2 6 6" xfId="9671"/>
    <cellStyle name="Entrada 4 2 7" xfId="9672"/>
    <cellStyle name="Entrada 4 2 7 2" xfId="9673"/>
    <cellStyle name="Entrada 4 2 7 2 2" xfId="9674"/>
    <cellStyle name="Entrada 4 2 7 2 2 2" xfId="9675"/>
    <cellStyle name="Entrada 4 2 7 2 2 3" xfId="9676"/>
    <cellStyle name="Entrada 4 2 7 2 2 4" xfId="9677"/>
    <cellStyle name="Entrada 4 2 7 2 3" xfId="9678"/>
    <cellStyle name="Entrada 4 2 7 2 3 2" xfId="9679"/>
    <cellStyle name="Entrada 4 2 7 2 3 3" xfId="9680"/>
    <cellStyle name="Entrada 4 2 7 2 3 4" xfId="9681"/>
    <cellStyle name="Entrada 4 2 7 2 4" xfId="9682"/>
    <cellStyle name="Entrada 4 2 7 2 5" xfId="9683"/>
    <cellStyle name="Entrada 4 2 7 2 6" xfId="9684"/>
    <cellStyle name="Entrada 4 2 7 3" xfId="9685"/>
    <cellStyle name="Entrada 4 2 7 3 2" xfId="9686"/>
    <cellStyle name="Entrada 4 2 7 3 2 2" xfId="9687"/>
    <cellStyle name="Entrada 4 2 7 3 2 3" xfId="9688"/>
    <cellStyle name="Entrada 4 2 7 3 2 4" xfId="9689"/>
    <cellStyle name="Entrada 4 2 7 3 3" xfId="9690"/>
    <cellStyle name="Entrada 4 2 7 3 3 2" xfId="9691"/>
    <cellStyle name="Entrada 4 2 7 3 3 3" xfId="9692"/>
    <cellStyle name="Entrada 4 2 7 3 3 4" xfId="9693"/>
    <cellStyle name="Entrada 4 2 7 3 4" xfId="9694"/>
    <cellStyle name="Entrada 4 2 7 3 5" xfId="9695"/>
    <cellStyle name="Entrada 4 2 7 3 6" xfId="9696"/>
    <cellStyle name="Entrada 4 2 7 4" xfId="9697"/>
    <cellStyle name="Entrada 4 2 7 4 2" xfId="9698"/>
    <cellStyle name="Entrada 4 2 7 4 3" xfId="9699"/>
    <cellStyle name="Entrada 4 2 7 4 4" xfId="9700"/>
    <cellStyle name="Entrada 4 2 7 5" xfId="9701"/>
    <cellStyle name="Entrada 4 2 7 6" xfId="9702"/>
    <cellStyle name="Entrada 4 2 8" xfId="9703"/>
    <cellStyle name="Entrada 4 2 8 2" xfId="9704"/>
    <cellStyle name="Entrada 4 2 8 2 2" xfId="9705"/>
    <cellStyle name="Entrada 4 2 8 2 2 2" xfId="9706"/>
    <cellStyle name="Entrada 4 2 8 2 2 3" xfId="9707"/>
    <cellStyle name="Entrada 4 2 8 2 2 4" xfId="9708"/>
    <cellStyle name="Entrada 4 2 8 2 3" xfId="9709"/>
    <cellStyle name="Entrada 4 2 8 2 3 2" xfId="9710"/>
    <cellStyle name="Entrada 4 2 8 2 3 3" xfId="9711"/>
    <cellStyle name="Entrada 4 2 8 2 3 4" xfId="9712"/>
    <cellStyle name="Entrada 4 2 8 2 4" xfId="9713"/>
    <cellStyle name="Entrada 4 2 8 2 5" xfId="9714"/>
    <cellStyle name="Entrada 4 2 8 2 6" xfId="9715"/>
    <cellStyle name="Entrada 4 2 8 3" xfId="9716"/>
    <cellStyle name="Entrada 4 2 8 3 2" xfId="9717"/>
    <cellStyle name="Entrada 4 2 8 3 2 2" xfId="9718"/>
    <cellStyle name="Entrada 4 2 8 3 2 3" xfId="9719"/>
    <cellStyle name="Entrada 4 2 8 3 2 4" xfId="9720"/>
    <cellStyle name="Entrada 4 2 8 3 3" xfId="9721"/>
    <cellStyle name="Entrada 4 2 8 3 3 2" xfId="9722"/>
    <cellStyle name="Entrada 4 2 8 3 3 3" xfId="9723"/>
    <cellStyle name="Entrada 4 2 8 3 3 4" xfId="9724"/>
    <cellStyle name="Entrada 4 2 8 3 4" xfId="9725"/>
    <cellStyle name="Entrada 4 2 8 3 5" xfId="9726"/>
    <cellStyle name="Entrada 4 2 8 3 6" xfId="9727"/>
    <cellStyle name="Entrada 4 2 8 4" xfId="9728"/>
    <cellStyle name="Entrada 4 2 8 4 2" xfId="9729"/>
    <cellStyle name="Entrada 4 2 8 4 3" xfId="9730"/>
    <cellStyle name="Entrada 4 2 8 4 4" xfId="9731"/>
    <cellStyle name="Entrada 4 2 8 5" xfId="9732"/>
    <cellStyle name="Entrada 4 2 8 6" xfId="9733"/>
    <cellStyle name="Entrada 4 2 9" xfId="9734"/>
    <cellStyle name="Entrada 4 2 9 2" xfId="9735"/>
    <cellStyle name="Entrada 4 2 9 2 2" xfId="9736"/>
    <cellStyle name="Entrada 4 2 9 2 2 2" xfId="9737"/>
    <cellStyle name="Entrada 4 2 9 2 2 3" xfId="9738"/>
    <cellStyle name="Entrada 4 2 9 2 2 4" xfId="9739"/>
    <cellStyle name="Entrada 4 2 9 2 3" xfId="9740"/>
    <cellStyle name="Entrada 4 2 9 2 3 2" xfId="9741"/>
    <cellStyle name="Entrada 4 2 9 2 3 3" xfId="9742"/>
    <cellStyle name="Entrada 4 2 9 2 3 4" xfId="9743"/>
    <cellStyle name="Entrada 4 2 9 2 4" xfId="9744"/>
    <cellStyle name="Entrada 4 2 9 2 5" xfId="9745"/>
    <cellStyle name="Entrada 4 2 9 2 6" xfId="9746"/>
    <cellStyle name="Entrada 4 2 9 3" xfId="9747"/>
    <cellStyle name="Entrada 4 2 9 3 2" xfId="9748"/>
    <cellStyle name="Entrada 4 2 9 3 2 2" xfId="9749"/>
    <cellStyle name="Entrada 4 2 9 3 2 3" xfId="9750"/>
    <cellStyle name="Entrada 4 2 9 3 2 4" xfId="9751"/>
    <cellStyle name="Entrada 4 2 9 3 3" xfId="9752"/>
    <cellStyle name="Entrada 4 2 9 3 3 2" xfId="9753"/>
    <cellStyle name="Entrada 4 2 9 3 3 3" xfId="9754"/>
    <cellStyle name="Entrada 4 2 9 3 3 4" xfId="9755"/>
    <cellStyle name="Entrada 4 2 9 3 4" xfId="9756"/>
    <cellStyle name="Entrada 4 2 9 3 5" xfId="9757"/>
    <cellStyle name="Entrada 4 2 9 3 6" xfId="9758"/>
    <cellStyle name="Entrada 4 2 9 4" xfId="9759"/>
    <cellStyle name="Entrada 4 2 9 4 2" xfId="9760"/>
    <cellStyle name="Entrada 4 2 9 4 3" xfId="9761"/>
    <cellStyle name="Entrada 4 2 9 4 4" xfId="9762"/>
    <cellStyle name="Entrada 4 2 9 5" xfId="9763"/>
    <cellStyle name="Entrada 4 2 9 6" xfId="9764"/>
    <cellStyle name="Entrada 4 3" xfId="9765"/>
    <cellStyle name="Entrada 4 3 10" xfId="9766"/>
    <cellStyle name="Entrada 4 3 10 2" xfId="9767"/>
    <cellStyle name="Entrada 4 3 10 2 2" xfId="9768"/>
    <cellStyle name="Entrada 4 3 10 2 2 2" xfId="9769"/>
    <cellStyle name="Entrada 4 3 10 2 2 3" xfId="9770"/>
    <cellStyle name="Entrada 4 3 10 2 2 4" xfId="9771"/>
    <cellStyle name="Entrada 4 3 10 2 3" xfId="9772"/>
    <cellStyle name="Entrada 4 3 10 2 3 2" xfId="9773"/>
    <cellStyle name="Entrada 4 3 10 2 3 3" xfId="9774"/>
    <cellStyle name="Entrada 4 3 10 2 3 4" xfId="9775"/>
    <cellStyle name="Entrada 4 3 10 2 4" xfId="9776"/>
    <cellStyle name="Entrada 4 3 10 2 5" xfId="9777"/>
    <cellStyle name="Entrada 4 3 10 2 6" xfId="9778"/>
    <cellStyle name="Entrada 4 3 10 3" xfId="9779"/>
    <cellStyle name="Entrada 4 3 10 3 2" xfId="9780"/>
    <cellStyle name="Entrada 4 3 10 3 2 2" xfId="9781"/>
    <cellStyle name="Entrada 4 3 10 3 2 3" xfId="9782"/>
    <cellStyle name="Entrada 4 3 10 3 2 4" xfId="9783"/>
    <cellStyle name="Entrada 4 3 10 3 3" xfId="9784"/>
    <cellStyle name="Entrada 4 3 10 3 3 2" xfId="9785"/>
    <cellStyle name="Entrada 4 3 10 3 3 3" xfId="9786"/>
    <cellStyle name="Entrada 4 3 10 3 3 4" xfId="9787"/>
    <cellStyle name="Entrada 4 3 10 3 4" xfId="9788"/>
    <cellStyle name="Entrada 4 3 10 3 5" xfId="9789"/>
    <cellStyle name="Entrada 4 3 10 3 6" xfId="9790"/>
    <cellStyle name="Entrada 4 3 10 4" xfId="9791"/>
    <cellStyle name="Entrada 4 3 10 5" xfId="9792"/>
    <cellStyle name="Entrada 4 3 10 6" xfId="9793"/>
    <cellStyle name="Entrada 4 3 11" xfId="9794"/>
    <cellStyle name="Entrada 4 3 12" xfId="9795"/>
    <cellStyle name="Entrada 4 3 2" xfId="9796"/>
    <cellStyle name="Entrada 4 3 2 2" xfId="9797"/>
    <cellStyle name="Entrada 4 3 2 2 2" xfId="9798"/>
    <cellStyle name="Entrada 4 3 2 2 2 2" xfId="9799"/>
    <cellStyle name="Entrada 4 3 2 2 2 2 2" xfId="9800"/>
    <cellStyle name="Entrada 4 3 2 2 2 2 3" xfId="9801"/>
    <cellStyle name="Entrada 4 3 2 2 2 2 4" xfId="9802"/>
    <cellStyle name="Entrada 4 3 2 2 2 3" xfId="9803"/>
    <cellStyle name="Entrada 4 3 2 2 2 3 2" xfId="9804"/>
    <cellStyle name="Entrada 4 3 2 2 2 3 3" xfId="9805"/>
    <cellStyle name="Entrada 4 3 2 2 2 3 4" xfId="9806"/>
    <cellStyle name="Entrada 4 3 2 2 2 4" xfId="9807"/>
    <cellStyle name="Entrada 4 3 2 2 2 5" xfId="9808"/>
    <cellStyle name="Entrada 4 3 2 2 2 6" xfId="9809"/>
    <cellStyle name="Entrada 4 3 2 2 3" xfId="9810"/>
    <cellStyle name="Entrada 4 3 2 2 3 2" xfId="9811"/>
    <cellStyle name="Entrada 4 3 2 2 3 2 2" xfId="9812"/>
    <cellStyle name="Entrada 4 3 2 2 3 2 3" xfId="9813"/>
    <cellStyle name="Entrada 4 3 2 2 3 2 4" xfId="9814"/>
    <cellStyle name="Entrada 4 3 2 2 3 3" xfId="9815"/>
    <cellStyle name="Entrada 4 3 2 2 3 3 2" xfId="9816"/>
    <cellStyle name="Entrada 4 3 2 2 3 3 3" xfId="9817"/>
    <cellStyle name="Entrada 4 3 2 2 3 3 4" xfId="9818"/>
    <cellStyle name="Entrada 4 3 2 2 3 4" xfId="9819"/>
    <cellStyle name="Entrada 4 3 2 2 3 5" xfId="9820"/>
    <cellStyle name="Entrada 4 3 2 2 3 6" xfId="9821"/>
    <cellStyle name="Entrada 4 3 2 2 4" xfId="9822"/>
    <cellStyle name="Entrada 4 3 2 2 5" xfId="9823"/>
    <cellStyle name="Entrada 4 3 2 2 6" xfId="9824"/>
    <cellStyle name="Entrada 4 3 2 3" xfId="9825"/>
    <cellStyle name="Entrada 4 3 2 4" xfId="9826"/>
    <cellStyle name="Entrada 4 3 3" xfId="9827"/>
    <cellStyle name="Entrada 4 3 3 2" xfId="9828"/>
    <cellStyle name="Entrada 4 3 3 2 2" xfId="9829"/>
    <cellStyle name="Entrada 4 3 3 2 2 2" xfId="9830"/>
    <cellStyle name="Entrada 4 3 3 2 2 2 2" xfId="9831"/>
    <cellStyle name="Entrada 4 3 3 2 2 2 3" xfId="9832"/>
    <cellStyle name="Entrada 4 3 3 2 2 2 4" xfId="9833"/>
    <cellStyle name="Entrada 4 3 3 2 2 3" xfId="9834"/>
    <cellStyle name="Entrada 4 3 3 2 2 3 2" xfId="9835"/>
    <cellStyle name="Entrada 4 3 3 2 2 3 3" xfId="9836"/>
    <cellStyle name="Entrada 4 3 3 2 2 3 4" xfId="9837"/>
    <cellStyle name="Entrada 4 3 3 2 2 4" xfId="9838"/>
    <cellStyle name="Entrada 4 3 3 2 2 5" xfId="9839"/>
    <cellStyle name="Entrada 4 3 3 2 2 6" xfId="9840"/>
    <cellStyle name="Entrada 4 3 3 2 3" xfId="9841"/>
    <cellStyle name="Entrada 4 3 3 2 3 2" xfId="9842"/>
    <cellStyle name="Entrada 4 3 3 2 3 2 2" xfId="9843"/>
    <cellStyle name="Entrada 4 3 3 2 3 2 3" xfId="9844"/>
    <cellStyle name="Entrada 4 3 3 2 3 2 4" xfId="9845"/>
    <cellStyle name="Entrada 4 3 3 2 3 3" xfId="9846"/>
    <cellStyle name="Entrada 4 3 3 2 3 3 2" xfId="9847"/>
    <cellStyle name="Entrada 4 3 3 2 3 3 3" xfId="9848"/>
    <cellStyle name="Entrada 4 3 3 2 3 3 4" xfId="9849"/>
    <cellStyle name="Entrada 4 3 3 2 3 4" xfId="9850"/>
    <cellStyle name="Entrada 4 3 3 2 3 5" xfId="9851"/>
    <cellStyle name="Entrada 4 3 3 2 3 6" xfId="9852"/>
    <cellStyle name="Entrada 4 3 3 2 4" xfId="9853"/>
    <cellStyle name="Entrada 4 3 3 2 5" xfId="9854"/>
    <cellStyle name="Entrada 4 3 3 2 6" xfId="9855"/>
    <cellStyle name="Entrada 4 3 3 3" xfId="9856"/>
    <cellStyle name="Entrada 4 3 3 4" xfId="9857"/>
    <cellStyle name="Entrada 4 3 4" xfId="9858"/>
    <cellStyle name="Entrada 4 3 4 2" xfId="9859"/>
    <cellStyle name="Entrada 4 3 4 2 2" xfId="9860"/>
    <cellStyle name="Entrada 4 3 4 2 2 2" xfId="9861"/>
    <cellStyle name="Entrada 4 3 4 2 2 2 2" xfId="9862"/>
    <cellStyle name="Entrada 4 3 4 2 2 2 3" xfId="9863"/>
    <cellStyle name="Entrada 4 3 4 2 2 2 4" xfId="9864"/>
    <cellStyle name="Entrada 4 3 4 2 2 3" xfId="9865"/>
    <cellStyle name="Entrada 4 3 4 2 2 3 2" xfId="9866"/>
    <cellStyle name="Entrada 4 3 4 2 2 3 3" xfId="9867"/>
    <cellStyle name="Entrada 4 3 4 2 2 3 4" xfId="9868"/>
    <cellStyle name="Entrada 4 3 4 2 2 4" xfId="9869"/>
    <cellStyle name="Entrada 4 3 4 2 2 5" xfId="9870"/>
    <cellStyle name="Entrada 4 3 4 2 2 6" xfId="9871"/>
    <cellStyle name="Entrada 4 3 4 2 3" xfId="9872"/>
    <cellStyle name="Entrada 4 3 4 2 3 2" xfId="9873"/>
    <cellStyle name="Entrada 4 3 4 2 3 2 2" xfId="9874"/>
    <cellStyle name="Entrada 4 3 4 2 3 2 3" xfId="9875"/>
    <cellStyle name="Entrada 4 3 4 2 3 2 4" xfId="9876"/>
    <cellStyle name="Entrada 4 3 4 2 3 3" xfId="9877"/>
    <cellStyle name="Entrada 4 3 4 2 3 3 2" xfId="9878"/>
    <cellStyle name="Entrada 4 3 4 2 3 3 3" xfId="9879"/>
    <cellStyle name="Entrada 4 3 4 2 3 3 4" xfId="9880"/>
    <cellStyle name="Entrada 4 3 4 2 3 4" xfId="9881"/>
    <cellStyle name="Entrada 4 3 4 2 3 5" xfId="9882"/>
    <cellStyle name="Entrada 4 3 4 2 3 6" xfId="9883"/>
    <cellStyle name="Entrada 4 3 4 2 4" xfId="9884"/>
    <cellStyle name="Entrada 4 3 4 2 5" xfId="9885"/>
    <cellStyle name="Entrada 4 3 4 2 6" xfId="9886"/>
    <cellStyle name="Entrada 4 3 4 3" xfId="9887"/>
    <cellStyle name="Entrada 4 3 4 4" xfId="9888"/>
    <cellStyle name="Entrada 4 3 5" xfId="9889"/>
    <cellStyle name="Entrada 4 3 5 2" xfId="9890"/>
    <cellStyle name="Entrada 4 3 5 2 2" xfId="9891"/>
    <cellStyle name="Entrada 4 3 5 2 2 2" xfId="9892"/>
    <cellStyle name="Entrada 4 3 5 2 2 2 2" xfId="9893"/>
    <cellStyle name="Entrada 4 3 5 2 2 2 3" xfId="9894"/>
    <cellStyle name="Entrada 4 3 5 2 2 2 4" xfId="9895"/>
    <cellStyle name="Entrada 4 3 5 2 2 3" xfId="9896"/>
    <cellStyle name="Entrada 4 3 5 2 2 3 2" xfId="9897"/>
    <cellStyle name="Entrada 4 3 5 2 2 3 3" xfId="9898"/>
    <cellStyle name="Entrada 4 3 5 2 2 3 4" xfId="9899"/>
    <cellStyle name="Entrada 4 3 5 2 2 4" xfId="9900"/>
    <cellStyle name="Entrada 4 3 5 2 2 5" xfId="9901"/>
    <cellStyle name="Entrada 4 3 5 2 2 6" xfId="9902"/>
    <cellStyle name="Entrada 4 3 5 2 3" xfId="9903"/>
    <cellStyle name="Entrada 4 3 5 2 3 2" xfId="9904"/>
    <cellStyle name="Entrada 4 3 5 2 3 2 2" xfId="9905"/>
    <cellStyle name="Entrada 4 3 5 2 3 2 3" xfId="9906"/>
    <cellStyle name="Entrada 4 3 5 2 3 2 4" xfId="9907"/>
    <cellStyle name="Entrada 4 3 5 2 3 3" xfId="9908"/>
    <cellStyle name="Entrada 4 3 5 2 3 3 2" xfId="9909"/>
    <cellStyle name="Entrada 4 3 5 2 3 3 3" xfId="9910"/>
    <cellStyle name="Entrada 4 3 5 2 3 3 4" xfId="9911"/>
    <cellStyle name="Entrada 4 3 5 2 3 4" xfId="9912"/>
    <cellStyle name="Entrada 4 3 5 2 3 5" xfId="9913"/>
    <cellStyle name="Entrada 4 3 5 2 3 6" xfId="9914"/>
    <cellStyle name="Entrada 4 3 5 2 4" xfId="9915"/>
    <cellStyle name="Entrada 4 3 5 2 5" xfId="9916"/>
    <cellStyle name="Entrada 4 3 5 2 6" xfId="9917"/>
    <cellStyle name="Entrada 4 3 5 3" xfId="9918"/>
    <cellStyle name="Entrada 4 3 5 4" xfId="9919"/>
    <cellStyle name="Entrada 4 3 6" xfId="9920"/>
    <cellStyle name="Entrada 4 3 6 2" xfId="9921"/>
    <cellStyle name="Entrada 4 3 6 2 2" xfId="9922"/>
    <cellStyle name="Entrada 4 3 6 2 2 2" xfId="9923"/>
    <cellStyle name="Entrada 4 3 6 2 2 3" xfId="9924"/>
    <cellStyle name="Entrada 4 3 6 2 2 4" xfId="9925"/>
    <cellStyle name="Entrada 4 3 6 2 3" xfId="9926"/>
    <cellStyle name="Entrada 4 3 6 2 3 2" xfId="9927"/>
    <cellStyle name="Entrada 4 3 6 2 3 3" xfId="9928"/>
    <cellStyle name="Entrada 4 3 6 2 3 4" xfId="9929"/>
    <cellStyle name="Entrada 4 3 6 2 4" xfId="9930"/>
    <cellStyle name="Entrada 4 3 6 2 5" xfId="9931"/>
    <cellStyle name="Entrada 4 3 6 2 6" xfId="9932"/>
    <cellStyle name="Entrada 4 3 6 3" xfId="9933"/>
    <cellStyle name="Entrada 4 3 6 3 2" xfId="9934"/>
    <cellStyle name="Entrada 4 3 6 3 2 2" xfId="9935"/>
    <cellStyle name="Entrada 4 3 6 3 2 3" xfId="9936"/>
    <cellStyle name="Entrada 4 3 6 3 2 4" xfId="9937"/>
    <cellStyle name="Entrada 4 3 6 3 3" xfId="9938"/>
    <cellStyle name="Entrada 4 3 6 3 3 2" xfId="9939"/>
    <cellStyle name="Entrada 4 3 6 3 3 3" xfId="9940"/>
    <cellStyle name="Entrada 4 3 6 3 3 4" xfId="9941"/>
    <cellStyle name="Entrada 4 3 6 3 4" xfId="9942"/>
    <cellStyle name="Entrada 4 3 6 3 5" xfId="9943"/>
    <cellStyle name="Entrada 4 3 6 3 6" xfId="9944"/>
    <cellStyle name="Entrada 4 3 6 4" xfId="9945"/>
    <cellStyle name="Entrada 4 3 6 4 2" xfId="9946"/>
    <cellStyle name="Entrada 4 3 6 4 3" xfId="9947"/>
    <cellStyle name="Entrada 4 3 6 4 4" xfId="9948"/>
    <cellStyle name="Entrada 4 3 6 5" xfId="9949"/>
    <cellStyle name="Entrada 4 3 6 6" xfId="9950"/>
    <cellStyle name="Entrada 4 3 7" xfId="9951"/>
    <cellStyle name="Entrada 4 3 7 2" xfId="9952"/>
    <cellStyle name="Entrada 4 3 7 2 2" xfId="9953"/>
    <cellStyle name="Entrada 4 3 7 2 2 2" xfId="9954"/>
    <cellStyle name="Entrada 4 3 7 2 2 3" xfId="9955"/>
    <cellStyle name="Entrada 4 3 7 2 2 4" xfId="9956"/>
    <cellStyle name="Entrada 4 3 7 2 3" xfId="9957"/>
    <cellStyle name="Entrada 4 3 7 2 3 2" xfId="9958"/>
    <cellStyle name="Entrada 4 3 7 2 3 3" xfId="9959"/>
    <cellStyle name="Entrada 4 3 7 2 3 4" xfId="9960"/>
    <cellStyle name="Entrada 4 3 7 2 4" xfId="9961"/>
    <cellStyle name="Entrada 4 3 7 2 5" xfId="9962"/>
    <cellStyle name="Entrada 4 3 7 2 6" xfId="9963"/>
    <cellStyle name="Entrada 4 3 7 3" xfId="9964"/>
    <cellStyle name="Entrada 4 3 7 3 2" xfId="9965"/>
    <cellStyle name="Entrada 4 3 7 3 2 2" xfId="9966"/>
    <cellStyle name="Entrada 4 3 7 3 2 3" xfId="9967"/>
    <cellStyle name="Entrada 4 3 7 3 2 4" xfId="9968"/>
    <cellStyle name="Entrada 4 3 7 3 3" xfId="9969"/>
    <cellStyle name="Entrada 4 3 7 3 3 2" xfId="9970"/>
    <cellStyle name="Entrada 4 3 7 3 3 3" xfId="9971"/>
    <cellStyle name="Entrada 4 3 7 3 3 4" xfId="9972"/>
    <cellStyle name="Entrada 4 3 7 3 4" xfId="9973"/>
    <cellStyle name="Entrada 4 3 7 3 5" xfId="9974"/>
    <cellStyle name="Entrada 4 3 7 3 6" xfId="9975"/>
    <cellStyle name="Entrada 4 3 7 4" xfId="9976"/>
    <cellStyle name="Entrada 4 3 7 4 2" xfId="9977"/>
    <cellStyle name="Entrada 4 3 7 4 3" xfId="9978"/>
    <cellStyle name="Entrada 4 3 7 4 4" xfId="9979"/>
    <cellStyle name="Entrada 4 3 7 5" xfId="9980"/>
    <cellStyle name="Entrada 4 3 7 6" xfId="9981"/>
    <cellStyle name="Entrada 4 3 8" xfId="9982"/>
    <cellStyle name="Entrada 4 3 8 2" xfId="9983"/>
    <cellStyle name="Entrada 4 3 8 2 2" xfId="9984"/>
    <cellStyle name="Entrada 4 3 8 2 2 2" xfId="9985"/>
    <cellStyle name="Entrada 4 3 8 2 2 3" xfId="9986"/>
    <cellStyle name="Entrada 4 3 8 2 2 4" xfId="9987"/>
    <cellStyle name="Entrada 4 3 8 2 3" xfId="9988"/>
    <cellStyle name="Entrada 4 3 8 2 3 2" xfId="9989"/>
    <cellStyle name="Entrada 4 3 8 2 3 3" xfId="9990"/>
    <cellStyle name="Entrada 4 3 8 2 3 4" xfId="9991"/>
    <cellStyle name="Entrada 4 3 8 2 4" xfId="9992"/>
    <cellStyle name="Entrada 4 3 8 2 5" xfId="9993"/>
    <cellStyle name="Entrada 4 3 8 2 6" xfId="9994"/>
    <cellStyle name="Entrada 4 3 8 3" xfId="9995"/>
    <cellStyle name="Entrada 4 3 8 3 2" xfId="9996"/>
    <cellStyle name="Entrada 4 3 8 3 2 2" xfId="9997"/>
    <cellStyle name="Entrada 4 3 8 3 2 3" xfId="9998"/>
    <cellStyle name="Entrada 4 3 8 3 2 4" xfId="9999"/>
    <cellStyle name="Entrada 4 3 8 3 3" xfId="10000"/>
    <cellStyle name="Entrada 4 3 8 3 3 2" xfId="10001"/>
    <cellStyle name="Entrada 4 3 8 3 3 3" xfId="10002"/>
    <cellStyle name="Entrada 4 3 8 3 3 4" xfId="10003"/>
    <cellStyle name="Entrada 4 3 8 3 4" xfId="10004"/>
    <cellStyle name="Entrada 4 3 8 3 5" xfId="10005"/>
    <cellStyle name="Entrada 4 3 8 3 6" xfId="10006"/>
    <cellStyle name="Entrada 4 3 8 4" xfId="10007"/>
    <cellStyle name="Entrada 4 3 8 4 2" xfId="10008"/>
    <cellStyle name="Entrada 4 3 8 4 3" xfId="10009"/>
    <cellStyle name="Entrada 4 3 8 4 4" xfId="10010"/>
    <cellStyle name="Entrada 4 3 8 5" xfId="10011"/>
    <cellStyle name="Entrada 4 3 8 6" xfId="10012"/>
    <cellStyle name="Entrada 4 3 9" xfId="10013"/>
    <cellStyle name="Entrada 4 3 9 2" xfId="10014"/>
    <cellStyle name="Entrada 4 3 9 2 2" xfId="10015"/>
    <cellStyle name="Entrada 4 3 9 2 2 2" xfId="10016"/>
    <cellStyle name="Entrada 4 3 9 2 2 3" xfId="10017"/>
    <cellStyle name="Entrada 4 3 9 2 2 4" xfId="10018"/>
    <cellStyle name="Entrada 4 3 9 2 3" xfId="10019"/>
    <cellStyle name="Entrada 4 3 9 2 3 2" xfId="10020"/>
    <cellStyle name="Entrada 4 3 9 2 3 3" xfId="10021"/>
    <cellStyle name="Entrada 4 3 9 2 3 4" xfId="10022"/>
    <cellStyle name="Entrada 4 3 9 2 4" xfId="10023"/>
    <cellStyle name="Entrada 4 3 9 2 5" xfId="10024"/>
    <cellStyle name="Entrada 4 3 9 2 6" xfId="10025"/>
    <cellStyle name="Entrada 4 3 9 3" xfId="10026"/>
    <cellStyle name="Entrada 4 3 9 3 2" xfId="10027"/>
    <cellStyle name="Entrada 4 3 9 3 2 2" xfId="10028"/>
    <cellStyle name="Entrada 4 3 9 3 2 3" xfId="10029"/>
    <cellStyle name="Entrada 4 3 9 3 2 4" xfId="10030"/>
    <cellStyle name="Entrada 4 3 9 3 3" xfId="10031"/>
    <cellStyle name="Entrada 4 3 9 3 3 2" xfId="10032"/>
    <cellStyle name="Entrada 4 3 9 3 3 3" xfId="10033"/>
    <cellStyle name="Entrada 4 3 9 3 3 4" xfId="10034"/>
    <cellStyle name="Entrada 4 3 9 3 4" xfId="10035"/>
    <cellStyle name="Entrada 4 3 9 3 5" xfId="10036"/>
    <cellStyle name="Entrada 4 3 9 3 6" xfId="10037"/>
    <cellStyle name="Entrada 4 3 9 4" xfId="10038"/>
    <cellStyle name="Entrada 4 3 9 4 2" xfId="10039"/>
    <cellStyle name="Entrada 4 3 9 4 3" xfId="10040"/>
    <cellStyle name="Entrada 4 3 9 4 4" xfId="10041"/>
    <cellStyle name="Entrada 4 3 9 5" xfId="10042"/>
    <cellStyle name="Entrada 4 3 9 6" xfId="10043"/>
    <cellStyle name="Entrada 4 4" xfId="10044"/>
    <cellStyle name="Entrada 4 4 2" xfId="10045"/>
    <cellStyle name="Entrada 4 4 2 2" xfId="10046"/>
    <cellStyle name="Entrada 4 4 2 2 2" xfId="10047"/>
    <cellStyle name="Entrada 4 4 2 2 2 2" xfId="10048"/>
    <cellStyle name="Entrada 4 4 2 2 2 3" xfId="10049"/>
    <cellStyle name="Entrada 4 4 2 2 2 4" xfId="10050"/>
    <cellStyle name="Entrada 4 4 2 2 3" xfId="10051"/>
    <cellStyle name="Entrada 4 4 2 2 3 2" xfId="10052"/>
    <cellStyle name="Entrada 4 4 2 2 3 3" xfId="10053"/>
    <cellStyle name="Entrada 4 4 2 2 3 4" xfId="10054"/>
    <cellStyle name="Entrada 4 4 2 2 4" xfId="10055"/>
    <cellStyle name="Entrada 4 4 2 2 5" xfId="10056"/>
    <cellStyle name="Entrada 4 4 2 2 6" xfId="10057"/>
    <cellStyle name="Entrada 4 4 2 3" xfId="10058"/>
    <cellStyle name="Entrada 4 4 2 3 2" xfId="10059"/>
    <cellStyle name="Entrada 4 4 2 3 2 2" xfId="10060"/>
    <cellStyle name="Entrada 4 4 2 3 2 3" xfId="10061"/>
    <cellStyle name="Entrada 4 4 2 3 2 4" xfId="10062"/>
    <cellStyle name="Entrada 4 4 2 3 3" xfId="10063"/>
    <cellStyle name="Entrada 4 4 2 3 3 2" xfId="10064"/>
    <cellStyle name="Entrada 4 4 2 3 3 3" xfId="10065"/>
    <cellStyle name="Entrada 4 4 2 3 3 4" xfId="10066"/>
    <cellStyle name="Entrada 4 4 2 3 4" xfId="10067"/>
    <cellStyle name="Entrada 4 4 2 3 5" xfId="10068"/>
    <cellStyle name="Entrada 4 4 2 3 6" xfId="10069"/>
    <cellStyle name="Entrada 4 4 2 4" xfId="10070"/>
    <cellStyle name="Entrada 4 4 2 5" xfId="10071"/>
    <cellStyle name="Entrada 4 4 2 6" xfId="10072"/>
    <cellStyle name="Entrada 4 4 3" xfId="10073"/>
    <cellStyle name="Entrada 4 4 4" xfId="10074"/>
    <cellStyle name="Entrada 4 5" xfId="10075"/>
    <cellStyle name="Entrada 4 5 2" xfId="10076"/>
    <cellStyle name="Entrada 4 5 2 2" xfId="10077"/>
    <cellStyle name="Entrada 4 5 2 2 2" xfId="10078"/>
    <cellStyle name="Entrada 4 5 2 2 2 2" xfId="10079"/>
    <cellStyle name="Entrada 4 5 2 2 2 3" xfId="10080"/>
    <cellStyle name="Entrada 4 5 2 2 2 4" xfId="10081"/>
    <cellStyle name="Entrada 4 5 2 2 3" xfId="10082"/>
    <cellStyle name="Entrada 4 5 2 2 3 2" xfId="10083"/>
    <cellStyle name="Entrada 4 5 2 2 3 3" xfId="10084"/>
    <cellStyle name="Entrada 4 5 2 2 3 4" xfId="10085"/>
    <cellStyle name="Entrada 4 5 2 2 4" xfId="10086"/>
    <cellStyle name="Entrada 4 5 2 2 5" xfId="10087"/>
    <cellStyle name="Entrada 4 5 2 2 6" xfId="10088"/>
    <cellStyle name="Entrada 4 5 2 3" xfId="10089"/>
    <cellStyle name="Entrada 4 5 2 3 2" xfId="10090"/>
    <cellStyle name="Entrada 4 5 2 3 2 2" xfId="10091"/>
    <cellStyle name="Entrada 4 5 2 3 2 3" xfId="10092"/>
    <cellStyle name="Entrada 4 5 2 3 2 4" xfId="10093"/>
    <cellStyle name="Entrada 4 5 2 3 3" xfId="10094"/>
    <cellStyle name="Entrada 4 5 2 3 3 2" xfId="10095"/>
    <cellStyle name="Entrada 4 5 2 3 3 3" xfId="10096"/>
    <cellStyle name="Entrada 4 5 2 3 3 4" xfId="10097"/>
    <cellStyle name="Entrada 4 5 2 3 4" xfId="10098"/>
    <cellStyle name="Entrada 4 5 2 3 5" xfId="10099"/>
    <cellStyle name="Entrada 4 5 2 3 6" xfId="10100"/>
    <cellStyle name="Entrada 4 5 2 4" xfId="10101"/>
    <cellStyle name="Entrada 4 5 2 5" xfId="10102"/>
    <cellStyle name="Entrada 4 5 2 6" xfId="10103"/>
    <cellStyle name="Entrada 4 5 3" xfId="10104"/>
    <cellStyle name="Entrada 4 5 4" xfId="10105"/>
    <cellStyle name="Entrada 4 6" xfId="10106"/>
    <cellStyle name="Entrada 4 6 2" xfId="10107"/>
    <cellStyle name="Entrada 4 6 2 2" xfId="10108"/>
    <cellStyle name="Entrada 4 6 2 2 2" xfId="10109"/>
    <cellStyle name="Entrada 4 6 2 2 2 2" xfId="10110"/>
    <cellStyle name="Entrada 4 6 2 2 2 3" xfId="10111"/>
    <cellStyle name="Entrada 4 6 2 2 2 4" xfId="10112"/>
    <cellStyle name="Entrada 4 6 2 2 3" xfId="10113"/>
    <cellStyle name="Entrada 4 6 2 2 3 2" xfId="10114"/>
    <cellStyle name="Entrada 4 6 2 2 3 3" xfId="10115"/>
    <cellStyle name="Entrada 4 6 2 2 3 4" xfId="10116"/>
    <cellStyle name="Entrada 4 6 2 2 4" xfId="10117"/>
    <cellStyle name="Entrada 4 6 2 2 5" xfId="10118"/>
    <cellStyle name="Entrada 4 6 2 2 6" xfId="10119"/>
    <cellStyle name="Entrada 4 6 2 3" xfId="10120"/>
    <cellStyle name="Entrada 4 6 2 3 2" xfId="10121"/>
    <cellStyle name="Entrada 4 6 2 3 2 2" xfId="10122"/>
    <cellStyle name="Entrada 4 6 2 3 2 3" xfId="10123"/>
    <cellStyle name="Entrada 4 6 2 3 2 4" xfId="10124"/>
    <cellStyle name="Entrada 4 6 2 3 3" xfId="10125"/>
    <cellStyle name="Entrada 4 6 2 3 3 2" xfId="10126"/>
    <cellStyle name="Entrada 4 6 2 3 3 3" xfId="10127"/>
    <cellStyle name="Entrada 4 6 2 3 3 4" xfId="10128"/>
    <cellStyle name="Entrada 4 6 2 3 4" xfId="10129"/>
    <cellStyle name="Entrada 4 6 2 3 5" xfId="10130"/>
    <cellStyle name="Entrada 4 6 2 3 6" xfId="10131"/>
    <cellStyle name="Entrada 4 6 2 4" xfId="10132"/>
    <cellStyle name="Entrada 4 6 2 5" xfId="10133"/>
    <cellStyle name="Entrada 4 6 2 6" xfId="10134"/>
    <cellStyle name="Entrada 4 6 3" xfId="10135"/>
    <cellStyle name="Entrada 4 6 4" xfId="10136"/>
    <cellStyle name="Entrada 4 7" xfId="10137"/>
    <cellStyle name="Entrada 4 7 2" xfId="10138"/>
    <cellStyle name="Entrada 4 7 2 2" xfId="10139"/>
    <cellStyle name="Entrada 4 7 2 2 2" xfId="10140"/>
    <cellStyle name="Entrada 4 7 2 2 2 2" xfId="10141"/>
    <cellStyle name="Entrada 4 7 2 2 2 3" xfId="10142"/>
    <cellStyle name="Entrada 4 7 2 2 2 4" xfId="10143"/>
    <cellStyle name="Entrada 4 7 2 2 3" xfId="10144"/>
    <cellStyle name="Entrada 4 7 2 2 3 2" xfId="10145"/>
    <cellStyle name="Entrada 4 7 2 2 3 3" xfId="10146"/>
    <cellStyle name="Entrada 4 7 2 2 3 4" xfId="10147"/>
    <cellStyle name="Entrada 4 7 2 2 4" xfId="10148"/>
    <cellStyle name="Entrada 4 7 2 2 5" xfId="10149"/>
    <cellStyle name="Entrada 4 7 2 2 6" xfId="10150"/>
    <cellStyle name="Entrada 4 7 2 3" xfId="10151"/>
    <cellStyle name="Entrada 4 7 2 3 2" xfId="10152"/>
    <cellStyle name="Entrada 4 7 2 3 2 2" xfId="10153"/>
    <cellStyle name="Entrada 4 7 2 3 2 3" xfId="10154"/>
    <cellStyle name="Entrada 4 7 2 3 2 4" xfId="10155"/>
    <cellStyle name="Entrada 4 7 2 3 3" xfId="10156"/>
    <cellStyle name="Entrada 4 7 2 3 3 2" xfId="10157"/>
    <cellStyle name="Entrada 4 7 2 3 3 3" xfId="10158"/>
    <cellStyle name="Entrada 4 7 2 3 3 4" xfId="10159"/>
    <cellStyle name="Entrada 4 7 2 3 4" xfId="10160"/>
    <cellStyle name="Entrada 4 7 2 3 5" xfId="10161"/>
    <cellStyle name="Entrada 4 7 2 3 6" xfId="10162"/>
    <cellStyle name="Entrada 4 7 2 4" xfId="10163"/>
    <cellStyle name="Entrada 4 7 2 5" xfId="10164"/>
    <cellStyle name="Entrada 4 7 2 6" xfId="10165"/>
    <cellStyle name="Entrada 4 7 3" xfId="10166"/>
    <cellStyle name="Entrada 4 7 4" xfId="10167"/>
    <cellStyle name="Entrada 4 8" xfId="10168"/>
    <cellStyle name="Entrada 4 8 2" xfId="10169"/>
    <cellStyle name="Entrada 4 8 2 2" xfId="10170"/>
    <cellStyle name="Entrada 4 8 2 2 2" xfId="10171"/>
    <cellStyle name="Entrada 4 8 2 2 3" xfId="10172"/>
    <cellStyle name="Entrada 4 8 2 2 4" xfId="10173"/>
    <cellStyle name="Entrada 4 8 2 3" xfId="10174"/>
    <cellStyle name="Entrada 4 8 2 3 2" xfId="10175"/>
    <cellStyle name="Entrada 4 8 2 3 3" xfId="10176"/>
    <cellStyle name="Entrada 4 8 2 3 4" xfId="10177"/>
    <cellStyle name="Entrada 4 8 2 4" xfId="10178"/>
    <cellStyle name="Entrada 4 8 2 5" xfId="10179"/>
    <cellStyle name="Entrada 4 8 2 6" xfId="10180"/>
    <cellStyle name="Entrada 4 8 3" xfId="10181"/>
    <cellStyle name="Entrada 4 8 3 2" xfId="10182"/>
    <cellStyle name="Entrada 4 8 3 2 2" xfId="10183"/>
    <cellStyle name="Entrada 4 8 3 2 3" xfId="10184"/>
    <cellStyle name="Entrada 4 8 3 2 4" xfId="10185"/>
    <cellStyle name="Entrada 4 8 3 3" xfId="10186"/>
    <cellStyle name="Entrada 4 8 3 3 2" xfId="10187"/>
    <cellStyle name="Entrada 4 8 3 3 3" xfId="10188"/>
    <cellStyle name="Entrada 4 8 3 3 4" xfId="10189"/>
    <cellStyle name="Entrada 4 8 3 4" xfId="10190"/>
    <cellStyle name="Entrada 4 8 3 5" xfId="10191"/>
    <cellStyle name="Entrada 4 8 3 6" xfId="10192"/>
    <cellStyle name="Entrada 4 8 4" xfId="10193"/>
    <cellStyle name="Entrada 4 8 4 2" xfId="10194"/>
    <cellStyle name="Entrada 4 8 4 3" xfId="10195"/>
    <cellStyle name="Entrada 4 8 4 4" xfId="10196"/>
    <cellStyle name="Entrada 4 8 5" xfId="10197"/>
    <cellStyle name="Entrada 4 8 6" xfId="10198"/>
    <cellStyle name="Entrada 4 9" xfId="10199"/>
    <cellStyle name="Entrada 4 9 2" xfId="10200"/>
    <cellStyle name="Entrada 4 9 2 2" xfId="10201"/>
    <cellStyle name="Entrada 4 9 2 2 2" xfId="10202"/>
    <cellStyle name="Entrada 4 9 2 2 3" xfId="10203"/>
    <cellStyle name="Entrada 4 9 2 2 4" xfId="10204"/>
    <cellStyle name="Entrada 4 9 2 3" xfId="10205"/>
    <cellStyle name="Entrada 4 9 2 3 2" xfId="10206"/>
    <cellStyle name="Entrada 4 9 2 3 3" xfId="10207"/>
    <cellStyle name="Entrada 4 9 2 3 4" xfId="10208"/>
    <cellStyle name="Entrada 4 9 2 4" xfId="10209"/>
    <cellStyle name="Entrada 4 9 2 5" xfId="10210"/>
    <cellStyle name="Entrada 4 9 2 6" xfId="10211"/>
    <cellStyle name="Entrada 4 9 3" xfId="10212"/>
    <cellStyle name="Entrada 4 9 3 2" xfId="10213"/>
    <cellStyle name="Entrada 4 9 3 2 2" xfId="10214"/>
    <cellStyle name="Entrada 4 9 3 2 3" xfId="10215"/>
    <cellStyle name="Entrada 4 9 3 2 4" xfId="10216"/>
    <cellStyle name="Entrada 4 9 3 3" xfId="10217"/>
    <cellStyle name="Entrada 4 9 3 3 2" xfId="10218"/>
    <cellStyle name="Entrada 4 9 3 3 3" xfId="10219"/>
    <cellStyle name="Entrada 4 9 3 3 4" xfId="10220"/>
    <cellStyle name="Entrada 4 9 3 4" xfId="10221"/>
    <cellStyle name="Entrada 4 9 3 5" xfId="10222"/>
    <cellStyle name="Entrada 4 9 3 6" xfId="10223"/>
    <cellStyle name="Entrada 4 9 4" xfId="10224"/>
    <cellStyle name="Entrada 4 9 4 2" xfId="10225"/>
    <cellStyle name="Entrada 4 9 4 3" xfId="10226"/>
    <cellStyle name="Entrada 4 9 4 4" xfId="10227"/>
    <cellStyle name="Entrada 4 9 5" xfId="10228"/>
    <cellStyle name="Entrada 4 9 6" xfId="10229"/>
    <cellStyle name="Entrada 5" xfId="10230"/>
    <cellStyle name="Entrada 5 10" xfId="10231"/>
    <cellStyle name="Entrada 5 10 2" xfId="10232"/>
    <cellStyle name="Entrada 5 10 2 2" xfId="10233"/>
    <cellStyle name="Entrada 5 10 2 2 2" xfId="10234"/>
    <cellStyle name="Entrada 5 10 2 2 3" xfId="10235"/>
    <cellStyle name="Entrada 5 10 2 2 4" xfId="10236"/>
    <cellStyle name="Entrada 5 10 2 3" xfId="10237"/>
    <cellStyle name="Entrada 5 10 2 3 2" xfId="10238"/>
    <cellStyle name="Entrada 5 10 2 3 3" xfId="10239"/>
    <cellStyle name="Entrada 5 10 2 3 4" xfId="10240"/>
    <cellStyle name="Entrada 5 10 2 4" xfId="10241"/>
    <cellStyle name="Entrada 5 10 2 5" xfId="10242"/>
    <cellStyle name="Entrada 5 10 2 6" xfId="10243"/>
    <cellStyle name="Entrada 5 10 3" xfId="10244"/>
    <cellStyle name="Entrada 5 10 3 2" xfId="10245"/>
    <cellStyle name="Entrada 5 10 3 2 2" xfId="10246"/>
    <cellStyle name="Entrada 5 10 3 2 3" xfId="10247"/>
    <cellStyle name="Entrada 5 10 3 2 4" xfId="10248"/>
    <cellStyle name="Entrada 5 10 3 3" xfId="10249"/>
    <cellStyle name="Entrada 5 10 3 3 2" xfId="10250"/>
    <cellStyle name="Entrada 5 10 3 3 3" xfId="10251"/>
    <cellStyle name="Entrada 5 10 3 3 4" xfId="10252"/>
    <cellStyle name="Entrada 5 10 3 4" xfId="10253"/>
    <cellStyle name="Entrada 5 10 3 5" xfId="10254"/>
    <cellStyle name="Entrada 5 10 3 6" xfId="10255"/>
    <cellStyle name="Entrada 5 10 4" xfId="10256"/>
    <cellStyle name="Entrada 5 10 4 2" xfId="10257"/>
    <cellStyle name="Entrada 5 10 4 3" xfId="10258"/>
    <cellStyle name="Entrada 5 10 4 4" xfId="10259"/>
    <cellStyle name="Entrada 5 10 5" xfId="10260"/>
    <cellStyle name="Entrada 5 10 6" xfId="10261"/>
    <cellStyle name="Entrada 5 11" xfId="10262"/>
    <cellStyle name="Entrada 5 11 2" xfId="10263"/>
    <cellStyle name="Entrada 5 11 2 2" xfId="10264"/>
    <cellStyle name="Entrada 5 11 2 2 2" xfId="10265"/>
    <cellStyle name="Entrada 5 11 2 2 3" xfId="10266"/>
    <cellStyle name="Entrada 5 11 2 2 4" xfId="10267"/>
    <cellStyle name="Entrada 5 11 2 3" xfId="10268"/>
    <cellStyle name="Entrada 5 11 2 3 2" xfId="10269"/>
    <cellStyle name="Entrada 5 11 2 3 3" xfId="10270"/>
    <cellStyle name="Entrada 5 11 2 3 4" xfId="10271"/>
    <cellStyle name="Entrada 5 11 2 4" xfId="10272"/>
    <cellStyle name="Entrada 5 11 2 5" xfId="10273"/>
    <cellStyle name="Entrada 5 11 2 6" xfId="10274"/>
    <cellStyle name="Entrada 5 11 3" xfId="10275"/>
    <cellStyle name="Entrada 5 11 3 2" xfId="10276"/>
    <cellStyle name="Entrada 5 11 3 2 2" xfId="10277"/>
    <cellStyle name="Entrada 5 11 3 2 3" xfId="10278"/>
    <cellStyle name="Entrada 5 11 3 2 4" xfId="10279"/>
    <cellStyle name="Entrada 5 11 3 3" xfId="10280"/>
    <cellStyle name="Entrada 5 11 3 3 2" xfId="10281"/>
    <cellStyle name="Entrada 5 11 3 3 3" xfId="10282"/>
    <cellStyle name="Entrada 5 11 3 3 4" xfId="10283"/>
    <cellStyle name="Entrada 5 11 3 4" xfId="10284"/>
    <cellStyle name="Entrada 5 11 3 5" xfId="10285"/>
    <cellStyle name="Entrada 5 11 3 6" xfId="10286"/>
    <cellStyle name="Entrada 5 11 4" xfId="10287"/>
    <cellStyle name="Entrada 5 11 5" xfId="10288"/>
    <cellStyle name="Entrada 5 11 6" xfId="10289"/>
    <cellStyle name="Entrada 5 12" xfId="10290"/>
    <cellStyle name="Entrada 5 13" xfId="10291"/>
    <cellStyle name="Entrada 5 2" xfId="10292"/>
    <cellStyle name="Entrada 5 2 10" xfId="10293"/>
    <cellStyle name="Entrada 5 2 10 2" xfId="10294"/>
    <cellStyle name="Entrada 5 2 10 2 2" xfId="10295"/>
    <cellStyle name="Entrada 5 2 10 2 2 2" xfId="10296"/>
    <cellStyle name="Entrada 5 2 10 2 2 3" xfId="10297"/>
    <cellStyle name="Entrada 5 2 10 2 2 4" xfId="10298"/>
    <cellStyle name="Entrada 5 2 10 2 3" xfId="10299"/>
    <cellStyle name="Entrada 5 2 10 2 3 2" xfId="10300"/>
    <cellStyle name="Entrada 5 2 10 2 3 3" xfId="10301"/>
    <cellStyle name="Entrada 5 2 10 2 3 4" xfId="10302"/>
    <cellStyle name="Entrada 5 2 10 2 4" xfId="10303"/>
    <cellStyle name="Entrada 5 2 10 2 5" xfId="10304"/>
    <cellStyle name="Entrada 5 2 10 2 6" xfId="10305"/>
    <cellStyle name="Entrada 5 2 10 3" xfId="10306"/>
    <cellStyle name="Entrada 5 2 10 3 2" xfId="10307"/>
    <cellStyle name="Entrada 5 2 10 3 2 2" xfId="10308"/>
    <cellStyle name="Entrada 5 2 10 3 2 3" xfId="10309"/>
    <cellStyle name="Entrada 5 2 10 3 2 4" xfId="10310"/>
    <cellStyle name="Entrada 5 2 10 3 3" xfId="10311"/>
    <cellStyle name="Entrada 5 2 10 3 3 2" xfId="10312"/>
    <cellStyle name="Entrada 5 2 10 3 3 3" xfId="10313"/>
    <cellStyle name="Entrada 5 2 10 3 3 4" xfId="10314"/>
    <cellStyle name="Entrada 5 2 10 3 4" xfId="10315"/>
    <cellStyle name="Entrada 5 2 10 3 5" xfId="10316"/>
    <cellStyle name="Entrada 5 2 10 3 6" xfId="10317"/>
    <cellStyle name="Entrada 5 2 10 4" xfId="10318"/>
    <cellStyle name="Entrada 5 2 10 5" xfId="10319"/>
    <cellStyle name="Entrada 5 2 10 6" xfId="10320"/>
    <cellStyle name="Entrada 5 2 11" xfId="10321"/>
    <cellStyle name="Entrada 5 2 12" xfId="10322"/>
    <cellStyle name="Entrada 5 2 2" xfId="10323"/>
    <cellStyle name="Entrada 5 2 2 2" xfId="10324"/>
    <cellStyle name="Entrada 5 2 2 2 2" xfId="10325"/>
    <cellStyle name="Entrada 5 2 2 2 2 2" xfId="10326"/>
    <cellStyle name="Entrada 5 2 2 2 2 2 2" xfId="10327"/>
    <cellStyle name="Entrada 5 2 2 2 2 2 3" xfId="10328"/>
    <cellStyle name="Entrada 5 2 2 2 2 2 4" xfId="10329"/>
    <cellStyle name="Entrada 5 2 2 2 2 3" xfId="10330"/>
    <cellStyle name="Entrada 5 2 2 2 2 3 2" xfId="10331"/>
    <cellStyle name="Entrada 5 2 2 2 2 3 3" xfId="10332"/>
    <cellStyle name="Entrada 5 2 2 2 2 3 4" xfId="10333"/>
    <cellStyle name="Entrada 5 2 2 2 2 4" xfId="10334"/>
    <cellStyle name="Entrada 5 2 2 2 2 5" xfId="10335"/>
    <cellStyle name="Entrada 5 2 2 2 2 6" xfId="10336"/>
    <cellStyle name="Entrada 5 2 2 2 3" xfId="10337"/>
    <cellStyle name="Entrada 5 2 2 2 3 2" xfId="10338"/>
    <cellStyle name="Entrada 5 2 2 2 3 2 2" xfId="10339"/>
    <cellStyle name="Entrada 5 2 2 2 3 2 3" xfId="10340"/>
    <cellStyle name="Entrada 5 2 2 2 3 2 4" xfId="10341"/>
    <cellStyle name="Entrada 5 2 2 2 3 3" xfId="10342"/>
    <cellStyle name="Entrada 5 2 2 2 3 3 2" xfId="10343"/>
    <cellStyle name="Entrada 5 2 2 2 3 3 3" xfId="10344"/>
    <cellStyle name="Entrada 5 2 2 2 3 3 4" xfId="10345"/>
    <cellStyle name="Entrada 5 2 2 2 3 4" xfId="10346"/>
    <cellStyle name="Entrada 5 2 2 2 3 5" xfId="10347"/>
    <cellStyle name="Entrada 5 2 2 2 3 6" xfId="10348"/>
    <cellStyle name="Entrada 5 2 2 2 4" xfId="10349"/>
    <cellStyle name="Entrada 5 2 2 2 5" xfId="10350"/>
    <cellStyle name="Entrada 5 2 2 2 6" xfId="10351"/>
    <cellStyle name="Entrada 5 2 2 3" xfId="10352"/>
    <cellStyle name="Entrada 5 2 2 4" xfId="10353"/>
    <cellStyle name="Entrada 5 2 3" xfId="10354"/>
    <cellStyle name="Entrada 5 2 3 2" xfId="10355"/>
    <cellStyle name="Entrada 5 2 3 2 2" xfId="10356"/>
    <cellStyle name="Entrada 5 2 3 2 2 2" xfId="10357"/>
    <cellStyle name="Entrada 5 2 3 2 2 2 2" xfId="10358"/>
    <cellStyle name="Entrada 5 2 3 2 2 2 3" xfId="10359"/>
    <cellStyle name="Entrada 5 2 3 2 2 2 4" xfId="10360"/>
    <cellStyle name="Entrada 5 2 3 2 2 3" xfId="10361"/>
    <cellStyle name="Entrada 5 2 3 2 2 3 2" xfId="10362"/>
    <cellStyle name="Entrada 5 2 3 2 2 3 3" xfId="10363"/>
    <cellStyle name="Entrada 5 2 3 2 2 3 4" xfId="10364"/>
    <cellStyle name="Entrada 5 2 3 2 2 4" xfId="10365"/>
    <cellStyle name="Entrada 5 2 3 2 2 5" xfId="10366"/>
    <cellStyle name="Entrada 5 2 3 2 2 6" xfId="10367"/>
    <cellStyle name="Entrada 5 2 3 2 3" xfId="10368"/>
    <cellStyle name="Entrada 5 2 3 2 3 2" xfId="10369"/>
    <cellStyle name="Entrada 5 2 3 2 3 2 2" xfId="10370"/>
    <cellStyle name="Entrada 5 2 3 2 3 2 3" xfId="10371"/>
    <cellStyle name="Entrada 5 2 3 2 3 2 4" xfId="10372"/>
    <cellStyle name="Entrada 5 2 3 2 3 3" xfId="10373"/>
    <cellStyle name="Entrada 5 2 3 2 3 3 2" xfId="10374"/>
    <cellStyle name="Entrada 5 2 3 2 3 3 3" xfId="10375"/>
    <cellStyle name="Entrada 5 2 3 2 3 3 4" xfId="10376"/>
    <cellStyle name="Entrada 5 2 3 2 3 4" xfId="10377"/>
    <cellStyle name="Entrada 5 2 3 2 3 5" xfId="10378"/>
    <cellStyle name="Entrada 5 2 3 2 3 6" xfId="10379"/>
    <cellStyle name="Entrada 5 2 3 2 4" xfId="10380"/>
    <cellStyle name="Entrada 5 2 3 2 5" xfId="10381"/>
    <cellStyle name="Entrada 5 2 3 2 6" xfId="10382"/>
    <cellStyle name="Entrada 5 2 3 3" xfId="10383"/>
    <cellStyle name="Entrada 5 2 3 4" xfId="10384"/>
    <cellStyle name="Entrada 5 2 4" xfId="10385"/>
    <cellStyle name="Entrada 5 2 4 2" xfId="10386"/>
    <cellStyle name="Entrada 5 2 4 2 2" xfId="10387"/>
    <cellStyle name="Entrada 5 2 4 2 2 2" xfId="10388"/>
    <cellStyle name="Entrada 5 2 4 2 2 2 2" xfId="10389"/>
    <cellStyle name="Entrada 5 2 4 2 2 2 3" xfId="10390"/>
    <cellStyle name="Entrada 5 2 4 2 2 2 4" xfId="10391"/>
    <cellStyle name="Entrada 5 2 4 2 2 3" xfId="10392"/>
    <cellStyle name="Entrada 5 2 4 2 2 3 2" xfId="10393"/>
    <cellStyle name="Entrada 5 2 4 2 2 3 3" xfId="10394"/>
    <cellStyle name="Entrada 5 2 4 2 2 3 4" xfId="10395"/>
    <cellStyle name="Entrada 5 2 4 2 2 4" xfId="10396"/>
    <cellStyle name="Entrada 5 2 4 2 2 5" xfId="10397"/>
    <cellStyle name="Entrada 5 2 4 2 2 6" xfId="10398"/>
    <cellStyle name="Entrada 5 2 4 2 3" xfId="10399"/>
    <cellStyle name="Entrada 5 2 4 2 3 2" xfId="10400"/>
    <cellStyle name="Entrada 5 2 4 2 3 2 2" xfId="10401"/>
    <cellStyle name="Entrada 5 2 4 2 3 2 3" xfId="10402"/>
    <cellStyle name="Entrada 5 2 4 2 3 2 4" xfId="10403"/>
    <cellStyle name="Entrada 5 2 4 2 3 3" xfId="10404"/>
    <cellStyle name="Entrada 5 2 4 2 3 3 2" xfId="10405"/>
    <cellStyle name="Entrada 5 2 4 2 3 3 3" xfId="10406"/>
    <cellStyle name="Entrada 5 2 4 2 3 3 4" xfId="10407"/>
    <cellStyle name="Entrada 5 2 4 2 3 4" xfId="10408"/>
    <cellStyle name="Entrada 5 2 4 2 3 5" xfId="10409"/>
    <cellStyle name="Entrada 5 2 4 2 3 6" xfId="10410"/>
    <cellStyle name="Entrada 5 2 4 2 4" xfId="10411"/>
    <cellStyle name="Entrada 5 2 4 2 5" xfId="10412"/>
    <cellStyle name="Entrada 5 2 4 2 6" xfId="10413"/>
    <cellStyle name="Entrada 5 2 4 3" xfId="10414"/>
    <cellStyle name="Entrada 5 2 4 4" xfId="10415"/>
    <cellStyle name="Entrada 5 2 5" xfId="10416"/>
    <cellStyle name="Entrada 5 2 5 2" xfId="10417"/>
    <cellStyle name="Entrada 5 2 5 2 2" xfId="10418"/>
    <cellStyle name="Entrada 5 2 5 2 2 2" xfId="10419"/>
    <cellStyle name="Entrada 5 2 5 2 2 2 2" xfId="10420"/>
    <cellStyle name="Entrada 5 2 5 2 2 2 3" xfId="10421"/>
    <cellStyle name="Entrada 5 2 5 2 2 2 4" xfId="10422"/>
    <cellStyle name="Entrada 5 2 5 2 2 3" xfId="10423"/>
    <cellStyle name="Entrada 5 2 5 2 2 3 2" xfId="10424"/>
    <cellStyle name="Entrada 5 2 5 2 2 3 3" xfId="10425"/>
    <cellStyle name="Entrada 5 2 5 2 2 3 4" xfId="10426"/>
    <cellStyle name="Entrada 5 2 5 2 2 4" xfId="10427"/>
    <cellStyle name="Entrada 5 2 5 2 2 5" xfId="10428"/>
    <cellStyle name="Entrada 5 2 5 2 2 6" xfId="10429"/>
    <cellStyle name="Entrada 5 2 5 2 3" xfId="10430"/>
    <cellStyle name="Entrada 5 2 5 2 3 2" xfId="10431"/>
    <cellStyle name="Entrada 5 2 5 2 3 2 2" xfId="10432"/>
    <cellStyle name="Entrada 5 2 5 2 3 2 3" xfId="10433"/>
    <cellStyle name="Entrada 5 2 5 2 3 2 4" xfId="10434"/>
    <cellStyle name="Entrada 5 2 5 2 3 3" xfId="10435"/>
    <cellStyle name="Entrada 5 2 5 2 3 3 2" xfId="10436"/>
    <cellStyle name="Entrada 5 2 5 2 3 3 3" xfId="10437"/>
    <cellStyle name="Entrada 5 2 5 2 3 3 4" xfId="10438"/>
    <cellStyle name="Entrada 5 2 5 2 3 4" xfId="10439"/>
    <cellStyle name="Entrada 5 2 5 2 3 5" xfId="10440"/>
    <cellStyle name="Entrada 5 2 5 2 3 6" xfId="10441"/>
    <cellStyle name="Entrada 5 2 5 2 4" xfId="10442"/>
    <cellStyle name="Entrada 5 2 5 2 5" xfId="10443"/>
    <cellStyle name="Entrada 5 2 5 2 6" xfId="10444"/>
    <cellStyle name="Entrada 5 2 5 3" xfId="10445"/>
    <cellStyle name="Entrada 5 2 5 4" xfId="10446"/>
    <cellStyle name="Entrada 5 2 6" xfId="10447"/>
    <cellStyle name="Entrada 5 2 6 2" xfId="10448"/>
    <cellStyle name="Entrada 5 2 6 2 2" xfId="10449"/>
    <cellStyle name="Entrada 5 2 6 2 2 2" xfId="10450"/>
    <cellStyle name="Entrada 5 2 6 2 2 3" xfId="10451"/>
    <cellStyle name="Entrada 5 2 6 2 2 4" xfId="10452"/>
    <cellStyle name="Entrada 5 2 6 2 3" xfId="10453"/>
    <cellStyle name="Entrada 5 2 6 2 3 2" xfId="10454"/>
    <cellStyle name="Entrada 5 2 6 2 3 3" xfId="10455"/>
    <cellStyle name="Entrada 5 2 6 2 3 4" xfId="10456"/>
    <cellStyle name="Entrada 5 2 6 2 4" xfId="10457"/>
    <cellStyle name="Entrada 5 2 6 2 5" xfId="10458"/>
    <cellStyle name="Entrada 5 2 6 2 6" xfId="10459"/>
    <cellStyle name="Entrada 5 2 6 3" xfId="10460"/>
    <cellStyle name="Entrada 5 2 6 3 2" xfId="10461"/>
    <cellStyle name="Entrada 5 2 6 3 2 2" xfId="10462"/>
    <cellStyle name="Entrada 5 2 6 3 2 3" xfId="10463"/>
    <cellStyle name="Entrada 5 2 6 3 2 4" xfId="10464"/>
    <cellStyle name="Entrada 5 2 6 3 3" xfId="10465"/>
    <cellStyle name="Entrada 5 2 6 3 3 2" xfId="10466"/>
    <cellStyle name="Entrada 5 2 6 3 3 3" xfId="10467"/>
    <cellStyle name="Entrada 5 2 6 3 3 4" xfId="10468"/>
    <cellStyle name="Entrada 5 2 6 3 4" xfId="10469"/>
    <cellStyle name="Entrada 5 2 6 3 5" xfId="10470"/>
    <cellStyle name="Entrada 5 2 6 3 6" xfId="10471"/>
    <cellStyle name="Entrada 5 2 6 4" xfId="10472"/>
    <cellStyle name="Entrada 5 2 6 4 2" xfId="10473"/>
    <cellStyle name="Entrada 5 2 6 4 3" xfId="10474"/>
    <cellStyle name="Entrada 5 2 6 4 4" xfId="10475"/>
    <cellStyle name="Entrada 5 2 6 5" xfId="10476"/>
    <cellStyle name="Entrada 5 2 6 6" xfId="10477"/>
    <cellStyle name="Entrada 5 2 7" xfId="10478"/>
    <cellStyle name="Entrada 5 2 7 2" xfId="10479"/>
    <cellStyle name="Entrada 5 2 7 2 2" xfId="10480"/>
    <cellStyle name="Entrada 5 2 7 2 2 2" xfId="10481"/>
    <cellStyle name="Entrada 5 2 7 2 2 3" xfId="10482"/>
    <cellStyle name="Entrada 5 2 7 2 2 4" xfId="10483"/>
    <cellStyle name="Entrada 5 2 7 2 3" xfId="10484"/>
    <cellStyle name="Entrada 5 2 7 2 3 2" xfId="10485"/>
    <cellStyle name="Entrada 5 2 7 2 3 3" xfId="10486"/>
    <cellStyle name="Entrada 5 2 7 2 3 4" xfId="10487"/>
    <cellStyle name="Entrada 5 2 7 2 4" xfId="10488"/>
    <cellStyle name="Entrada 5 2 7 2 5" xfId="10489"/>
    <cellStyle name="Entrada 5 2 7 2 6" xfId="10490"/>
    <cellStyle name="Entrada 5 2 7 3" xfId="10491"/>
    <cellStyle name="Entrada 5 2 7 3 2" xfId="10492"/>
    <cellStyle name="Entrada 5 2 7 3 2 2" xfId="10493"/>
    <cellStyle name="Entrada 5 2 7 3 2 3" xfId="10494"/>
    <cellStyle name="Entrada 5 2 7 3 2 4" xfId="10495"/>
    <cellStyle name="Entrada 5 2 7 3 3" xfId="10496"/>
    <cellStyle name="Entrada 5 2 7 3 3 2" xfId="10497"/>
    <cellStyle name="Entrada 5 2 7 3 3 3" xfId="10498"/>
    <cellStyle name="Entrada 5 2 7 3 3 4" xfId="10499"/>
    <cellStyle name="Entrada 5 2 7 3 4" xfId="10500"/>
    <cellStyle name="Entrada 5 2 7 3 5" xfId="10501"/>
    <cellStyle name="Entrada 5 2 7 3 6" xfId="10502"/>
    <cellStyle name="Entrada 5 2 7 4" xfId="10503"/>
    <cellStyle name="Entrada 5 2 7 4 2" xfId="10504"/>
    <cellStyle name="Entrada 5 2 7 4 3" xfId="10505"/>
    <cellStyle name="Entrada 5 2 7 4 4" xfId="10506"/>
    <cellStyle name="Entrada 5 2 7 5" xfId="10507"/>
    <cellStyle name="Entrada 5 2 7 6" xfId="10508"/>
    <cellStyle name="Entrada 5 2 8" xfId="10509"/>
    <cellStyle name="Entrada 5 2 8 2" xfId="10510"/>
    <cellStyle name="Entrada 5 2 8 2 2" xfId="10511"/>
    <cellStyle name="Entrada 5 2 8 2 2 2" xfId="10512"/>
    <cellStyle name="Entrada 5 2 8 2 2 3" xfId="10513"/>
    <cellStyle name="Entrada 5 2 8 2 2 4" xfId="10514"/>
    <cellStyle name="Entrada 5 2 8 2 3" xfId="10515"/>
    <cellStyle name="Entrada 5 2 8 2 3 2" xfId="10516"/>
    <cellStyle name="Entrada 5 2 8 2 3 3" xfId="10517"/>
    <cellStyle name="Entrada 5 2 8 2 3 4" xfId="10518"/>
    <cellStyle name="Entrada 5 2 8 2 4" xfId="10519"/>
    <cellStyle name="Entrada 5 2 8 2 5" xfId="10520"/>
    <cellStyle name="Entrada 5 2 8 2 6" xfId="10521"/>
    <cellStyle name="Entrada 5 2 8 3" xfId="10522"/>
    <cellStyle name="Entrada 5 2 8 3 2" xfId="10523"/>
    <cellStyle name="Entrada 5 2 8 3 2 2" xfId="10524"/>
    <cellStyle name="Entrada 5 2 8 3 2 3" xfId="10525"/>
    <cellStyle name="Entrada 5 2 8 3 2 4" xfId="10526"/>
    <cellStyle name="Entrada 5 2 8 3 3" xfId="10527"/>
    <cellStyle name="Entrada 5 2 8 3 3 2" xfId="10528"/>
    <cellStyle name="Entrada 5 2 8 3 3 3" xfId="10529"/>
    <cellStyle name="Entrada 5 2 8 3 3 4" xfId="10530"/>
    <cellStyle name="Entrada 5 2 8 3 4" xfId="10531"/>
    <cellStyle name="Entrada 5 2 8 3 5" xfId="10532"/>
    <cellStyle name="Entrada 5 2 8 3 6" xfId="10533"/>
    <cellStyle name="Entrada 5 2 8 4" xfId="10534"/>
    <cellStyle name="Entrada 5 2 8 4 2" xfId="10535"/>
    <cellStyle name="Entrada 5 2 8 4 3" xfId="10536"/>
    <cellStyle name="Entrada 5 2 8 4 4" xfId="10537"/>
    <cellStyle name="Entrada 5 2 8 5" xfId="10538"/>
    <cellStyle name="Entrada 5 2 8 6" xfId="10539"/>
    <cellStyle name="Entrada 5 2 9" xfId="10540"/>
    <cellStyle name="Entrada 5 2 9 2" xfId="10541"/>
    <cellStyle name="Entrada 5 2 9 2 2" xfId="10542"/>
    <cellStyle name="Entrada 5 2 9 2 2 2" xfId="10543"/>
    <cellStyle name="Entrada 5 2 9 2 2 3" xfId="10544"/>
    <cellStyle name="Entrada 5 2 9 2 2 4" xfId="10545"/>
    <cellStyle name="Entrada 5 2 9 2 3" xfId="10546"/>
    <cellStyle name="Entrada 5 2 9 2 3 2" xfId="10547"/>
    <cellStyle name="Entrada 5 2 9 2 3 3" xfId="10548"/>
    <cellStyle name="Entrada 5 2 9 2 3 4" xfId="10549"/>
    <cellStyle name="Entrada 5 2 9 2 4" xfId="10550"/>
    <cellStyle name="Entrada 5 2 9 2 5" xfId="10551"/>
    <cellStyle name="Entrada 5 2 9 2 6" xfId="10552"/>
    <cellStyle name="Entrada 5 2 9 3" xfId="10553"/>
    <cellStyle name="Entrada 5 2 9 3 2" xfId="10554"/>
    <cellStyle name="Entrada 5 2 9 3 2 2" xfId="10555"/>
    <cellStyle name="Entrada 5 2 9 3 2 3" xfId="10556"/>
    <cellStyle name="Entrada 5 2 9 3 2 4" xfId="10557"/>
    <cellStyle name="Entrada 5 2 9 3 3" xfId="10558"/>
    <cellStyle name="Entrada 5 2 9 3 3 2" xfId="10559"/>
    <cellStyle name="Entrada 5 2 9 3 3 3" xfId="10560"/>
    <cellStyle name="Entrada 5 2 9 3 3 4" xfId="10561"/>
    <cellStyle name="Entrada 5 2 9 3 4" xfId="10562"/>
    <cellStyle name="Entrada 5 2 9 3 5" xfId="10563"/>
    <cellStyle name="Entrada 5 2 9 3 6" xfId="10564"/>
    <cellStyle name="Entrada 5 2 9 4" xfId="10565"/>
    <cellStyle name="Entrada 5 2 9 4 2" xfId="10566"/>
    <cellStyle name="Entrada 5 2 9 4 3" xfId="10567"/>
    <cellStyle name="Entrada 5 2 9 4 4" xfId="10568"/>
    <cellStyle name="Entrada 5 2 9 5" xfId="10569"/>
    <cellStyle name="Entrada 5 2 9 6" xfId="10570"/>
    <cellStyle name="Entrada 5 3" xfId="10571"/>
    <cellStyle name="Entrada 5 3 10" xfId="10572"/>
    <cellStyle name="Entrada 5 3 10 2" xfId="10573"/>
    <cellStyle name="Entrada 5 3 10 2 2" xfId="10574"/>
    <cellStyle name="Entrada 5 3 10 2 2 2" xfId="10575"/>
    <cellStyle name="Entrada 5 3 10 2 2 3" xfId="10576"/>
    <cellStyle name="Entrada 5 3 10 2 2 4" xfId="10577"/>
    <cellStyle name="Entrada 5 3 10 2 3" xfId="10578"/>
    <cellStyle name="Entrada 5 3 10 2 3 2" xfId="10579"/>
    <cellStyle name="Entrada 5 3 10 2 3 3" xfId="10580"/>
    <cellStyle name="Entrada 5 3 10 2 3 4" xfId="10581"/>
    <cellStyle name="Entrada 5 3 10 2 4" xfId="10582"/>
    <cellStyle name="Entrada 5 3 10 2 5" xfId="10583"/>
    <cellStyle name="Entrada 5 3 10 2 6" xfId="10584"/>
    <cellStyle name="Entrada 5 3 10 3" xfId="10585"/>
    <cellStyle name="Entrada 5 3 10 3 2" xfId="10586"/>
    <cellStyle name="Entrada 5 3 10 3 2 2" xfId="10587"/>
    <cellStyle name="Entrada 5 3 10 3 2 3" xfId="10588"/>
    <cellStyle name="Entrada 5 3 10 3 2 4" xfId="10589"/>
    <cellStyle name="Entrada 5 3 10 3 3" xfId="10590"/>
    <cellStyle name="Entrada 5 3 10 3 3 2" xfId="10591"/>
    <cellStyle name="Entrada 5 3 10 3 3 3" xfId="10592"/>
    <cellStyle name="Entrada 5 3 10 3 3 4" xfId="10593"/>
    <cellStyle name="Entrada 5 3 10 3 4" xfId="10594"/>
    <cellStyle name="Entrada 5 3 10 3 5" xfId="10595"/>
    <cellStyle name="Entrada 5 3 10 3 6" xfId="10596"/>
    <cellStyle name="Entrada 5 3 10 4" xfId="10597"/>
    <cellStyle name="Entrada 5 3 10 5" xfId="10598"/>
    <cellStyle name="Entrada 5 3 10 6" xfId="10599"/>
    <cellStyle name="Entrada 5 3 11" xfId="10600"/>
    <cellStyle name="Entrada 5 3 12" xfId="10601"/>
    <cellStyle name="Entrada 5 3 2" xfId="10602"/>
    <cellStyle name="Entrada 5 3 2 2" xfId="10603"/>
    <cellStyle name="Entrada 5 3 2 2 2" xfId="10604"/>
    <cellStyle name="Entrada 5 3 2 2 2 2" xfId="10605"/>
    <cellStyle name="Entrada 5 3 2 2 2 2 2" xfId="10606"/>
    <cellStyle name="Entrada 5 3 2 2 2 2 3" xfId="10607"/>
    <cellStyle name="Entrada 5 3 2 2 2 2 4" xfId="10608"/>
    <cellStyle name="Entrada 5 3 2 2 2 3" xfId="10609"/>
    <cellStyle name="Entrada 5 3 2 2 2 3 2" xfId="10610"/>
    <cellStyle name="Entrada 5 3 2 2 2 3 3" xfId="10611"/>
    <cellStyle name="Entrada 5 3 2 2 2 3 4" xfId="10612"/>
    <cellStyle name="Entrada 5 3 2 2 2 4" xfId="10613"/>
    <cellStyle name="Entrada 5 3 2 2 2 5" xfId="10614"/>
    <cellStyle name="Entrada 5 3 2 2 2 6" xfId="10615"/>
    <cellStyle name="Entrada 5 3 2 2 3" xfId="10616"/>
    <cellStyle name="Entrada 5 3 2 2 3 2" xfId="10617"/>
    <cellStyle name="Entrada 5 3 2 2 3 2 2" xfId="10618"/>
    <cellStyle name="Entrada 5 3 2 2 3 2 3" xfId="10619"/>
    <cellStyle name="Entrada 5 3 2 2 3 2 4" xfId="10620"/>
    <cellStyle name="Entrada 5 3 2 2 3 3" xfId="10621"/>
    <cellStyle name="Entrada 5 3 2 2 3 3 2" xfId="10622"/>
    <cellStyle name="Entrada 5 3 2 2 3 3 3" xfId="10623"/>
    <cellStyle name="Entrada 5 3 2 2 3 3 4" xfId="10624"/>
    <cellStyle name="Entrada 5 3 2 2 3 4" xfId="10625"/>
    <cellStyle name="Entrada 5 3 2 2 3 5" xfId="10626"/>
    <cellStyle name="Entrada 5 3 2 2 3 6" xfId="10627"/>
    <cellStyle name="Entrada 5 3 2 2 4" xfId="10628"/>
    <cellStyle name="Entrada 5 3 2 2 5" xfId="10629"/>
    <cellStyle name="Entrada 5 3 2 2 6" xfId="10630"/>
    <cellStyle name="Entrada 5 3 2 3" xfId="10631"/>
    <cellStyle name="Entrada 5 3 2 4" xfId="10632"/>
    <cellStyle name="Entrada 5 3 3" xfId="10633"/>
    <cellStyle name="Entrada 5 3 3 2" xfId="10634"/>
    <cellStyle name="Entrada 5 3 3 2 2" xfId="10635"/>
    <cellStyle name="Entrada 5 3 3 2 2 2" xfId="10636"/>
    <cellStyle name="Entrada 5 3 3 2 2 2 2" xfId="10637"/>
    <cellStyle name="Entrada 5 3 3 2 2 2 3" xfId="10638"/>
    <cellStyle name="Entrada 5 3 3 2 2 2 4" xfId="10639"/>
    <cellStyle name="Entrada 5 3 3 2 2 3" xfId="10640"/>
    <cellStyle name="Entrada 5 3 3 2 2 3 2" xfId="10641"/>
    <cellStyle name="Entrada 5 3 3 2 2 3 3" xfId="10642"/>
    <cellStyle name="Entrada 5 3 3 2 2 3 4" xfId="10643"/>
    <cellStyle name="Entrada 5 3 3 2 2 4" xfId="10644"/>
    <cellStyle name="Entrada 5 3 3 2 2 5" xfId="10645"/>
    <cellStyle name="Entrada 5 3 3 2 2 6" xfId="10646"/>
    <cellStyle name="Entrada 5 3 3 2 3" xfId="10647"/>
    <cellStyle name="Entrada 5 3 3 2 3 2" xfId="10648"/>
    <cellStyle name="Entrada 5 3 3 2 3 2 2" xfId="10649"/>
    <cellStyle name="Entrada 5 3 3 2 3 2 3" xfId="10650"/>
    <cellStyle name="Entrada 5 3 3 2 3 2 4" xfId="10651"/>
    <cellStyle name="Entrada 5 3 3 2 3 3" xfId="10652"/>
    <cellStyle name="Entrada 5 3 3 2 3 3 2" xfId="10653"/>
    <cellStyle name="Entrada 5 3 3 2 3 3 3" xfId="10654"/>
    <cellStyle name="Entrada 5 3 3 2 3 3 4" xfId="10655"/>
    <cellStyle name="Entrada 5 3 3 2 3 4" xfId="10656"/>
    <cellStyle name="Entrada 5 3 3 2 3 5" xfId="10657"/>
    <cellStyle name="Entrada 5 3 3 2 3 6" xfId="10658"/>
    <cellStyle name="Entrada 5 3 3 2 4" xfId="10659"/>
    <cellStyle name="Entrada 5 3 3 2 5" xfId="10660"/>
    <cellStyle name="Entrada 5 3 3 2 6" xfId="10661"/>
    <cellStyle name="Entrada 5 3 3 3" xfId="10662"/>
    <cellStyle name="Entrada 5 3 3 4" xfId="10663"/>
    <cellStyle name="Entrada 5 3 4" xfId="10664"/>
    <cellStyle name="Entrada 5 3 4 2" xfId="10665"/>
    <cellStyle name="Entrada 5 3 4 2 2" xfId="10666"/>
    <cellStyle name="Entrada 5 3 4 2 2 2" xfId="10667"/>
    <cellStyle name="Entrada 5 3 4 2 2 2 2" xfId="10668"/>
    <cellStyle name="Entrada 5 3 4 2 2 2 3" xfId="10669"/>
    <cellStyle name="Entrada 5 3 4 2 2 2 4" xfId="10670"/>
    <cellStyle name="Entrada 5 3 4 2 2 3" xfId="10671"/>
    <cellStyle name="Entrada 5 3 4 2 2 3 2" xfId="10672"/>
    <cellStyle name="Entrada 5 3 4 2 2 3 3" xfId="10673"/>
    <cellStyle name="Entrada 5 3 4 2 2 3 4" xfId="10674"/>
    <cellStyle name="Entrada 5 3 4 2 2 4" xfId="10675"/>
    <cellStyle name="Entrada 5 3 4 2 2 5" xfId="10676"/>
    <cellStyle name="Entrada 5 3 4 2 2 6" xfId="10677"/>
    <cellStyle name="Entrada 5 3 4 2 3" xfId="10678"/>
    <cellStyle name="Entrada 5 3 4 2 3 2" xfId="10679"/>
    <cellStyle name="Entrada 5 3 4 2 3 2 2" xfId="10680"/>
    <cellStyle name="Entrada 5 3 4 2 3 2 3" xfId="10681"/>
    <cellStyle name="Entrada 5 3 4 2 3 2 4" xfId="10682"/>
    <cellStyle name="Entrada 5 3 4 2 3 3" xfId="10683"/>
    <cellStyle name="Entrada 5 3 4 2 3 3 2" xfId="10684"/>
    <cellStyle name="Entrada 5 3 4 2 3 3 3" xfId="10685"/>
    <cellStyle name="Entrada 5 3 4 2 3 3 4" xfId="10686"/>
    <cellStyle name="Entrada 5 3 4 2 3 4" xfId="10687"/>
    <cellStyle name="Entrada 5 3 4 2 3 5" xfId="10688"/>
    <cellStyle name="Entrada 5 3 4 2 3 6" xfId="10689"/>
    <cellStyle name="Entrada 5 3 4 2 4" xfId="10690"/>
    <cellStyle name="Entrada 5 3 4 2 5" xfId="10691"/>
    <cellStyle name="Entrada 5 3 4 2 6" xfId="10692"/>
    <cellStyle name="Entrada 5 3 4 3" xfId="10693"/>
    <cellStyle name="Entrada 5 3 4 4" xfId="10694"/>
    <cellStyle name="Entrada 5 3 5" xfId="10695"/>
    <cellStyle name="Entrada 5 3 5 2" xfId="10696"/>
    <cellStyle name="Entrada 5 3 5 2 2" xfId="10697"/>
    <cellStyle name="Entrada 5 3 5 2 2 2" xfId="10698"/>
    <cellStyle name="Entrada 5 3 5 2 2 2 2" xfId="10699"/>
    <cellStyle name="Entrada 5 3 5 2 2 2 3" xfId="10700"/>
    <cellStyle name="Entrada 5 3 5 2 2 2 4" xfId="10701"/>
    <cellStyle name="Entrada 5 3 5 2 2 3" xfId="10702"/>
    <cellStyle name="Entrada 5 3 5 2 2 3 2" xfId="10703"/>
    <cellStyle name="Entrada 5 3 5 2 2 3 3" xfId="10704"/>
    <cellStyle name="Entrada 5 3 5 2 2 3 4" xfId="10705"/>
    <cellStyle name="Entrada 5 3 5 2 2 4" xfId="10706"/>
    <cellStyle name="Entrada 5 3 5 2 2 5" xfId="10707"/>
    <cellStyle name="Entrada 5 3 5 2 2 6" xfId="10708"/>
    <cellStyle name="Entrada 5 3 5 2 3" xfId="10709"/>
    <cellStyle name="Entrada 5 3 5 2 3 2" xfId="10710"/>
    <cellStyle name="Entrada 5 3 5 2 3 2 2" xfId="10711"/>
    <cellStyle name="Entrada 5 3 5 2 3 2 3" xfId="10712"/>
    <cellStyle name="Entrada 5 3 5 2 3 2 4" xfId="10713"/>
    <cellStyle name="Entrada 5 3 5 2 3 3" xfId="10714"/>
    <cellStyle name="Entrada 5 3 5 2 3 3 2" xfId="10715"/>
    <cellStyle name="Entrada 5 3 5 2 3 3 3" xfId="10716"/>
    <cellStyle name="Entrada 5 3 5 2 3 3 4" xfId="10717"/>
    <cellStyle name="Entrada 5 3 5 2 3 4" xfId="10718"/>
    <cellStyle name="Entrada 5 3 5 2 3 5" xfId="10719"/>
    <cellStyle name="Entrada 5 3 5 2 3 6" xfId="10720"/>
    <cellStyle name="Entrada 5 3 5 2 4" xfId="10721"/>
    <cellStyle name="Entrada 5 3 5 2 5" xfId="10722"/>
    <cellStyle name="Entrada 5 3 5 2 6" xfId="10723"/>
    <cellStyle name="Entrada 5 3 5 3" xfId="10724"/>
    <cellStyle name="Entrada 5 3 5 4" xfId="10725"/>
    <cellStyle name="Entrada 5 3 6" xfId="10726"/>
    <cellStyle name="Entrada 5 3 6 2" xfId="10727"/>
    <cellStyle name="Entrada 5 3 6 2 2" xfId="10728"/>
    <cellStyle name="Entrada 5 3 6 2 2 2" xfId="10729"/>
    <cellStyle name="Entrada 5 3 6 2 2 3" xfId="10730"/>
    <cellStyle name="Entrada 5 3 6 2 2 4" xfId="10731"/>
    <cellStyle name="Entrada 5 3 6 2 3" xfId="10732"/>
    <cellStyle name="Entrada 5 3 6 2 3 2" xfId="10733"/>
    <cellStyle name="Entrada 5 3 6 2 3 3" xfId="10734"/>
    <cellStyle name="Entrada 5 3 6 2 3 4" xfId="10735"/>
    <cellStyle name="Entrada 5 3 6 2 4" xfId="10736"/>
    <cellStyle name="Entrada 5 3 6 2 5" xfId="10737"/>
    <cellStyle name="Entrada 5 3 6 2 6" xfId="10738"/>
    <cellStyle name="Entrada 5 3 6 3" xfId="10739"/>
    <cellStyle name="Entrada 5 3 6 3 2" xfId="10740"/>
    <cellStyle name="Entrada 5 3 6 3 2 2" xfId="10741"/>
    <cellStyle name="Entrada 5 3 6 3 2 3" xfId="10742"/>
    <cellStyle name="Entrada 5 3 6 3 2 4" xfId="10743"/>
    <cellStyle name="Entrada 5 3 6 3 3" xfId="10744"/>
    <cellStyle name="Entrada 5 3 6 3 3 2" xfId="10745"/>
    <cellStyle name="Entrada 5 3 6 3 3 3" xfId="10746"/>
    <cellStyle name="Entrada 5 3 6 3 3 4" xfId="10747"/>
    <cellStyle name="Entrada 5 3 6 3 4" xfId="10748"/>
    <cellStyle name="Entrada 5 3 6 3 5" xfId="10749"/>
    <cellStyle name="Entrada 5 3 6 3 6" xfId="10750"/>
    <cellStyle name="Entrada 5 3 6 4" xfId="10751"/>
    <cellStyle name="Entrada 5 3 6 4 2" xfId="10752"/>
    <cellStyle name="Entrada 5 3 6 4 3" xfId="10753"/>
    <cellStyle name="Entrada 5 3 6 4 4" xfId="10754"/>
    <cellStyle name="Entrada 5 3 6 5" xfId="10755"/>
    <cellStyle name="Entrada 5 3 6 6" xfId="10756"/>
    <cellStyle name="Entrada 5 3 7" xfId="10757"/>
    <cellStyle name="Entrada 5 3 7 2" xfId="10758"/>
    <cellStyle name="Entrada 5 3 7 2 2" xfId="10759"/>
    <cellStyle name="Entrada 5 3 7 2 2 2" xfId="10760"/>
    <cellStyle name="Entrada 5 3 7 2 2 3" xfId="10761"/>
    <cellStyle name="Entrada 5 3 7 2 2 4" xfId="10762"/>
    <cellStyle name="Entrada 5 3 7 2 3" xfId="10763"/>
    <cellStyle name="Entrada 5 3 7 2 3 2" xfId="10764"/>
    <cellStyle name="Entrada 5 3 7 2 3 3" xfId="10765"/>
    <cellStyle name="Entrada 5 3 7 2 3 4" xfId="10766"/>
    <cellStyle name="Entrada 5 3 7 2 4" xfId="10767"/>
    <cellStyle name="Entrada 5 3 7 2 5" xfId="10768"/>
    <cellStyle name="Entrada 5 3 7 2 6" xfId="10769"/>
    <cellStyle name="Entrada 5 3 7 3" xfId="10770"/>
    <cellStyle name="Entrada 5 3 7 3 2" xfId="10771"/>
    <cellStyle name="Entrada 5 3 7 3 2 2" xfId="10772"/>
    <cellStyle name="Entrada 5 3 7 3 2 3" xfId="10773"/>
    <cellStyle name="Entrada 5 3 7 3 2 4" xfId="10774"/>
    <cellStyle name="Entrada 5 3 7 3 3" xfId="10775"/>
    <cellStyle name="Entrada 5 3 7 3 3 2" xfId="10776"/>
    <cellStyle name="Entrada 5 3 7 3 3 3" xfId="10777"/>
    <cellStyle name="Entrada 5 3 7 3 3 4" xfId="10778"/>
    <cellStyle name="Entrada 5 3 7 3 4" xfId="10779"/>
    <cellStyle name="Entrada 5 3 7 3 5" xfId="10780"/>
    <cellStyle name="Entrada 5 3 7 3 6" xfId="10781"/>
    <cellStyle name="Entrada 5 3 7 4" xfId="10782"/>
    <cellStyle name="Entrada 5 3 7 4 2" xfId="10783"/>
    <cellStyle name="Entrada 5 3 7 4 3" xfId="10784"/>
    <cellStyle name="Entrada 5 3 7 4 4" xfId="10785"/>
    <cellStyle name="Entrada 5 3 7 5" xfId="10786"/>
    <cellStyle name="Entrada 5 3 7 6" xfId="10787"/>
    <cellStyle name="Entrada 5 3 8" xfId="10788"/>
    <cellStyle name="Entrada 5 3 8 2" xfId="10789"/>
    <cellStyle name="Entrada 5 3 8 2 2" xfId="10790"/>
    <cellStyle name="Entrada 5 3 8 2 2 2" xfId="10791"/>
    <cellStyle name="Entrada 5 3 8 2 2 3" xfId="10792"/>
    <cellStyle name="Entrada 5 3 8 2 2 4" xfId="10793"/>
    <cellStyle name="Entrada 5 3 8 2 3" xfId="10794"/>
    <cellStyle name="Entrada 5 3 8 2 3 2" xfId="10795"/>
    <cellStyle name="Entrada 5 3 8 2 3 3" xfId="10796"/>
    <cellStyle name="Entrada 5 3 8 2 3 4" xfId="10797"/>
    <cellStyle name="Entrada 5 3 8 2 4" xfId="10798"/>
    <cellStyle name="Entrada 5 3 8 2 5" xfId="10799"/>
    <cellStyle name="Entrada 5 3 8 2 6" xfId="10800"/>
    <cellStyle name="Entrada 5 3 8 3" xfId="10801"/>
    <cellStyle name="Entrada 5 3 8 3 2" xfId="10802"/>
    <cellStyle name="Entrada 5 3 8 3 2 2" xfId="10803"/>
    <cellStyle name="Entrada 5 3 8 3 2 3" xfId="10804"/>
    <cellStyle name="Entrada 5 3 8 3 2 4" xfId="10805"/>
    <cellStyle name="Entrada 5 3 8 3 3" xfId="10806"/>
    <cellStyle name="Entrada 5 3 8 3 3 2" xfId="10807"/>
    <cellStyle name="Entrada 5 3 8 3 3 3" xfId="10808"/>
    <cellStyle name="Entrada 5 3 8 3 3 4" xfId="10809"/>
    <cellStyle name="Entrada 5 3 8 3 4" xfId="10810"/>
    <cellStyle name="Entrada 5 3 8 3 5" xfId="10811"/>
    <cellStyle name="Entrada 5 3 8 3 6" xfId="10812"/>
    <cellStyle name="Entrada 5 3 8 4" xfId="10813"/>
    <cellStyle name="Entrada 5 3 8 4 2" xfId="10814"/>
    <cellStyle name="Entrada 5 3 8 4 3" xfId="10815"/>
    <cellStyle name="Entrada 5 3 8 4 4" xfId="10816"/>
    <cellStyle name="Entrada 5 3 8 5" xfId="10817"/>
    <cellStyle name="Entrada 5 3 8 6" xfId="10818"/>
    <cellStyle name="Entrada 5 3 9" xfId="10819"/>
    <cellStyle name="Entrada 5 3 9 2" xfId="10820"/>
    <cellStyle name="Entrada 5 3 9 2 2" xfId="10821"/>
    <cellStyle name="Entrada 5 3 9 2 2 2" xfId="10822"/>
    <cellStyle name="Entrada 5 3 9 2 2 3" xfId="10823"/>
    <cellStyle name="Entrada 5 3 9 2 2 4" xfId="10824"/>
    <cellStyle name="Entrada 5 3 9 2 3" xfId="10825"/>
    <cellStyle name="Entrada 5 3 9 2 3 2" xfId="10826"/>
    <cellStyle name="Entrada 5 3 9 2 3 3" xfId="10827"/>
    <cellStyle name="Entrada 5 3 9 2 3 4" xfId="10828"/>
    <cellStyle name="Entrada 5 3 9 2 4" xfId="10829"/>
    <cellStyle name="Entrada 5 3 9 2 5" xfId="10830"/>
    <cellStyle name="Entrada 5 3 9 2 6" xfId="10831"/>
    <cellStyle name="Entrada 5 3 9 3" xfId="10832"/>
    <cellStyle name="Entrada 5 3 9 3 2" xfId="10833"/>
    <cellStyle name="Entrada 5 3 9 3 2 2" xfId="10834"/>
    <cellStyle name="Entrada 5 3 9 3 2 3" xfId="10835"/>
    <cellStyle name="Entrada 5 3 9 3 2 4" xfId="10836"/>
    <cellStyle name="Entrada 5 3 9 3 3" xfId="10837"/>
    <cellStyle name="Entrada 5 3 9 3 3 2" xfId="10838"/>
    <cellStyle name="Entrada 5 3 9 3 3 3" xfId="10839"/>
    <cellStyle name="Entrada 5 3 9 3 3 4" xfId="10840"/>
    <cellStyle name="Entrada 5 3 9 3 4" xfId="10841"/>
    <cellStyle name="Entrada 5 3 9 3 5" xfId="10842"/>
    <cellStyle name="Entrada 5 3 9 3 6" xfId="10843"/>
    <cellStyle name="Entrada 5 3 9 4" xfId="10844"/>
    <cellStyle name="Entrada 5 3 9 4 2" xfId="10845"/>
    <cellStyle name="Entrada 5 3 9 4 3" xfId="10846"/>
    <cellStyle name="Entrada 5 3 9 4 4" xfId="10847"/>
    <cellStyle name="Entrada 5 3 9 5" xfId="10848"/>
    <cellStyle name="Entrada 5 3 9 6" xfId="10849"/>
    <cellStyle name="Entrada 5 4" xfId="10850"/>
    <cellStyle name="Entrada 5 4 2" xfId="10851"/>
    <cellStyle name="Entrada 5 4 2 2" xfId="10852"/>
    <cellStyle name="Entrada 5 4 2 2 2" xfId="10853"/>
    <cellStyle name="Entrada 5 4 2 2 2 2" xfId="10854"/>
    <cellStyle name="Entrada 5 4 2 2 2 3" xfId="10855"/>
    <cellStyle name="Entrada 5 4 2 2 2 4" xfId="10856"/>
    <cellStyle name="Entrada 5 4 2 2 3" xfId="10857"/>
    <cellStyle name="Entrada 5 4 2 2 3 2" xfId="10858"/>
    <cellStyle name="Entrada 5 4 2 2 3 3" xfId="10859"/>
    <cellStyle name="Entrada 5 4 2 2 3 4" xfId="10860"/>
    <cellStyle name="Entrada 5 4 2 2 4" xfId="10861"/>
    <cellStyle name="Entrada 5 4 2 2 5" xfId="10862"/>
    <cellStyle name="Entrada 5 4 2 2 6" xfId="10863"/>
    <cellStyle name="Entrada 5 4 2 3" xfId="10864"/>
    <cellStyle name="Entrada 5 4 2 3 2" xfId="10865"/>
    <cellStyle name="Entrada 5 4 2 3 2 2" xfId="10866"/>
    <cellStyle name="Entrada 5 4 2 3 2 3" xfId="10867"/>
    <cellStyle name="Entrada 5 4 2 3 2 4" xfId="10868"/>
    <cellStyle name="Entrada 5 4 2 3 3" xfId="10869"/>
    <cellStyle name="Entrada 5 4 2 3 3 2" xfId="10870"/>
    <cellStyle name="Entrada 5 4 2 3 3 3" xfId="10871"/>
    <cellStyle name="Entrada 5 4 2 3 3 4" xfId="10872"/>
    <cellStyle name="Entrada 5 4 2 3 4" xfId="10873"/>
    <cellStyle name="Entrada 5 4 2 3 5" xfId="10874"/>
    <cellStyle name="Entrada 5 4 2 3 6" xfId="10875"/>
    <cellStyle name="Entrada 5 4 2 4" xfId="10876"/>
    <cellStyle name="Entrada 5 4 2 5" xfId="10877"/>
    <cellStyle name="Entrada 5 4 2 6" xfId="10878"/>
    <cellStyle name="Entrada 5 4 3" xfId="10879"/>
    <cellStyle name="Entrada 5 4 4" xfId="10880"/>
    <cellStyle name="Entrada 5 5" xfId="10881"/>
    <cellStyle name="Entrada 5 5 2" xfId="10882"/>
    <cellStyle name="Entrada 5 5 2 2" xfId="10883"/>
    <cellStyle name="Entrada 5 5 2 2 2" xfId="10884"/>
    <cellStyle name="Entrada 5 5 2 2 2 2" xfId="10885"/>
    <cellStyle name="Entrada 5 5 2 2 2 3" xfId="10886"/>
    <cellStyle name="Entrada 5 5 2 2 2 4" xfId="10887"/>
    <cellStyle name="Entrada 5 5 2 2 3" xfId="10888"/>
    <cellStyle name="Entrada 5 5 2 2 3 2" xfId="10889"/>
    <cellStyle name="Entrada 5 5 2 2 3 3" xfId="10890"/>
    <cellStyle name="Entrada 5 5 2 2 3 4" xfId="10891"/>
    <cellStyle name="Entrada 5 5 2 2 4" xfId="10892"/>
    <cellStyle name="Entrada 5 5 2 2 5" xfId="10893"/>
    <cellStyle name="Entrada 5 5 2 2 6" xfId="10894"/>
    <cellStyle name="Entrada 5 5 2 3" xfId="10895"/>
    <cellStyle name="Entrada 5 5 2 3 2" xfId="10896"/>
    <cellStyle name="Entrada 5 5 2 3 2 2" xfId="10897"/>
    <cellStyle name="Entrada 5 5 2 3 2 3" xfId="10898"/>
    <cellStyle name="Entrada 5 5 2 3 2 4" xfId="10899"/>
    <cellStyle name="Entrada 5 5 2 3 3" xfId="10900"/>
    <cellStyle name="Entrada 5 5 2 3 3 2" xfId="10901"/>
    <cellStyle name="Entrada 5 5 2 3 3 3" xfId="10902"/>
    <cellStyle name="Entrada 5 5 2 3 3 4" xfId="10903"/>
    <cellStyle name="Entrada 5 5 2 3 4" xfId="10904"/>
    <cellStyle name="Entrada 5 5 2 3 5" xfId="10905"/>
    <cellStyle name="Entrada 5 5 2 3 6" xfId="10906"/>
    <cellStyle name="Entrada 5 5 2 4" xfId="10907"/>
    <cellStyle name="Entrada 5 5 2 5" xfId="10908"/>
    <cellStyle name="Entrada 5 5 2 6" xfId="10909"/>
    <cellStyle name="Entrada 5 5 3" xfId="10910"/>
    <cellStyle name="Entrada 5 5 4" xfId="10911"/>
    <cellStyle name="Entrada 5 6" xfId="10912"/>
    <cellStyle name="Entrada 5 6 2" xfId="10913"/>
    <cellStyle name="Entrada 5 6 2 2" xfId="10914"/>
    <cellStyle name="Entrada 5 6 2 2 2" xfId="10915"/>
    <cellStyle name="Entrada 5 6 2 2 2 2" xfId="10916"/>
    <cellStyle name="Entrada 5 6 2 2 2 3" xfId="10917"/>
    <cellStyle name="Entrada 5 6 2 2 2 4" xfId="10918"/>
    <cellStyle name="Entrada 5 6 2 2 3" xfId="10919"/>
    <cellStyle name="Entrada 5 6 2 2 3 2" xfId="10920"/>
    <cellStyle name="Entrada 5 6 2 2 3 3" xfId="10921"/>
    <cellStyle name="Entrada 5 6 2 2 3 4" xfId="10922"/>
    <cellStyle name="Entrada 5 6 2 2 4" xfId="10923"/>
    <cellStyle name="Entrada 5 6 2 2 5" xfId="10924"/>
    <cellStyle name="Entrada 5 6 2 2 6" xfId="10925"/>
    <cellStyle name="Entrada 5 6 2 3" xfId="10926"/>
    <cellStyle name="Entrada 5 6 2 3 2" xfId="10927"/>
    <cellStyle name="Entrada 5 6 2 3 2 2" xfId="10928"/>
    <cellStyle name="Entrada 5 6 2 3 2 3" xfId="10929"/>
    <cellStyle name="Entrada 5 6 2 3 2 4" xfId="10930"/>
    <cellStyle name="Entrada 5 6 2 3 3" xfId="10931"/>
    <cellStyle name="Entrada 5 6 2 3 3 2" xfId="10932"/>
    <cellStyle name="Entrada 5 6 2 3 3 3" xfId="10933"/>
    <cellStyle name="Entrada 5 6 2 3 3 4" xfId="10934"/>
    <cellStyle name="Entrada 5 6 2 3 4" xfId="10935"/>
    <cellStyle name="Entrada 5 6 2 3 5" xfId="10936"/>
    <cellStyle name="Entrada 5 6 2 3 6" xfId="10937"/>
    <cellStyle name="Entrada 5 6 2 4" xfId="10938"/>
    <cellStyle name="Entrada 5 6 2 5" xfId="10939"/>
    <cellStyle name="Entrada 5 6 2 6" xfId="10940"/>
    <cellStyle name="Entrada 5 6 3" xfId="10941"/>
    <cellStyle name="Entrada 5 6 4" xfId="10942"/>
    <cellStyle name="Entrada 5 7" xfId="10943"/>
    <cellStyle name="Entrada 5 7 2" xfId="10944"/>
    <cellStyle name="Entrada 5 7 2 2" xfId="10945"/>
    <cellStyle name="Entrada 5 7 2 2 2" xfId="10946"/>
    <cellStyle name="Entrada 5 7 2 2 2 2" xfId="10947"/>
    <cellStyle name="Entrada 5 7 2 2 2 3" xfId="10948"/>
    <cellStyle name="Entrada 5 7 2 2 2 4" xfId="10949"/>
    <cellStyle name="Entrada 5 7 2 2 3" xfId="10950"/>
    <cellStyle name="Entrada 5 7 2 2 3 2" xfId="10951"/>
    <cellStyle name="Entrada 5 7 2 2 3 3" xfId="10952"/>
    <cellStyle name="Entrada 5 7 2 2 3 4" xfId="10953"/>
    <cellStyle name="Entrada 5 7 2 2 4" xfId="10954"/>
    <cellStyle name="Entrada 5 7 2 2 5" xfId="10955"/>
    <cellStyle name="Entrada 5 7 2 2 6" xfId="10956"/>
    <cellStyle name="Entrada 5 7 2 3" xfId="10957"/>
    <cellStyle name="Entrada 5 7 2 3 2" xfId="10958"/>
    <cellStyle name="Entrada 5 7 2 3 2 2" xfId="10959"/>
    <cellStyle name="Entrada 5 7 2 3 2 3" xfId="10960"/>
    <cellStyle name="Entrada 5 7 2 3 2 4" xfId="10961"/>
    <cellStyle name="Entrada 5 7 2 3 3" xfId="10962"/>
    <cellStyle name="Entrada 5 7 2 3 3 2" xfId="10963"/>
    <cellStyle name="Entrada 5 7 2 3 3 3" xfId="10964"/>
    <cellStyle name="Entrada 5 7 2 3 3 4" xfId="10965"/>
    <cellStyle name="Entrada 5 7 2 3 4" xfId="10966"/>
    <cellStyle name="Entrada 5 7 2 3 5" xfId="10967"/>
    <cellStyle name="Entrada 5 7 2 3 6" xfId="10968"/>
    <cellStyle name="Entrada 5 7 2 4" xfId="10969"/>
    <cellStyle name="Entrada 5 7 2 5" xfId="10970"/>
    <cellStyle name="Entrada 5 7 2 6" xfId="10971"/>
    <cellStyle name="Entrada 5 7 3" xfId="10972"/>
    <cellStyle name="Entrada 5 7 4" xfId="10973"/>
    <cellStyle name="Entrada 5 8" xfId="10974"/>
    <cellStyle name="Entrada 5 8 2" xfId="10975"/>
    <cellStyle name="Entrada 5 8 2 2" xfId="10976"/>
    <cellStyle name="Entrada 5 8 2 2 2" xfId="10977"/>
    <cellStyle name="Entrada 5 8 2 2 3" xfId="10978"/>
    <cellStyle name="Entrada 5 8 2 2 4" xfId="10979"/>
    <cellStyle name="Entrada 5 8 2 3" xfId="10980"/>
    <cellStyle name="Entrada 5 8 2 3 2" xfId="10981"/>
    <cellStyle name="Entrada 5 8 2 3 3" xfId="10982"/>
    <cellStyle name="Entrada 5 8 2 3 4" xfId="10983"/>
    <cellStyle name="Entrada 5 8 2 4" xfId="10984"/>
    <cellStyle name="Entrada 5 8 2 5" xfId="10985"/>
    <cellStyle name="Entrada 5 8 2 6" xfId="10986"/>
    <cellStyle name="Entrada 5 8 3" xfId="10987"/>
    <cellStyle name="Entrada 5 8 3 2" xfId="10988"/>
    <cellStyle name="Entrada 5 8 3 2 2" xfId="10989"/>
    <cellStyle name="Entrada 5 8 3 2 3" xfId="10990"/>
    <cellStyle name="Entrada 5 8 3 2 4" xfId="10991"/>
    <cellStyle name="Entrada 5 8 3 3" xfId="10992"/>
    <cellStyle name="Entrada 5 8 3 3 2" xfId="10993"/>
    <cellStyle name="Entrada 5 8 3 3 3" xfId="10994"/>
    <cellStyle name="Entrada 5 8 3 3 4" xfId="10995"/>
    <cellStyle name="Entrada 5 8 3 4" xfId="10996"/>
    <cellStyle name="Entrada 5 8 3 5" xfId="10997"/>
    <cellStyle name="Entrada 5 8 3 6" xfId="10998"/>
    <cellStyle name="Entrada 5 8 4" xfId="10999"/>
    <cellStyle name="Entrada 5 8 4 2" xfId="11000"/>
    <cellStyle name="Entrada 5 8 4 3" xfId="11001"/>
    <cellStyle name="Entrada 5 8 4 4" xfId="11002"/>
    <cellStyle name="Entrada 5 8 5" xfId="11003"/>
    <cellStyle name="Entrada 5 8 6" xfId="11004"/>
    <cellStyle name="Entrada 5 9" xfId="11005"/>
    <cellStyle name="Entrada 5 9 2" xfId="11006"/>
    <cellStyle name="Entrada 5 9 2 2" xfId="11007"/>
    <cellStyle name="Entrada 5 9 2 2 2" xfId="11008"/>
    <cellStyle name="Entrada 5 9 2 2 3" xfId="11009"/>
    <cellStyle name="Entrada 5 9 2 2 4" xfId="11010"/>
    <cellStyle name="Entrada 5 9 2 3" xfId="11011"/>
    <cellStyle name="Entrada 5 9 2 3 2" xfId="11012"/>
    <cellStyle name="Entrada 5 9 2 3 3" xfId="11013"/>
    <cellStyle name="Entrada 5 9 2 3 4" xfId="11014"/>
    <cellStyle name="Entrada 5 9 2 4" xfId="11015"/>
    <cellStyle name="Entrada 5 9 2 5" xfId="11016"/>
    <cellStyle name="Entrada 5 9 2 6" xfId="11017"/>
    <cellStyle name="Entrada 5 9 3" xfId="11018"/>
    <cellStyle name="Entrada 5 9 3 2" xfId="11019"/>
    <cellStyle name="Entrada 5 9 3 2 2" xfId="11020"/>
    <cellStyle name="Entrada 5 9 3 2 3" xfId="11021"/>
    <cellStyle name="Entrada 5 9 3 2 4" xfId="11022"/>
    <cellStyle name="Entrada 5 9 3 3" xfId="11023"/>
    <cellStyle name="Entrada 5 9 3 3 2" xfId="11024"/>
    <cellStyle name="Entrada 5 9 3 3 3" xfId="11025"/>
    <cellStyle name="Entrada 5 9 3 3 4" xfId="11026"/>
    <cellStyle name="Entrada 5 9 3 4" xfId="11027"/>
    <cellStyle name="Entrada 5 9 3 5" xfId="11028"/>
    <cellStyle name="Entrada 5 9 3 6" xfId="11029"/>
    <cellStyle name="Entrada 5 9 4" xfId="11030"/>
    <cellStyle name="Entrada 5 9 4 2" xfId="11031"/>
    <cellStyle name="Entrada 5 9 4 3" xfId="11032"/>
    <cellStyle name="Entrada 5 9 4 4" xfId="11033"/>
    <cellStyle name="Entrada 5 9 5" xfId="11034"/>
    <cellStyle name="Entrada 5 9 6" xfId="11035"/>
    <cellStyle name="Entrada 6" xfId="11036"/>
    <cellStyle name="Entrada 6 10" xfId="11037"/>
    <cellStyle name="Entrada 6 10 2" xfId="11038"/>
    <cellStyle name="Entrada 6 10 2 2" xfId="11039"/>
    <cellStyle name="Entrada 6 10 2 2 2" xfId="11040"/>
    <cellStyle name="Entrada 6 10 2 2 3" xfId="11041"/>
    <cellStyle name="Entrada 6 10 2 2 4" xfId="11042"/>
    <cellStyle name="Entrada 6 10 2 3" xfId="11043"/>
    <cellStyle name="Entrada 6 10 2 3 2" xfId="11044"/>
    <cellStyle name="Entrada 6 10 2 3 3" xfId="11045"/>
    <cellStyle name="Entrada 6 10 2 3 4" xfId="11046"/>
    <cellStyle name="Entrada 6 10 2 4" xfId="11047"/>
    <cellStyle name="Entrada 6 10 2 5" xfId="11048"/>
    <cellStyle name="Entrada 6 10 2 6" xfId="11049"/>
    <cellStyle name="Entrada 6 10 3" xfId="11050"/>
    <cellStyle name="Entrada 6 10 3 2" xfId="11051"/>
    <cellStyle name="Entrada 6 10 3 2 2" xfId="11052"/>
    <cellStyle name="Entrada 6 10 3 2 3" xfId="11053"/>
    <cellStyle name="Entrada 6 10 3 2 4" xfId="11054"/>
    <cellStyle name="Entrada 6 10 3 3" xfId="11055"/>
    <cellStyle name="Entrada 6 10 3 3 2" xfId="11056"/>
    <cellStyle name="Entrada 6 10 3 3 3" xfId="11057"/>
    <cellStyle name="Entrada 6 10 3 3 4" xfId="11058"/>
    <cellStyle name="Entrada 6 10 3 4" xfId="11059"/>
    <cellStyle name="Entrada 6 10 3 5" xfId="11060"/>
    <cellStyle name="Entrada 6 10 3 6" xfId="11061"/>
    <cellStyle name="Entrada 6 10 4" xfId="11062"/>
    <cellStyle name="Entrada 6 10 4 2" xfId="11063"/>
    <cellStyle name="Entrada 6 10 4 3" xfId="11064"/>
    <cellStyle name="Entrada 6 10 4 4" xfId="11065"/>
    <cellStyle name="Entrada 6 10 5" xfId="11066"/>
    <cellStyle name="Entrada 6 10 6" xfId="11067"/>
    <cellStyle name="Entrada 6 11" xfId="11068"/>
    <cellStyle name="Entrada 6 11 2" xfId="11069"/>
    <cellStyle name="Entrada 6 11 2 2" xfId="11070"/>
    <cellStyle name="Entrada 6 11 2 2 2" xfId="11071"/>
    <cellStyle name="Entrada 6 11 2 2 3" xfId="11072"/>
    <cellStyle name="Entrada 6 11 2 2 4" xfId="11073"/>
    <cellStyle name="Entrada 6 11 2 3" xfId="11074"/>
    <cellStyle name="Entrada 6 11 2 3 2" xfId="11075"/>
    <cellStyle name="Entrada 6 11 2 3 3" xfId="11076"/>
    <cellStyle name="Entrada 6 11 2 3 4" xfId="11077"/>
    <cellStyle name="Entrada 6 11 2 4" xfId="11078"/>
    <cellStyle name="Entrada 6 11 2 5" xfId="11079"/>
    <cellStyle name="Entrada 6 11 2 6" xfId="11080"/>
    <cellStyle name="Entrada 6 11 3" xfId="11081"/>
    <cellStyle name="Entrada 6 11 3 2" xfId="11082"/>
    <cellStyle name="Entrada 6 11 3 2 2" xfId="11083"/>
    <cellStyle name="Entrada 6 11 3 2 3" xfId="11084"/>
    <cellStyle name="Entrada 6 11 3 2 4" xfId="11085"/>
    <cellStyle name="Entrada 6 11 3 3" xfId="11086"/>
    <cellStyle name="Entrada 6 11 3 3 2" xfId="11087"/>
    <cellStyle name="Entrada 6 11 3 3 3" xfId="11088"/>
    <cellStyle name="Entrada 6 11 3 3 4" xfId="11089"/>
    <cellStyle name="Entrada 6 11 3 4" xfId="11090"/>
    <cellStyle name="Entrada 6 11 3 5" xfId="11091"/>
    <cellStyle name="Entrada 6 11 3 6" xfId="11092"/>
    <cellStyle name="Entrada 6 11 4" xfId="11093"/>
    <cellStyle name="Entrada 6 11 5" xfId="11094"/>
    <cellStyle name="Entrada 6 11 6" xfId="11095"/>
    <cellStyle name="Entrada 6 12" xfId="11096"/>
    <cellStyle name="Entrada 6 13" xfId="11097"/>
    <cellStyle name="Entrada 6 2" xfId="11098"/>
    <cellStyle name="Entrada 6 2 10" xfId="11099"/>
    <cellStyle name="Entrada 6 2 10 2" xfId="11100"/>
    <cellStyle name="Entrada 6 2 10 2 2" xfId="11101"/>
    <cellStyle name="Entrada 6 2 10 2 2 2" xfId="11102"/>
    <cellStyle name="Entrada 6 2 10 2 2 3" xfId="11103"/>
    <cellStyle name="Entrada 6 2 10 2 2 4" xfId="11104"/>
    <cellStyle name="Entrada 6 2 10 2 3" xfId="11105"/>
    <cellStyle name="Entrada 6 2 10 2 3 2" xfId="11106"/>
    <cellStyle name="Entrada 6 2 10 2 3 3" xfId="11107"/>
    <cellStyle name="Entrada 6 2 10 2 3 4" xfId="11108"/>
    <cellStyle name="Entrada 6 2 10 2 4" xfId="11109"/>
    <cellStyle name="Entrada 6 2 10 2 5" xfId="11110"/>
    <cellStyle name="Entrada 6 2 10 2 6" xfId="11111"/>
    <cellStyle name="Entrada 6 2 10 3" xfId="11112"/>
    <cellStyle name="Entrada 6 2 10 3 2" xfId="11113"/>
    <cellStyle name="Entrada 6 2 10 3 2 2" xfId="11114"/>
    <cellStyle name="Entrada 6 2 10 3 2 3" xfId="11115"/>
    <cellStyle name="Entrada 6 2 10 3 2 4" xfId="11116"/>
    <cellStyle name="Entrada 6 2 10 3 3" xfId="11117"/>
    <cellStyle name="Entrada 6 2 10 3 3 2" xfId="11118"/>
    <cellStyle name="Entrada 6 2 10 3 3 3" xfId="11119"/>
    <cellStyle name="Entrada 6 2 10 3 3 4" xfId="11120"/>
    <cellStyle name="Entrada 6 2 10 3 4" xfId="11121"/>
    <cellStyle name="Entrada 6 2 10 3 5" xfId="11122"/>
    <cellStyle name="Entrada 6 2 10 3 6" xfId="11123"/>
    <cellStyle name="Entrada 6 2 10 4" xfId="11124"/>
    <cellStyle name="Entrada 6 2 10 5" xfId="11125"/>
    <cellStyle name="Entrada 6 2 10 6" xfId="11126"/>
    <cellStyle name="Entrada 6 2 11" xfId="11127"/>
    <cellStyle name="Entrada 6 2 12" xfId="11128"/>
    <cellStyle name="Entrada 6 2 2" xfId="11129"/>
    <cellStyle name="Entrada 6 2 2 2" xfId="11130"/>
    <cellStyle name="Entrada 6 2 2 2 2" xfId="11131"/>
    <cellStyle name="Entrada 6 2 2 2 2 2" xfId="11132"/>
    <cellStyle name="Entrada 6 2 2 2 2 2 2" xfId="11133"/>
    <cellStyle name="Entrada 6 2 2 2 2 2 3" xfId="11134"/>
    <cellStyle name="Entrada 6 2 2 2 2 2 4" xfId="11135"/>
    <cellStyle name="Entrada 6 2 2 2 2 3" xfId="11136"/>
    <cellStyle name="Entrada 6 2 2 2 2 3 2" xfId="11137"/>
    <cellStyle name="Entrada 6 2 2 2 2 3 3" xfId="11138"/>
    <cellStyle name="Entrada 6 2 2 2 2 3 4" xfId="11139"/>
    <cellStyle name="Entrada 6 2 2 2 2 4" xfId="11140"/>
    <cellStyle name="Entrada 6 2 2 2 2 5" xfId="11141"/>
    <cellStyle name="Entrada 6 2 2 2 2 6" xfId="11142"/>
    <cellStyle name="Entrada 6 2 2 2 3" xfId="11143"/>
    <cellStyle name="Entrada 6 2 2 2 3 2" xfId="11144"/>
    <cellStyle name="Entrada 6 2 2 2 3 2 2" xfId="11145"/>
    <cellStyle name="Entrada 6 2 2 2 3 2 3" xfId="11146"/>
    <cellStyle name="Entrada 6 2 2 2 3 2 4" xfId="11147"/>
    <cellStyle name="Entrada 6 2 2 2 3 3" xfId="11148"/>
    <cellStyle name="Entrada 6 2 2 2 3 3 2" xfId="11149"/>
    <cellStyle name="Entrada 6 2 2 2 3 3 3" xfId="11150"/>
    <cellStyle name="Entrada 6 2 2 2 3 3 4" xfId="11151"/>
    <cellStyle name="Entrada 6 2 2 2 3 4" xfId="11152"/>
    <cellStyle name="Entrada 6 2 2 2 3 5" xfId="11153"/>
    <cellStyle name="Entrada 6 2 2 2 3 6" xfId="11154"/>
    <cellStyle name="Entrada 6 2 2 2 4" xfId="11155"/>
    <cellStyle name="Entrada 6 2 2 2 5" xfId="11156"/>
    <cellStyle name="Entrada 6 2 2 2 6" xfId="11157"/>
    <cellStyle name="Entrada 6 2 2 3" xfId="11158"/>
    <cellStyle name="Entrada 6 2 2 4" xfId="11159"/>
    <cellStyle name="Entrada 6 2 3" xfId="11160"/>
    <cellStyle name="Entrada 6 2 3 2" xfId="11161"/>
    <cellStyle name="Entrada 6 2 3 2 2" xfId="11162"/>
    <cellStyle name="Entrada 6 2 3 2 2 2" xfId="11163"/>
    <cellStyle name="Entrada 6 2 3 2 2 2 2" xfId="11164"/>
    <cellStyle name="Entrada 6 2 3 2 2 2 3" xfId="11165"/>
    <cellStyle name="Entrada 6 2 3 2 2 2 4" xfId="11166"/>
    <cellStyle name="Entrada 6 2 3 2 2 3" xfId="11167"/>
    <cellStyle name="Entrada 6 2 3 2 2 3 2" xfId="11168"/>
    <cellStyle name="Entrada 6 2 3 2 2 3 3" xfId="11169"/>
    <cellStyle name="Entrada 6 2 3 2 2 3 4" xfId="11170"/>
    <cellStyle name="Entrada 6 2 3 2 2 4" xfId="11171"/>
    <cellStyle name="Entrada 6 2 3 2 2 5" xfId="11172"/>
    <cellStyle name="Entrada 6 2 3 2 2 6" xfId="11173"/>
    <cellStyle name="Entrada 6 2 3 2 3" xfId="11174"/>
    <cellStyle name="Entrada 6 2 3 2 3 2" xfId="11175"/>
    <cellStyle name="Entrada 6 2 3 2 3 2 2" xfId="11176"/>
    <cellStyle name="Entrada 6 2 3 2 3 2 3" xfId="11177"/>
    <cellStyle name="Entrada 6 2 3 2 3 2 4" xfId="11178"/>
    <cellStyle name="Entrada 6 2 3 2 3 3" xfId="11179"/>
    <cellStyle name="Entrada 6 2 3 2 3 3 2" xfId="11180"/>
    <cellStyle name="Entrada 6 2 3 2 3 3 3" xfId="11181"/>
    <cellStyle name="Entrada 6 2 3 2 3 3 4" xfId="11182"/>
    <cellStyle name="Entrada 6 2 3 2 3 4" xfId="11183"/>
    <cellStyle name="Entrada 6 2 3 2 3 5" xfId="11184"/>
    <cellStyle name="Entrada 6 2 3 2 3 6" xfId="11185"/>
    <cellStyle name="Entrada 6 2 3 2 4" xfId="11186"/>
    <cellStyle name="Entrada 6 2 3 2 5" xfId="11187"/>
    <cellStyle name="Entrada 6 2 3 2 6" xfId="11188"/>
    <cellStyle name="Entrada 6 2 3 3" xfId="11189"/>
    <cellStyle name="Entrada 6 2 3 4" xfId="11190"/>
    <cellStyle name="Entrada 6 2 4" xfId="11191"/>
    <cellStyle name="Entrada 6 2 4 2" xfId="11192"/>
    <cellStyle name="Entrada 6 2 4 2 2" xfId="11193"/>
    <cellStyle name="Entrada 6 2 4 2 2 2" xfId="11194"/>
    <cellStyle name="Entrada 6 2 4 2 2 2 2" xfId="11195"/>
    <cellStyle name="Entrada 6 2 4 2 2 2 3" xfId="11196"/>
    <cellStyle name="Entrada 6 2 4 2 2 2 4" xfId="11197"/>
    <cellStyle name="Entrada 6 2 4 2 2 3" xfId="11198"/>
    <cellStyle name="Entrada 6 2 4 2 2 3 2" xfId="11199"/>
    <cellStyle name="Entrada 6 2 4 2 2 3 3" xfId="11200"/>
    <cellStyle name="Entrada 6 2 4 2 2 3 4" xfId="11201"/>
    <cellStyle name="Entrada 6 2 4 2 2 4" xfId="11202"/>
    <cellStyle name="Entrada 6 2 4 2 2 5" xfId="11203"/>
    <cellStyle name="Entrada 6 2 4 2 2 6" xfId="11204"/>
    <cellStyle name="Entrada 6 2 4 2 3" xfId="11205"/>
    <cellStyle name="Entrada 6 2 4 2 3 2" xfId="11206"/>
    <cellStyle name="Entrada 6 2 4 2 3 2 2" xfId="11207"/>
    <cellStyle name="Entrada 6 2 4 2 3 2 3" xfId="11208"/>
    <cellStyle name="Entrada 6 2 4 2 3 2 4" xfId="11209"/>
    <cellStyle name="Entrada 6 2 4 2 3 3" xfId="11210"/>
    <cellStyle name="Entrada 6 2 4 2 3 3 2" xfId="11211"/>
    <cellStyle name="Entrada 6 2 4 2 3 3 3" xfId="11212"/>
    <cellStyle name="Entrada 6 2 4 2 3 3 4" xfId="11213"/>
    <cellStyle name="Entrada 6 2 4 2 3 4" xfId="11214"/>
    <cellStyle name="Entrada 6 2 4 2 3 5" xfId="11215"/>
    <cellStyle name="Entrada 6 2 4 2 3 6" xfId="11216"/>
    <cellStyle name="Entrada 6 2 4 2 4" xfId="11217"/>
    <cellStyle name="Entrada 6 2 4 2 5" xfId="11218"/>
    <cellStyle name="Entrada 6 2 4 2 6" xfId="11219"/>
    <cellStyle name="Entrada 6 2 4 3" xfId="11220"/>
    <cellStyle name="Entrada 6 2 4 4" xfId="11221"/>
    <cellStyle name="Entrada 6 2 5" xfId="11222"/>
    <cellStyle name="Entrada 6 2 5 2" xfId="11223"/>
    <cellStyle name="Entrada 6 2 5 2 2" xfId="11224"/>
    <cellStyle name="Entrada 6 2 5 2 2 2" xfId="11225"/>
    <cellStyle name="Entrada 6 2 5 2 2 2 2" xfId="11226"/>
    <cellStyle name="Entrada 6 2 5 2 2 2 3" xfId="11227"/>
    <cellStyle name="Entrada 6 2 5 2 2 2 4" xfId="11228"/>
    <cellStyle name="Entrada 6 2 5 2 2 3" xfId="11229"/>
    <cellStyle name="Entrada 6 2 5 2 2 3 2" xfId="11230"/>
    <cellStyle name="Entrada 6 2 5 2 2 3 3" xfId="11231"/>
    <cellStyle name="Entrada 6 2 5 2 2 3 4" xfId="11232"/>
    <cellStyle name="Entrada 6 2 5 2 2 4" xfId="11233"/>
    <cellStyle name="Entrada 6 2 5 2 2 5" xfId="11234"/>
    <cellStyle name="Entrada 6 2 5 2 2 6" xfId="11235"/>
    <cellStyle name="Entrada 6 2 5 2 3" xfId="11236"/>
    <cellStyle name="Entrada 6 2 5 2 3 2" xfId="11237"/>
    <cellStyle name="Entrada 6 2 5 2 3 2 2" xfId="11238"/>
    <cellStyle name="Entrada 6 2 5 2 3 2 3" xfId="11239"/>
    <cellStyle name="Entrada 6 2 5 2 3 2 4" xfId="11240"/>
    <cellStyle name="Entrada 6 2 5 2 3 3" xfId="11241"/>
    <cellStyle name="Entrada 6 2 5 2 3 3 2" xfId="11242"/>
    <cellStyle name="Entrada 6 2 5 2 3 3 3" xfId="11243"/>
    <cellStyle name="Entrada 6 2 5 2 3 3 4" xfId="11244"/>
    <cellStyle name="Entrada 6 2 5 2 3 4" xfId="11245"/>
    <cellStyle name="Entrada 6 2 5 2 3 5" xfId="11246"/>
    <cellStyle name="Entrada 6 2 5 2 3 6" xfId="11247"/>
    <cellStyle name="Entrada 6 2 5 2 4" xfId="11248"/>
    <cellStyle name="Entrada 6 2 5 2 5" xfId="11249"/>
    <cellStyle name="Entrada 6 2 5 2 6" xfId="11250"/>
    <cellStyle name="Entrada 6 2 5 3" xfId="11251"/>
    <cellStyle name="Entrada 6 2 5 4" xfId="11252"/>
    <cellStyle name="Entrada 6 2 6" xfId="11253"/>
    <cellStyle name="Entrada 6 2 6 2" xfId="11254"/>
    <cellStyle name="Entrada 6 2 6 2 2" xfId="11255"/>
    <cellStyle name="Entrada 6 2 6 2 2 2" xfId="11256"/>
    <cellStyle name="Entrada 6 2 6 2 2 3" xfId="11257"/>
    <cellStyle name="Entrada 6 2 6 2 2 4" xfId="11258"/>
    <cellStyle name="Entrada 6 2 6 2 3" xfId="11259"/>
    <cellStyle name="Entrada 6 2 6 2 3 2" xfId="11260"/>
    <cellStyle name="Entrada 6 2 6 2 3 3" xfId="11261"/>
    <cellStyle name="Entrada 6 2 6 2 3 4" xfId="11262"/>
    <cellStyle name="Entrada 6 2 6 2 4" xfId="11263"/>
    <cellStyle name="Entrada 6 2 6 2 5" xfId="11264"/>
    <cellStyle name="Entrada 6 2 6 2 6" xfId="11265"/>
    <cellStyle name="Entrada 6 2 6 3" xfId="11266"/>
    <cellStyle name="Entrada 6 2 6 3 2" xfId="11267"/>
    <cellStyle name="Entrada 6 2 6 3 2 2" xfId="11268"/>
    <cellStyle name="Entrada 6 2 6 3 2 3" xfId="11269"/>
    <cellStyle name="Entrada 6 2 6 3 2 4" xfId="11270"/>
    <cellStyle name="Entrada 6 2 6 3 3" xfId="11271"/>
    <cellStyle name="Entrada 6 2 6 3 3 2" xfId="11272"/>
    <cellStyle name="Entrada 6 2 6 3 3 3" xfId="11273"/>
    <cellStyle name="Entrada 6 2 6 3 3 4" xfId="11274"/>
    <cellStyle name="Entrada 6 2 6 3 4" xfId="11275"/>
    <cellStyle name="Entrada 6 2 6 3 5" xfId="11276"/>
    <cellStyle name="Entrada 6 2 6 3 6" xfId="11277"/>
    <cellStyle name="Entrada 6 2 6 4" xfId="11278"/>
    <cellStyle name="Entrada 6 2 6 4 2" xfId="11279"/>
    <cellStyle name="Entrada 6 2 6 4 3" xfId="11280"/>
    <cellStyle name="Entrada 6 2 6 4 4" xfId="11281"/>
    <cellStyle name="Entrada 6 2 6 5" xfId="11282"/>
    <cellStyle name="Entrada 6 2 6 6" xfId="11283"/>
    <cellStyle name="Entrada 6 2 7" xfId="11284"/>
    <cellStyle name="Entrada 6 2 7 2" xfId="11285"/>
    <cellStyle name="Entrada 6 2 7 2 2" xfId="11286"/>
    <cellStyle name="Entrada 6 2 7 2 2 2" xfId="11287"/>
    <cellStyle name="Entrada 6 2 7 2 2 3" xfId="11288"/>
    <cellStyle name="Entrada 6 2 7 2 2 4" xfId="11289"/>
    <cellStyle name="Entrada 6 2 7 2 3" xfId="11290"/>
    <cellStyle name="Entrada 6 2 7 2 3 2" xfId="11291"/>
    <cellStyle name="Entrada 6 2 7 2 3 3" xfId="11292"/>
    <cellStyle name="Entrada 6 2 7 2 3 4" xfId="11293"/>
    <cellStyle name="Entrada 6 2 7 2 4" xfId="11294"/>
    <cellStyle name="Entrada 6 2 7 2 5" xfId="11295"/>
    <cellStyle name="Entrada 6 2 7 2 6" xfId="11296"/>
    <cellStyle name="Entrada 6 2 7 3" xfId="11297"/>
    <cellStyle name="Entrada 6 2 7 3 2" xfId="11298"/>
    <cellStyle name="Entrada 6 2 7 3 2 2" xfId="11299"/>
    <cellStyle name="Entrada 6 2 7 3 2 3" xfId="11300"/>
    <cellStyle name="Entrada 6 2 7 3 2 4" xfId="11301"/>
    <cellStyle name="Entrada 6 2 7 3 3" xfId="11302"/>
    <cellStyle name="Entrada 6 2 7 3 3 2" xfId="11303"/>
    <cellStyle name="Entrada 6 2 7 3 3 3" xfId="11304"/>
    <cellStyle name="Entrada 6 2 7 3 3 4" xfId="11305"/>
    <cellStyle name="Entrada 6 2 7 3 4" xfId="11306"/>
    <cellStyle name="Entrada 6 2 7 3 5" xfId="11307"/>
    <cellStyle name="Entrada 6 2 7 3 6" xfId="11308"/>
    <cellStyle name="Entrada 6 2 7 4" xfId="11309"/>
    <cellStyle name="Entrada 6 2 7 4 2" xfId="11310"/>
    <cellStyle name="Entrada 6 2 7 4 3" xfId="11311"/>
    <cellStyle name="Entrada 6 2 7 4 4" xfId="11312"/>
    <cellStyle name="Entrada 6 2 7 5" xfId="11313"/>
    <cellStyle name="Entrada 6 2 7 6" xfId="11314"/>
    <cellStyle name="Entrada 6 2 8" xfId="11315"/>
    <cellStyle name="Entrada 6 2 8 2" xfId="11316"/>
    <cellStyle name="Entrada 6 2 8 2 2" xfId="11317"/>
    <cellStyle name="Entrada 6 2 8 2 2 2" xfId="11318"/>
    <cellStyle name="Entrada 6 2 8 2 2 3" xfId="11319"/>
    <cellStyle name="Entrada 6 2 8 2 2 4" xfId="11320"/>
    <cellStyle name="Entrada 6 2 8 2 3" xfId="11321"/>
    <cellStyle name="Entrada 6 2 8 2 3 2" xfId="11322"/>
    <cellStyle name="Entrada 6 2 8 2 3 3" xfId="11323"/>
    <cellStyle name="Entrada 6 2 8 2 3 4" xfId="11324"/>
    <cellStyle name="Entrada 6 2 8 2 4" xfId="11325"/>
    <cellStyle name="Entrada 6 2 8 2 5" xfId="11326"/>
    <cellStyle name="Entrada 6 2 8 2 6" xfId="11327"/>
    <cellStyle name="Entrada 6 2 8 3" xfId="11328"/>
    <cellStyle name="Entrada 6 2 8 3 2" xfId="11329"/>
    <cellStyle name="Entrada 6 2 8 3 2 2" xfId="11330"/>
    <cellStyle name="Entrada 6 2 8 3 2 3" xfId="11331"/>
    <cellStyle name="Entrada 6 2 8 3 2 4" xfId="11332"/>
    <cellStyle name="Entrada 6 2 8 3 3" xfId="11333"/>
    <cellStyle name="Entrada 6 2 8 3 3 2" xfId="11334"/>
    <cellStyle name="Entrada 6 2 8 3 3 3" xfId="11335"/>
    <cellStyle name="Entrada 6 2 8 3 3 4" xfId="11336"/>
    <cellStyle name="Entrada 6 2 8 3 4" xfId="11337"/>
    <cellStyle name="Entrada 6 2 8 3 5" xfId="11338"/>
    <cellStyle name="Entrada 6 2 8 3 6" xfId="11339"/>
    <cellStyle name="Entrada 6 2 8 4" xfId="11340"/>
    <cellStyle name="Entrada 6 2 8 4 2" xfId="11341"/>
    <cellStyle name="Entrada 6 2 8 4 3" xfId="11342"/>
    <cellStyle name="Entrada 6 2 8 4 4" xfId="11343"/>
    <cellStyle name="Entrada 6 2 8 5" xfId="11344"/>
    <cellStyle name="Entrada 6 2 8 6" xfId="11345"/>
    <cellStyle name="Entrada 6 2 9" xfId="11346"/>
    <cellStyle name="Entrada 6 2 9 2" xfId="11347"/>
    <cellStyle name="Entrada 6 2 9 2 2" xfId="11348"/>
    <cellStyle name="Entrada 6 2 9 2 2 2" xfId="11349"/>
    <cellStyle name="Entrada 6 2 9 2 2 3" xfId="11350"/>
    <cellStyle name="Entrada 6 2 9 2 2 4" xfId="11351"/>
    <cellStyle name="Entrada 6 2 9 2 3" xfId="11352"/>
    <cellStyle name="Entrada 6 2 9 2 3 2" xfId="11353"/>
    <cellStyle name="Entrada 6 2 9 2 3 3" xfId="11354"/>
    <cellStyle name="Entrada 6 2 9 2 3 4" xfId="11355"/>
    <cellStyle name="Entrada 6 2 9 2 4" xfId="11356"/>
    <cellStyle name="Entrada 6 2 9 2 5" xfId="11357"/>
    <cellStyle name="Entrada 6 2 9 2 6" xfId="11358"/>
    <cellStyle name="Entrada 6 2 9 3" xfId="11359"/>
    <cellStyle name="Entrada 6 2 9 3 2" xfId="11360"/>
    <cellStyle name="Entrada 6 2 9 3 2 2" xfId="11361"/>
    <cellStyle name="Entrada 6 2 9 3 2 3" xfId="11362"/>
    <cellStyle name="Entrada 6 2 9 3 2 4" xfId="11363"/>
    <cellStyle name="Entrada 6 2 9 3 3" xfId="11364"/>
    <cellStyle name="Entrada 6 2 9 3 3 2" xfId="11365"/>
    <cellStyle name="Entrada 6 2 9 3 3 3" xfId="11366"/>
    <cellStyle name="Entrada 6 2 9 3 3 4" xfId="11367"/>
    <cellStyle name="Entrada 6 2 9 3 4" xfId="11368"/>
    <cellStyle name="Entrada 6 2 9 3 5" xfId="11369"/>
    <cellStyle name="Entrada 6 2 9 3 6" xfId="11370"/>
    <cellStyle name="Entrada 6 2 9 4" xfId="11371"/>
    <cellStyle name="Entrada 6 2 9 4 2" xfId="11372"/>
    <cellStyle name="Entrada 6 2 9 4 3" xfId="11373"/>
    <cellStyle name="Entrada 6 2 9 4 4" xfId="11374"/>
    <cellStyle name="Entrada 6 2 9 5" xfId="11375"/>
    <cellStyle name="Entrada 6 2 9 6" xfId="11376"/>
    <cellStyle name="Entrada 6 3" xfId="11377"/>
    <cellStyle name="Entrada 6 3 10" xfId="11378"/>
    <cellStyle name="Entrada 6 3 10 2" xfId="11379"/>
    <cellStyle name="Entrada 6 3 10 2 2" xfId="11380"/>
    <cellStyle name="Entrada 6 3 10 2 2 2" xfId="11381"/>
    <cellStyle name="Entrada 6 3 10 2 2 3" xfId="11382"/>
    <cellStyle name="Entrada 6 3 10 2 2 4" xfId="11383"/>
    <cellStyle name="Entrada 6 3 10 2 3" xfId="11384"/>
    <cellStyle name="Entrada 6 3 10 2 3 2" xfId="11385"/>
    <cellStyle name="Entrada 6 3 10 2 3 3" xfId="11386"/>
    <cellStyle name="Entrada 6 3 10 2 3 4" xfId="11387"/>
    <cellStyle name="Entrada 6 3 10 2 4" xfId="11388"/>
    <cellStyle name="Entrada 6 3 10 2 5" xfId="11389"/>
    <cellStyle name="Entrada 6 3 10 2 6" xfId="11390"/>
    <cellStyle name="Entrada 6 3 10 3" xfId="11391"/>
    <cellStyle name="Entrada 6 3 10 3 2" xfId="11392"/>
    <cellStyle name="Entrada 6 3 10 3 2 2" xfId="11393"/>
    <cellStyle name="Entrada 6 3 10 3 2 3" xfId="11394"/>
    <cellStyle name="Entrada 6 3 10 3 2 4" xfId="11395"/>
    <cellStyle name="Entrada 6 3 10 3 3" xfId="11396"/>
    <cellStyle name="Entrada 6 3 10 3 3 2" xfId="11397"/>
    <cellStyle name="Entrada 6 3 10 3 3 3" xfId="11398"/>
    <cellStyle name="Entrada 6 3 10 3 3 4" xfId="11399"/>
    <cellStyle name="Entrada 6 3 10 3 4" xfId="11400"/>
    <cellStyle name="Entrada 6 3 10 3 5" xfId="11401"/>
    <cellStyle name="Entrada 6 3 10 3 6" xfId="11402"/>
    <cellStyle name="Entrada 6 3 10 4" xfId="11403"/>
    <cellStyle name="Entrada 6 3 10 5" xfId="11404"/>
    <cellStyle name="Entrada 6 3 10 6" xfId="11405"/>
    <cellStyle name="Entrada 6 3 11" xfId="11406"/>
    <cellStyle name="Entrada 6 3 12" xfId="11407"/>
    <cellStyle name="Entrada 6 3 2" xfId="11408"/>
    <cellStyle name="Entrada 6 3 2 2" xfId="11409"/>
    <cellStyle name="Entrada 6 3 2 2 2" xfId="11410"/>
    <cellStyle name="Entrada 6 3 2 2 2 2" xfId="11411"/>
    <cellStyle name="Entrada 6 3 2 2 2 2 2" xfId="11412"/>
    <cellStyle name="Entrada 6 3 2 2 2 2 3" xfId="11413"/>
    <cellStyle name="Entrada 6 3 2 2 2 2 4" xfId="11414"/>
    <cellStyle name="Entrada 6 3 2 2 2 3" xfId="11415"/>
    <cellStyle name="Entrada 6 3 2 2 2 3 2" xfId="11416"/>
    <cellStyle name="Entrada 6 3 2 2 2 3 3" xfId="11417"/>
    <cellStyle name="Entrada 6 3 2 2 2 3 4" xfId="11418"/>
    <cellStyle name="Entrada 6 3 2 2 2 4" xfId="11419"/>
    <cellStyle name="Entrada 6 3 2 2 2 5" xfId="11420"/>
    <cellStyle name="Entrada 6 3 2 2 2 6" xfId="11421"/>
    <cellStyle name="Entrada 6 3 2 2 3" xfId="11422"/>
    <cellStyle name="Entrada 6 3 2 2 3 2" xfId="11423"/>
    <cellStyle name="Entrada 6 3 2 2 3 2 2" xfId="11424"/>
    <cellStyle name="Entrada 6 3 2 2 3 2 3" xfId="11425"/>
    <cellStyle name="Entrada 6 3 2 2 3 2 4" xfId="11426"/>
    <cellStyle name="Entrada 6 3 2 2 3 3" xfId="11427"/>
    <cellStyle name="Entrada 6 3 2 2 3 3 2" xfId="11428"/>
    <cellStyle name="Entrada 6 3 2 2 3 3 3" xfId="11429"/>
    <cellStyle name="Entrada 6 3 2 2 3 3 4" xfId="11430"/>
    <cellStyle name="Entrada 6 3 2 2 3 4" xfId="11431"/>
    <cellStyle name="Entrada 6 3 2 2 3 5" xfId="11432"/>
    <cellStyle name="Entrada 6 3 2 2 3 6" xfId="11433"/>
    <cellStyle name="Entrada 6 3 2 2 4" xfId="11434"/>
    <cellStyle name="Entrada 6 3 2 2 5" xfId="11435"/>
    <cellStyle name="Entrada 6 3 2 2 6" xfId="11436"/>
    <cellStyle name="Entrada 6 3 2 3" xfId="11437"/>
    <cellStyle name="Entrada 6 3 2 4" xfId="11438"/>
    <cellStyle name="Entrada 6 3 3" xfId="11439"/>
    <cellStyle name="Entrada 6 3 3 2" xfId="11440"/>
    <cellStyle name="Entrada 6 3 3 2 2" xfId="11441"/>
    <cellStyle name="Entrada 6 3 3 2 2 2" xfId="11442"/>
    <cellStyle name="Entrada 6 3 3 2 2 2 2" xfId="11443"/>
    <cellStyle name="Entrada 6 3 3 2 2 2 3" xfId="11444"/>
    <cellStyle name="Entrada 6 3 3 2 2 2 4" xfId="11445"/>
    <cellStyle name="Entrada 6 3 3 2 2 3" xfId="11446"/>
    <cellStyle name="Entrada 6 3 3 2 2 3 2" xfId="11447"/>
    <cellStyle name="Entrada 6 3 3 2 2 3 3" xfId="11448"/>
    <cellStyle name="Entrada 6 3 3 2 2 3 4" xfId="11449"/>
    <cellStyle name="Entrada 6 3 3 2 2 4" xfId="11450"/>
    <cellStyle name="Entrada 6 3 3 2 2 5" xfId="11451"/>
    <cellStyle name="Entrada 6 3 3 2 2 6" xfId="11452"/>
    <cellStyle name="Entrada 6 3 3 2 3" xfId="11453"/>
    <cellStyle name="Entrada 6 3 3 2 3 2" xfId="11454"/>
    <cellStyle name="Entrada 6 3 3 2 3 2 2" xfId="11455"/>
    <cellStyle name="Entrada 6 3 3 2 3 2 3" xfId="11456"/>
    <cellStyle name="Entrada 6 3 3 2 3 2 4" xfId="11457"/>
    <cellStyle name="Entrada 6 3 3 2 3 3" xfId="11458"/>
    <cellStyle name="Entrada 6 3 3 2 3 3 2" xfId="11459"/>
    <cellStyle name="Entrada 6 3 3 2 3 3 3" xfId="11460"/>
    <cellStyle name="Entrada 6 3 3 2 3 3 4" xfId="11461"/>
    <cellStyle name="Entrada 6 3 3 2 3 4" xfId="11462"/>
    <cellStyle name="Entrada 6 3 3 2 3 5" xfId="11463"/>
    <cellStyle name="Entrada 6 3 3 2 3 6" xfId="11464"/>
    <cellStyle name="Entrada 6 3 3 2 4" xfId="11465"/>
    <cellStyle name="Entrada 6 3 3 2 5" xfId="11466"/>
    <cellStyle name="Entrada 6 3 3 2 6" xfId="11467"/>
    <cellStyle name="Entrada 6 3 3 3" xfId="11468"/>
    <cellStyle name="Entrada 6 3 3 4" xfId="11469"/>
    <cellStyle name="Entrada 6 3 4" xfId="11470"/>
    <cellStyle name="Entrada 6 3 4 2" xfId="11471"/>
    <cellStyle name="Entrada 6 3 4 2 2" xfId="11472"/>
    <cellStyle name="Entrada 6 3 4 2 2 2" xfId="11473"/>
    <cellStyle name="Entrada 6 3 4 2 2 2 2" xfId="11474"/>
    <cellStyle name="Entrada 6 3 4 2 2 2 3" xfId="11475"/>
    <cellStyle name="Entrada 6 3 4 2 2 2 4" xfId="11476"/>
    <cellStyle name="Entrada 6 3 4 2 2 3" xfId="11477"/>
    <cellStyle name="Entrada 6 3 4 2 2 3 2" xfId="11478"/>
    <cellStyle name="Entrada 6 3 4 2 2 3 3" xfId="11479"/>
    <cellStyle name="Entrada 6 3 4 2 2 3 4" xfId="11480"/>
    <cellStyle name="Entrada 6 3 4 2 2 4" xfId="11481"/>
    <cellStyle name="Entrada 6 3 4 2 2 5" xfId="11482"/>
    <cellStyle name="Entrada 6 3 4 2 2 6" xfId="11483"/>
    <cellStyle name="Entrada 6 3 4 2 3" xfId="11484"/>
    <cellStyle name="Entrada 6 3 4 2 3 2" xfId="11485"/>
    <cellStyle name="Entrada 6 3 4 2 3 2 2" xfId="11486"/>
    <cellStyle name="Entrada 6 3 4 2 3 2 3" xfId="11487"/>
    <cellStyle name="Entrada 6 3 4 2 3 2 4" xfId="11488"/>
    <cellStyle name="Entrada 6 3 4 2 3 3" xfId="11489"/>
    <cellStyle name="Entrada 6 3 4 2 3 3 2" xfId="11490"/>
    <cellStyle name="Entrada 6 3 4 2 3 3 3" xfId="11491"/>
    <cellStyle name="Entrada 6 3 4 2 3 3 4" xfId="11492"/>
    <cellStyle name="Entrada 6 3 4 2 3 4" xfId="11493"/>
    <cellStyle name="Entrada 6 3 4 2 3 5" xfId="11494"/>
    <cellStyle name="Entrada 6 3 4 2 3 6" xfId="11495"/>
    <cellStyle name="Entrada 6 3 4 2 4" xfId="11496"/>
    <cellStyle name="Entrada 6 3 4 2 5" xfId="11497"/>
    <cellStyle name="Entrada 6 3 4 2 6" xfId="11498"/>
    <cellStyle name="Entrada 6 3 4 3" xfId="11499"/>
    <cellStyle name="Entrada 6 3 4 4" xfId="11500"/>
    <cellStyle name="Entrada 6 3 5" xfId="11501"/>
    <cellStyle name="Entrada 6 3 5 2" xfId="11502"/>
    <cellStyle name="Entrada 6 3 5 2 2" xfId="11503"/>
    <cellStyle name="Entrada 6 3 5 2 2 2" xfId="11504"/>
    <cellStyle name="Entrada 6 3 5 2 2 2 2" xfId="11505"/>
    <cellStyle name="Entrada 6 3 5 2 2 2 3" xfId="11506"/>
    <cellStyle name="Entrada 6 3 5 2 2 2 4" xfId="11507"/>
    <cellStyle name="Entrada 6 3 5 2 2 3" xfId="11508"/>
    <cellStyle name="Entrada 6 3 5 2 2 3 2" xfId="11509"/>
    <cellStyle name="Entrada 6 3 5 2 2 3 3" xfId="11510"/>
    <cellStyle name="Entrada 6 3 5 2 2 3 4" xfId="11511"/>
    <cellStyle name="Entrada 6 3 5 2 2 4" xfId="11512"/>
    <cellStyle name="Entrada 6 3 5 2 2 5" xfId="11513"/>
    <cellStyle name="Entrada 6 3 5 2 2 6" xfId="11514"/>
    <cellStyle name="Entrada 6 3 5 2 3" xfId="11515"/>
    <cellStyle name="Entrada 6 3 5 2 3 2" xfId="11516"/>
    <cellStyle name="Entrada 6 3 5 2 3 2 2" xfId="11517"/>
    <cellStyle name="Entrada 6 3 5 2 3 2 3" xfId="11518"/>
    <cellStyle name="Entrada 6 3 5 2 3 2 4" xfId="11519"/>
    <cellStyle name="Entrada 6 3 5 2 3 3" xfId="11520"/>
    <cellStyle name="Entrada 6 3 5 2 3 3 2" xfId="11521"/>
    <cellStyle name="Entrada 6 3 5 2 3 3 3" xfId="11522"/>
    <cellStyle name="Entrada 6 3 5 2 3 3 4" xfId="11523"/>
    <cellStyle name="Entrada 6 3 5 2 3 4" xfId="11524"/>
    <cellStyle name="Entrada 6 3 5 2 3 5" xfId="11525"/>
    <cellStyle name="Entrada 6 3 5 2 3 6" xfId="11526"/>
    <cellStyle name="Entrada 6 3 5 2 4" xfId="11527"/>
    <cellStyle name="Entrada 6 3 5 2 5" xfId="11528"/>
    <cellStyle name="Entrada 6 3 5 2 6" xfId="11529"/>
    <cellStyle name="Entrada 6 3 5 3" xfId="11530"/>
    <cellStyle name="Entrada 6 3 5 4" xfId="11531"/>
    <cellStyle name="Entrada 6 3 6" xfId="11532"/>
    <cellStyle name="Entrada 6 3 6 2" xfId="11533"/>
    <cellStyle name="Entrada 6 3 6 2 2" xfId="11534"/>
    <cellStyle name="Entrada 6 3 6 2 2 2" xfId="11535"/>
    <cellStyle name="Entrada 6 3 6 2 2 3" xfId="11536"/>
    <cellStyle name="Entrada 6 3 6 2 2 4" xfId="11537"/>
    <cellStyle name="Entrada 6 3 6 2 3" xfId="11538"/>
    <cellStyle name="Entrada 6 3 6 2 3 2" xfId="11539"/>
    <cellStyle name="Entrada 6 3 6 2 3 3" xfId="11540"/>
    <cellStyle name="Entrada 6 3 6 2 3 4" xfId="11541"/>
    <cellStyle name="Entrada 6 3 6 2 4" xfId="11542"/>
    <cellStyle name="Entrada 6 3 6 2 5" xfId="11543"/>
    <cellStyle name="Entrada 6 3 6 2 6" xfId="11544"/>
    <cellStyle name="Entrada 6 3 6 3" xfId="11545"/>
    <cellStyle name="Entrada 6 3 6 3 2" xfId="11546"/>
    <cellStyle name="Entrada 6 3 6 3 2 2" xfId="11547"/>
    <cellStyle name="Entrada 6 3 6 3 2 3" xfId="11548"/>
    <cellStyle name="Entrada 6 3 6 3 2 4" xfId="11549"/>
    <cellStyle name="Entrada 6 3 6 3 3" xfId="11550"/>
    <cellStyle name="Entrada 6 3 6 3 3 2" xfId="11551"/>
    <cellStyle name="Entrada 6 3 6 3 3 3" xfId="11552"/>
    <cellStyle name="Entrada 6 3 6 3 3 4" xfId="11553"/>
    <cellStyle name="Entrada 6 3 6 3 4" xfId="11554"/>
    <cellStyle name="Entrada 6 3 6 3 5" xfId="11555"/>
    <cellStyle name="Entrada 6 3 6 3 6" xfId="11556"/>
    <cellStyle name="Entrada 6 3 6 4" xfId="11557"/>
    <cellStyle name="Entrada 6 3 6 4 2" xfId="11558"/>
    <cellStyle name="Entrada 6 3 6 4 3" xfId="11559"/>
    <cellStyle name="Entrada 6 3 6 4 4" xfId="11560"/>
    <cellStyle name="Entrada 6 3 6 5" xfId="11561"/>
    <cellStyle name="Entrada 6 3 6 6" xfId="11562"/>
    <cellStyle name="Entrada 6 3 7" xfId="11563"/>
    <cellStyle name="Entrada 6 3 7 2" xfId="11564"/>
    <cellStyle name="Entrada 6 3 7 2 2" xfId="11565"/>
    <cellStyle name="Entrada 6 3 7 2 2 2" xfId="11566"/>
    <cellStyle name="Entrada 6 3 7 2 2 3" xfId="11567"/>
    <cellStyle name="Entrada 6 3 7 2 2 4" xfId="11568"/>
    <cellStyle name="Entrada 6 3 7 2 3" xfId="11569"/>
    <cellStyle name="Entrada 6 3 7 2 3 2" xfId="11570"/>
    <cellStyle name="Entrada 6 3 7 2 3 3" xfId="11571"/>
    <cellStyle name="Entrada 6 3 7 2 3 4" xfId="11572"/>
    <cellStyle name="Entrada 6 3 7 2 4" xfId="11573"/>
    <cellStyle name="Entrada 6 3 7 2 5" xfId="11574"/>
    <cellStyle name="Entrada 6 3 7 2 6" xfId="11575"/>
    <cellStyle name="Entrada 6 3 7 3" xfId="11576"/>
    <cellStyle name="Entrada 6 3 7 3 2" xfId="11577"/>
    <cellStyle name="Entrada 6 3 7 3 2 2" xfId="11578"/>
    <cellStyle name="Entrada 6 3 7 3 2 3" xfId="11579"/>
    <cellStyle name="Entrada 6 3 7 3 2 4" xfId="11580"/>
    <cellStyle name="Entrada 6 3 7 3 3" xfId="11581"/>
    <cellStyle name="Entrada 6 3 7 3 3 2" xfId="11582"/>
    <cellStyle name="Entrada 6 3 7 3 3 3" xfId="11583"/>
    <cellStyle name="Entrada 6 3 7 3 3 4" xfId="11584"/>
    <cellStyle name="Entrada 6 3 7 3 4" xfId="11585"/>
    <cellStyle name="Entrada 6 3 7 3 5" xfId="11586"/>
    <cellStyle name="Entrada 6 3 7 3 6" xfId="11587"/>
    <cellStyle name="Entrada 6 3 7 4" xfId="11588"/>
    <cellStyle name="Entrada 6 3 7 4 2" xfId="11589"/>
    <cellStyle name="Entrada 6 3 7 4 3" xfId="11590"/>
    <cellStyle name="Entrada 6 3 7 4 4" xfId="11591"/>
    <cellStyle name="Entrada 6 3 7 5" xfId="11592"/>
    <cellStyle name="Entrada 6 3 7 6" xfId="11593"/>
    <cellStyle name="Entrada 6 3 8" xfId="11594"/>
    <cellStyle name="Entrada 6 3 8 2" xfId="11595"/>
    <cellStyle name="Entrada 6 3 8 2 2" xfId="11596"/>
    <cellStyle name="Entrada 6 3 8 2 2 2" xfId="11597"/>
    <cellStyle name="Entrada 6 3 8 2 2 3" xfId="11598"/>
    <cellStyle name="Entrada 6 3 8 2 2 4" xfId="11599"/>
    <cellStyle name="Entrada 6 3 8 2 3" xfId="11600"/>
    <cellStyle name="Entrada 6 3 8 2 3 2" xfId="11601"/>
    <cellStyle name="Entrada 6 3 8 2 3 3" xfId="11602"/>
    <cellStyle name="Entrada 6 3 8 2 3 4" xfId="11603"/>
    <cellStyle name="Entrada 6 3 8 2 4" xfId="11604"/>
    <cellStyle name="Entrada 6 3 8 2 5" xfId="11605"/>
    <cellStyle name="Entrada 6 3 8 2 6" xfId="11606"/>
    <cellStyle name="Entrada 6 3 8 3" xfId="11607"/>
    <cellStyle name="Entrada 6 3 8 3 2" xfId="11608"/>
    <cellStyle name="Entrada 6 3 8 3 2 2" xfId="11609"/>
    <cellStyle name="Entrada 6 3 8 3 2 3" xfId="11610"/>
    <cellStyle name="Entrada 6 3 8 3 2 4" xfId="11611"/>
    <cellStyle name="Entrada 6 3 8 3 3" xfId="11612"/>
    <cellStyle name="Entrada 6 3 8 3 3 2" xfId="11613"/>
    <cellStyle name="Entrada 6 3 8 3 3 3" xfId="11614"/>
    <cellStyle name="Entrada 6 3 8 3 3 4" xfId="11615"/>
    <cellStyle name="Entrada 6 3 8 3 4" xfId="11616"/>
    <cellStyle name="Entrada 6 3 8 3 5" xfId="11617"/>
    <cellStyle name="Entrada 6 3 8 3 6" xfId="11618"/>
    <cellStyle name="Entrada 6 3 8 4" xfId="11619"/>
    <cellStyle name="Entrada 6 3 8 4 2" xfId="11620"/>
    <cellStyle name="Entrada 6 3 8 4 3" xfId="11621"/>
    <cellStyle name="Entrada 6 3 8 4 4" xfId="11622"/>
    <cellStyle name="Entrada 6 3 8 5" xfId="11623"/>
    <cellStyle name="Entrada 6 3 8 6" xfId="11624"/>
    <cellStyle name="Entrada 6 3 9" xfId="11625"/>
    <cellStyle name="Entrada 6 3 9 2" xfId="11626"/>
    <cellStyle name="Entrada 6 3 9 2 2" xfId="11627"/>
    <cellStyle name="Entrada 6 3 9 2 2 2" xfId="11628"/>
    <cellStyle name="Entrada 6 3 9 2 2 3" xfId="11629"/>
    <cellStyle name="Entrada 6 3 9 2 2 4" xfId="11630"/>
    <cellStyle name="Entrada 6 3 9 2 3" xfId="11631"/>
    <cellStyle name="Entrada 6 3 9 2 3 2" xfId="11632"/>
    <cellStyle name="Entrada 6 3 9 2 3 3" xfId="11633"/>
    <cellStyle name="Entrada 6 3 9 2 3 4" xfId="11634"/>
    <cellStyle name="Entrada 6 3 9 2 4" xfId="11635"/>
    <cellStyle name="Entrada 6 3 9 2 5" xfId="11636"/>
    <cellStyle name="Entrada 6 3 9 2 6" xfId="11637"/>
    <cellStyle name="Entrada 6 3 9 3" xfId="11638"/>
    <cellStyle name="Entrada 6 3 9 3 2" xfId="11639"/>
    <cellStyle name="Entrada 6 3 9 3 2 2" xfId="11640"/>
    <cellStyle name="Entrada 6 3 9 3 2 3" xfId="11641"/>
    <cellStyle name="Entrada 6 3 9 3 2 4" xfId="11642"/>
    <cellStyle name="Entrada 6 3 9 3 3" xfId="11643"/>
    <cellStyle name="Entrada 6 3 9 3 3 2" xfId="11644"/>
    <cellStyle name="Entrada 6 3 9 3 3 3" xfId="11645"/>
    <cellStyle name="Entrada 6 3 9 3 3 4" xfId="11646"/>
    <cellStyle name="Entrada 6 3 9 3 4" xfId="11647"/>
    <cellStyle name="Entrada 6 3 9 3 5" xfId="11648"/>
    <cellStyle name="Entrada 6 3 9 3 6" xfId="11649"/>
    <cellStyle name="Entrada 6 3 9 4" xfId="11650"/>
    <cellStyle name="Entrada 6 3 9 4 2" xfId="11651"/>
    <cellStyle name="Entrada 6 3 9 4 3" xfId="11652"/>
    <cellStyle name="Entrada 6 3 9 4 4" xfId="11653"/>
    <cellStyle name="Entrada 6 3 9 5" xfId="11654"/>
    <cellStyle name="Entrada 6 3 9 6" xfId="11655"/>
    <cellStyle name="Entrada 6 4" xfId="11656"/>
    <cellStyle name="Entrada 6 4 2" xfId="11657"/>
    <cellStyle name="Entrada 6 4 2 2" xfId="11658"/>
    <cellStyle name="Entrada 6 4 2 2 2" xfId="11659"/>
    <cellStyle name="Entrada 6 4 2 2 2 2" xfId="11660"/>
    <cellStyle name="Entrada 6 4 2 2 2 3" xfId="11661"/>
    <cellStyle name="Entrada 6 4 2 2 2 4" xfId="11662"/>
    <cellStyle name="Entrada 6 4 2 2 3" xfId="11663"/>
    <cellStyle name="Entrada 6 4 2 2 3 2" xfId="11664"/>
    <cellStyle name="Entrada 6 4 2 2 3 3" xfId="11665"/>
    <cellStyle name="Entrada 6 4 2 2 3 4" xfId="11666"/>
    <cellStyle name="Entrada 6 4 2 2 4" xfId="11667"/>
    <cellStyle name="Entrada 6 4 2 2 5" xfId="11668"/>
    <cellStyle name="Entrada 6 4 2 2 6" xfId="11669"/>
    <cellStyle name="Entrada 6 4 2 3" xfId="11670"/>
    <cellStyle name="Entrada 6 4 2 3 2" xfId="11671"/>
    <cellStyle name="Entrada 6 4 2 3 2 2" xfId="11672"/>
    <cellStyle name="Entrada 6 4 2 3 2 3" xfId="11673"/>
    <cellStyle name="Entrada 6 4 2 3 2 4" xfId="11674"/>
    <cellStyle name="Entrada 6 4 2 3 3" xfId="11675"/>
    <cellStyle name="Entrada 6 4 2 3 3 2" xfId="11676"/>
    <cellStyle name="Entrada 6 4 2 3 3 3" xfId="11677"/>
    <cellStyle name="Entrada 6 4 2 3 3 4" xfId="11678"/>
    <cellStyle name="Entrada 6 4 2 3 4" xfId="11679"/>
    <cellStyle name="Entrada 6 4 2 3 5" xfId="11680"/>
    <cellStyle name="Entrada 6 4 2 3 6" xfId="11681"/>
    <cellStyle name="Entrada 6 4 2 4" xfId="11682"/>
    <cellStyle name="Entrada 6 4 2 5" xfId="11683"/>
    <cellStyle name="Entrada 6 4 2 6" xfId="11684"/>
    <cellStyle name="Entrada 6 4 3" xfId="11685"/>
    <cellStyle name="Entrada 6 4 4" xfId="11686"/>
    <cellStyle name="Entrada 6 5" xfId="11687"/>
    <cellStyle name="Entrada 6 5 2" xfId="11688"/>
    <cellStyle name="Entrada 6 5 2 2" xfId="11689"/>
    <cellStyle name="Entrada 6 5 2 2 2" xfId="11690"/>
    <cellStyle name="Entrada 6 5 2 2 2 2" xfId="11691"/>
    <cellStyle name="Entrada 6 5 2 2 2 3" xfId="11692"/>
    <cellStyle name="Entrada 6 5 2 2 2 4" xfId="11693"/>
    <cellStyle name="Entrada 6 5 2 2 3" xfId="11694"/>
    <cellStyle name="Entrada 6 5 2 2 3 2" xfId="11695"/>
    <cellStyle name="Entrada 6 5 2 2 3 3" xfId="11696"/>
    <cellStyle name="Entrada 6 5 2 2 3 4" xfId="11697"/>
    <cellStyle name="Entrada 6 5 2 2 4" xfId="11698"/>
    <cellStyle name="Entrada 6 5 2 2 5" xfId="11699"/>
    <cellStyle name="Entrada 6 5 2 2 6" xfId="11700"/>
    <cellStyle name="Entrada 6 5 2 3" xfId="11701"/>
    <cellStyle name="Entrada 6 5 2 3 2" xfId="11702"/>
    <cellStyle name="Entrada 6 5 2 3 2 2" xfId="11703"/>
    <cellStyle name="Entrada 6 5 2 3 2 3" xfId="11704"/>
    <cellStyle name="Entrada 6 5 2 3 2 4" xfId="11705"/>
    <cellStyle name="Entrada 6 5 2 3 3" xfId="11706"/>
    <cellStyle name="Entrada 6 5 2 3 3 2" xfId="11707"/>
    <cellStyle name="Entrada 6 5 2 3 3 3" xfId="11708"/>
    <cellStyle name="Entrada 6 5 2 3 3 4" xfId="11709"/>
    <cellStyle name="Entrada 6 5 2 3 4" xfId="11710"/>
    <cellStyle name="Entrada 6 5 2 3 5" xfId="11711"/>
    <cellStyle name="Entrada 6 5 2 3 6" xfId="11712"/>
    <cellStyle name="Entrada 6 5 2 4" xfId="11713"/>
    <cellStyle name="Entrada 6 5 2 5" xfId="11714"/>
    <cellStyle name="Entrada 6 5 2 6" xfId="11715"/>
    <cellStyle name="Entrada 6 5 3" xfId="11716"/>
    <cellStyle name="Entrada 6 5 4" xfId="11717"/>
    <cellStyle name="Entrada 6 6" xfId="11718"/>
    <cellStyle name="Entrada 6 6 2" xfId="11719"/>
    <cellStyle name="Entrada 6 6 2 2" xfId="11720"/>
    <cellStyle name="Entrada 6 6 2 2 2" xfId="11721"/>
    <cellStyle name="Entrada 6 6 2 2 2 2" xfId="11722"/>
    <cellStyle name="Entrada 6 6 2 2 2 3" xfId="11723"/>
    <cellStyle name="Entrada 6 6 2 2 2 4" xfId="11724"/>
    <cellStyle name="Entrada 6 6 2 2 3" xfId="11725"/>
    <cellStyle name="Entrada 6 6 2 2 3 2" xfId="11726"/>
    <cellStyle name="Entrada 6 6 2 2 3 3" xfId="11727"/>
    <cellStyle name="Entrada 6 6 2 2 3 4" xfId="11728"/>
    <cellStyle name="Entrada 6 6 2 2 4" xfId="11729"/>
    <cellStyle name="Entrada 6 6 2 2 5" xfId="11730"/>
    <cellStyle name="Entrada 6 6 2 2 6" xfId="11731"/>
    <cellStyle name="Entrada 6 6 2 3" xfId="11732"/>
    <cellStyle name="Entrada 6 6 2 3 2" xfId="11733"/>
    <cellStyle name="Entrada 6 6 2 3 2 2" xfId="11734"/>
    <cellStyle name="Entrada 6 6 2 3 2 3" xfId="11735"/>
    <cellStyle name="Entrada 6 6 2 3 2 4" xfId="11736"/>
    <cellStyle name="Entrada 6 6 2 3 3" xfId="11737"/>
    <cellStyle name="Entrada 6 6 2 3 3 2" xfId="11738"/>
    <cellStyle name="Entrada 6 6 2 3 3 3" xfId="11739"/>
    <cellStyle name="Entrada 6 6 2 3 3 4" xfId="11740"/>
    <cellStyle name="Entrada 6 6 2 3 4" xfId="11741"/>
    <cellStyle name="Entrada 6 6 2 3 5" xfId="11742"/>
    <cellStyle name="Entrada 6 6 2 3 6" xfId="11743"/>
    <cellStyle name="Entrada 6 6 2 4" xfId="11744"/>
    <cellStyle name="Entrada 6 6 2 5" xfId="11745"/>
    <cellStyle name="Entrada 6 6 2 6" xfId="11746"/>
    <cellStyle name="Entrada 6 6 3" xfId="11747"/>
    <cellStyle name="Entrada 6 6 4" xfId="11748"/>
    <cellStyle name="Entrada 6 7" xfId="11749"/>
    <cellStyle name="Entrada 6 7 2" xfId="11750"/>
    <cellStyle name="Entrada 6 7 2 2" xfId="11751"/>
    <cellStyle name="Entrada 6 7 2 2 2" xfId="11752"/>
    <cellStyle name="Entrada 6 7 2 2 2 2" xfId="11753"/>
    <cellStyle name="Entrada 6 7 2 2 2 3" xfId="11754"/>
    <cellStyle name="Entrada 6 7 2 2 2 4" xfId="11755"/>
    <cellStyle name="Entrada 6 7 2 2 3" xfId="11756"/>
    <cellStyle name="Entrada 6 7 2 2 3 2" xfId="11757"/>
    <cellStyle name="Entrada 6 7 2 2 3 3" xfId="11758"/>
    <cellStyle name="Entrada 6 7 2 2 3 4" xfId="11759"/>
    <cellStyle name="Entrada 6 7 2 2 4" xfId="11760"/>
    <cellStyle name="Entrada 6 7 2 2 5" xfId="11761"/>
    <cellStyle name="Entrada 6 7 2 2 6" xfId="11762"/>
    <cellStyle name="Entrada 6 7 2 3" xfId="11763"/>
    <cellStyle name="Entrada 6 7 2 3 2" xfId="11764"/>
    <cellStyle name="Entrada 6 7 2 3 2 2" xfId="11765"/>
    <cellStyle name="Entrada 6 7 2 3 2 3" xfId="11766"/>
    <cellStyle name="Entrada 6 7 2 3 2 4" xfId="11767"/>
    <cellStyle name="Entrada 6 7 2 3 3" xfId="11768"/>
    <cellStyle name="Entrada 6 7 2 3 3 2" xfId="11769"/>
    <cellStyle name="Entrada 6 7 2 3 3 3" xfId="11770"/>
    <cellStyle name="Entrada 6 7 2 3 3 4" xfId="11771"/>
    <cellStyle name="Entrada 6 7 2 3 4" xfId="11772"/>
    <cellStyle name="Entrada 6 7 2 3 5" xfId="11773"/>
    <cellStyle name="Entrada 6 7 2 3 6" xfId="11774"/>
    <cellStyle name="Entrada 6 7 2 4" xfId="11775"/>
    <cellStyle name="Entrada 6 7 2 5" xfId="11776"/>
    <cellStyle name="Entrada 6 7 2 6" xfId="11777"/>
    <cellStyle name="Entrada 6 7 3" xfId="11778"/>
    <cellStyle name="Entrada 6 7 4" xfId="11779"/>
    <cellStyle name="Entrada 6 8" xfId="11780"/>
    <cellStyle name="Entrada 6 8 2" xfId="11781"/>
    <cellStyle name="Entrada 6 8 2 2" xfId="11782"/>
    <cellStyle name="Entrada 6 8 2 2 2" xfId="11783"/>
    <cellStyle name="Entrada 6 8 2 2 3" xfId="11784"/>
    <cellStyle name="Entrada 6 8 2 2 4" xfId="11785"/>
    <cellStyle name="Entrada 6 8 2 3" xfId="11786"/>
    <cellStyle name="Entrada 6 8 2 3 2" xfId="11787"/>
    <cellStyle name="Entrada 6 8 2 3 3" xfId="11788"/>
    <cellStyle name="Entrada 6 8 2 3 4" xfId="11789"/>
    <cellStyle name="Entrada 6 8 2 4" xfId="11790"/>
    <cellStyle name="Entrada 6 8 2 5" xfId="11791"/>
    <cellStyle name="Entrada 6 8 2 6" xfId="11792"/>
    <cellStyle name="Entrada 6 8 3" xfId="11793"/>
    <cellStyle name="Entrada 6 8 3 2" xfId="11794"/>
    <cellStyle name="Entrada 6 8 3 2 2" xfId="11795"/>
    <cellStyle name="Entrada 6 8 3 2 3" xfId="11796"/>
    <cellStyle name="Entrada 6 8 3 2 4" xfId="11797"/>
    <cellStyle name="Entrada 6 8 3 3" xfId="11798"/>
    <cellStyle name="Entrada 6 8 3 3 2" xfId="11799"/>
    <cellStyle name="Entrada 6 8 3 3 3" xfId="11800"/>
    <cellStyle name="Entrada 6 8 3 3 4" xfId="11801"/>
    <cellStyle name="Entrada 6 8 3 4" xfId="11802"/>
    <cellStyle name="Entrada 6 8 3 5" xfId="11803"/>
    <cellStyle name="Entrada 6 8 3 6" xfId="11804"/>
    <cellStyle name="Entrada 6 8 4" xfId="11805"/>
    <cellStyle name="Entrada 6 8 4 2" xfId="11806"/>
    <cellStyle name="Entrada 6 8 4 3" xfId="11807"/>
    <cellStyle name="Entrada 6 8 4 4" xfId="11808"/>
    <cellStyle name="Entrada 6 8 5" xfId="11809"/>
    <cellStyle name="Entrada 6 8 6" xfId="11810"/>
    <cellStyle name="Entrada 6 9" xfId="11811"/>
    <cellStyle name="Entrada 6 9 2" xfId="11812"/>
    <cellStyle name="Entrada 6 9 2 2" xfId="11813"/>
    <cellStyle name="Entrada 6 9 2 2 2" xfId="11814"/>
    <cellStyle name="Entrada 6 9 2 2 3" xfId="11815"/>
    <cellStyle name="Entrada 6 9 2 2 4" xfId="11816"/>
    <cellStyle name="Entrada 6 9 2 3" xfId="11817"/>
    <cellStyle name="Entrada 6 9 2 3 2" xfId="11818"/>
    <cellStyle name="Entrada 6 9 2 3 3" xfId="11819"/>
    <cellStyle name="Entrada 6 9 2 3 4" xfId="11820"/>
    <cellStyle name="Entrada 6 9 2 4" xfId="11821"/>
    <cellStyle name="Entrada 6 9 2 5" xfId="11822"/>
    <cellStyle name="Entrada 6 9 2 6" xfId="11823"/>
    <cellStyle name="Entrada 6 9 3" xfId="11824"/>
    <cellStyle name="Entrada 6 9 3 2" xfId="11825"/>
    <cellStyle name="Entrada 6 9 3 2 2" xfId="11826"/>
    <cellStyle name="Entrada 6 9 3 2 3" xfId="11827"/>
    <cellStyle name="Entrada 6 9 3 2 4" xfId="11828"/>
    <cellStyle name="Entrada 6 9 3 3" xfId="11829"/>
    <cellStyle name="Entrada 6 9 3 3 2" xfId="11830"/>
    <cellStyle name="Entrada 6 9 3 3 3" xfId="11831"/>
    <cellStyle name="Entrada 6 9 3 3 4" xfId="11832"/>
    <cellStyle name="Entrada 6 9 3 4" xfId="11833"/>
    <cellStyle name="Entrada 6 9 3 5" xfId="11834"/>
    <cellStyle name="Entrada 6 9 3 6" xfId="11835"/>
    <cellStyle name="Entrada 6 9 4" xfId="11836"/>
    <cellStyle name="Entrada 6 9 4 2" xfId="11837"/>
    <cellStyle name="Entrada 6 9 4 3" xfId="11838"/>
    <cellStyle name="Entrada 6 9 4 4" xfId="11839"/>
    <cellStyle name="Entrada 6 9 5" xfId="11840"/>
    <cellStyle name="Entrada 6 9 6" xfId="11841"/>
    <cellStyle name="Entrada 7" xfId="11842"/>
    <cellStyle name="Entrada 7 10" xfId="11843"/>
    <cellStyle name="Entrada 7 10 2" xfId="11844"/>
    <cellStyle name="Entrada 7 10 2 2" xfId="11845"/>
    <cellStyle name="Entrada 7 10 2 2 2" xfId="11846"/>
    <cellStyle name="Entrada 7 10 2 2 3" xfId="11847"/>
    <cellStyle name="Entrada 7 10 2 2 4" xfId="11848"/>
    <cellStyle name="Entrada 7 10 2 3" xfId="11849"/>
    <cellStyle name="Entrada 7 10 2 3 2" xfId="11850"/>
    <cellStyle name="Entrada 7 10 2 3 3" xfId="11851"/>
    <cellStyle name="Entrada 7 10 2 3 4" xfId="11852"/>
    <cellStyle name="Entrada 7 10 2 4" xfId="11853"/>
    <cellStyle name="Entrada 7 10 2 5" xfId="11854"/>
    <cellStyle name="Entrada 7 10 2 6" xfId="11855"/>
    <cellStyle name="Entrada 7 10 3" xfId="11856"/>
    <cellStyle name="Entrada 7 10 3 2" xfId="11857"/>
    <cellStyle name="Entrada 7 10 3 2 2" xfId="11858"/>
    <cellStyle name="Entrada 7 10 3 2 3" xfId="11859"/>
    <cellStyle name="Entrada 7 10 3 2 4" xfId="11860"/>
    <cellStyle name="Entrada 7 10 3 3" xfId="11861"/>
    <cellStyle name="Entrada 7 10 3 3 2" xfId="11862"/>
    <cellStyle name="Entrada 7 10 3 3 3" xfId="11863"/>
    <cellStyle name="Entrada 7 10 3 3 4" xfId="11864"/>
    <cellStyle name="Entrada 7 10 3 4" xfId="11865"/>
    <cellStyle name="Entrada 7 10 3 5" xfId="11866"/>
    <cellStyle name="Entrada 7 10 3 6" xfId="11867"/>
    <cellStyle name="Entrada 7 10 4" xfId="11868"/>
    <cellStyle name="Entrada 7 10 4 2" xfId="11869"/>
    <cellStyle name="Entrada 7 10 4 3" xfId="11870"/>
    <cellStyle name="Entrada 7 10 4 4" xfId="11871"/>
    <cellStyle name="Entrada 7 10 5" xfId="11872"/>
    <cellStyle name="Entrada 7 10 6" xfId="11873"/>
    <cellStyle name="Entrada 7 11" xfId="11874"/>
    <cellStyle name="Entrada 7 11 2" xfId="11875"/>
    <cellStyle name="Entrada 7 11 2 2" xfId="11876"/>
    <cellStyle name="Entrada 7 11 2 2 2" xfId="11877"/>
    <cellStyle name="Entrada 7 11 2 2 3" xfId="11878"/>
    <cellStyle name="Entrada 7 11 2 2 4" xfId="11879"/>
    <cellStyle name="Entrada 7 11 2 3" xfId="11880"/>
    <cellStyle name="Entrada 7 11 2 3 2" xfId="11881"/>
    <cellStyle name="Entrada 7 11 2 3 3" xfId="11882"/>
    <cellStyle name="Entrada 7 11 2 3 4" xfId="11883"/>
    <cellStyle name="Entrada 7 11 2 4" xfId="11884"/>
    <cellStyle name="Entrada 7 11 2 5" xfId="11885"/>
    <cellStyle name="Entrada 7 11 2 6" xfId="11886"/>
    <cellStyle name="Entrada 7 11 3" xfId="11887"/>
    <cellStyle name="Entrada 7 11 3 2" xfId="11888"/>
    <cellStyle name="Entrada 7 11 3 2 2" xfId="11889"/>
    <cellStyle name="Entrada 7 11 3 2 3" xfId="11890"/>
    <cellStyle name="Entrada 7 11 3 2 4" xfId="11891"/>
    <cellStyle name="Entrada 7 11 3 3" xfId="11892"/>
    <cellStyle name="Entrada 7 11 3 3 2" xfId="11893"/>
    <cellStyle name="Entrada 7 11 3 3 3" xfId="11894"/>
    <cellStyle name="Entrada 7 11 3 3 4" xfId="11895"/>
    <cellStyle name="Entrada 7 11 3 4" xfId="11896"/>
    <cellStyle name="Entrada 7 11 3 5" xfId="11897"/>
    <cellStyle name="Entrada 7 11 3 6" xfId="11898"/>
    <cellStyle name="Entrada 7 11 4" xfId="11899"/>
    <cellStyle name="Entrada 7 11 5" xfId="11900"/>
    <cellStyle name="Entrada 7 11 6" xfId="11901"/>
    <cellStyle name="Entrada 7 12" xfId="11902"/>
    <cellStyle name="Entrada 7 13" xfId="11903"/>
    <cellStyle name="Entrada 7 2" xfId="11904"/>
    <cellStyle name="Entrada 7 2 10" xfId="11905"/>
    <cellStyle name="Entrada 7 2 10 2" xfId="11906"/>
    <cellStyle name="Entrada 7 2 10 2 2" xfId="11907"/>
    <cellStyle name="Entrada 7 2 10 2 2 2" xfId="11908"/>
    <cellStyle name="Entrada 7 2 10 2 2 3" xfId="11909"/>
    <cellStyle name="Entrada 7 2 10 2 2 4" xfId="11910"/>
    <cellStyle name="Entrada 7 2 10 2 3" xfId="11911"/>
    <cellStyle name="Entrada 7 2 10 2 3 2" xfId="11912"/>
    <cellStyle name="Entrada 7 2 10 2 3 3" xfId="11913"/>
    <cellStyle name="Entrada 7 2 10 2 3 4" xfId="11914"/>
    <cellStyle name="Entrada 7 2 10 2 4" xfId="11915"/>
    <cellStyle name="Entrada 7 2 10 2 5" xfId="11916"/>
    <cellStyle name="Entrada 7 2 10 2 6" xfId="11917"/>
    <cellStyle name="Entrada 7 2 10 3" xfId="11918"/>
    <cellStyle name="Entrada 7 2 10 3 2" xfId="11919"/>
    <cellStyle name="Entrada 7 2 10 3 2 2" xfId="11920"/>
    <cellStyle name="Entrada 7 2 10 3 2 3" xfId="11921"/>
    <cellStyle name="Entrada 7 2 10 3 2 4" xfId="11922"/>
    <cellStyle name="Entrada 7 2 10 3 3" xfId="11923"/>
    <cellStyle name="Entrada 7 2 10 3 3 2" xfId="11924"/>
    <cellStyle name="Entrada 7 2 10 3 3 3" xfId="11925"/>
    <cellStyle name="Entrada 7 2 10 3 3 4" xfId="11926"/>
    <cellStyle name="Entrada 7 2 10 3 4" xfId="11927"/>
    <cellStyle name="Entrada 7 2 10 3 5" xfId="11928"/>
    <cellStyle name="Entrada 7 2 10 3 6" xfId="11929"/>
    <cellStyle name="Entrada 7 2 10 4" xfId="11930"/>
    <cellStyle name="Entrada 7 2 10 5" xfId="11931"/>
    <cellStyle name="Entrada 7 2 10 6" xfId="11932"/>
    <cellStyle name="Entrada 7 2 11" xfId="11933"/>
    <cellStyle name="Entrada 7 2 12" xfId="11934"/>
    <cellStyle name="Entrada 7 2 2" xfId="11935"/>
    <cellStyle name="Entrada 7 2 2 2" xfId="11936"/>
    <cellStyle name="Entrada 7 2 2 2 2" xfId="11937"/>
    <cellStyle name="Entrada 7 2 2 2 2 2" xfId="11938"/>
    <cellStyle name="Entrada 7 2 2 2 2 2 2" xfId="11939"/>
    <cellStyle name="Entrada 7 2 2 2 2 2 3" xfId="11940"/>
    <cellStyle name="Entrada 7 2 2 2 2 2 4" xfId="11941"/>
    <cellStyle name="Entrada 7 2 2 2 2 3" xfId="11942"/>
    <cellStyle name="Entrada 7 2 2 2 2 3 2" xfId="11943"/>
    <cellStyle name="Entrada 7 2 2 2 2 3 3" xfId="11944"/>
    <cellStyle name="Entrada 7 2 2 2 2 3 4" xfId="11945"/>
    <cellStyle name="Entrada 7 2 2 2 2 4" xfId="11946"/>
    <cellStyle name="Entrada 7 2 2 2 2 5" xfId="11947"/>
    <cellStyle name="Entrada 7 2 2 2 2 6" xfId="11948"/>
    <cellStyle name="Entrada 7 2 2 2 3" xfId="11949"/>
    <cellStyle name="Entrada 7 2 2 2 3 2" xfId="11950"/>
    <cellStyle name="Entrada 7 2 2 2 3 2 2" xfId="11951"/>
    <cellStyle name="Entrada 7 2 2 2 3 2 3" xfId="11952"/>
    <cellStyle name="Entrada 7 2 2 2 3 2 4" xfId="11953"/>
    <cellStyle name="Entrada 7 2 2 2 3 3" xfId="11954"/>
    <cellStyle name="Entrada 7 2 2 2 3 3 2" xfId="11955"/>
    <cellStyle name="Entrada 7 2 2 2 3 3 3" xfId="11956"/>
    <cellStyle name="Entrada 7 2 2 2 3 3 4" xfId="11957"/>
    <cellStyle name="Entrada 7 2 2 2 3 4" xfId="11958"/>
    <cellStyle name="Entrada 7 2 2 2 3 5" xfId="11959"/>
    <cellStyle name="Entrada 7 2 2 2 3 6" xfId="11960"/>
    <cellStyle name="Entrada 7 2 2 2 4" xfId="11961"/>
    <cellStyle name="Entrada 7 2 2 2 5" xfId="11962"/>
    <cellStyle name="Entrada 7 2 2 2 6" xfId="11963"/>
    <cellStyle name="Entrada 7 2 2 3" xfId="11964"/>
    <cellStyle name="Entrada 7 2 2 4" xfId="11965"/>
    <cellStyle name="Entrada 7 2 3" xfId="11966"/>
    <cellStyle name="Entrada 7 2 3 2" xfId="11967"/>
    <cellStyle name="Entrada 7 2 3 2 2" xfId="11968"/>
    <cellStyle name="Entrada 7 2 3 2 2 2" xfId="11969"/>
    <cellStyle name="Entrada 7 2 3 2 2 2 2" xfId="11970"/>
    <cellStyle name="Entrada 7 2 3 2 2 2 3" xfId="11971"/>
    <cellStyle name="Entrada 7 2 3 2 2 2 4" xfId="11972"/>
    <cellStyle name="Entrada 7 2 3 2 2 3" xfId="11973"/>
    <cellStyle name="Entrada 7 2 3 2 2 3 2" xfId="11974"/>
    <cellStyle name="Entrada 7 2 3 2 2 3 3" xfId="11975"/>
    <cellStyle name="Entrada 7 2 3 2 2 3 4" xfId="11976"/>
    <cellStyle name="Entrada 7 2 3 2 2 4" xfId="11977"/>
    <cellStyle name="Entrada 7 2 3 2 2 5" xfId="11978"/>
    <cellStyle name="Entrada 7 2 3 2 2 6" xfId="11979"/>
    <cellStyle name="Entrada 7 2 3 2 3" xfId="11980"/>
    <cellStyle name="Entrada 7 2 3 2 3 2" xfId="11981"/>
    <cellStyle name="Entrada 7 2 3 2 3 2 2" xfId="11982"/>
    <cellStyle name="Entrada 7 2 3 2 3 2 3" xfId="11983"/>
    <cellStyle name="Entrada 7 2 3 2 3 2 4" xfId="11984"/>
    <cellStyle name="Entrada 7 2 3 2 3 3" xfId="11985"/>
    <cellStyle name="Entrada 7 2 3 2 3 3 2" xfId="11986"/>
    <cellStyle name="Entrada 7 2 3 2 3 3 3" xfId="11987"/>
    <cellStyle name="Entrada 7 2 3 2 3 3 4" xfId="11988"/>
    <cellStyle name="Entrada 7 2 3 2 3 4" xfId="11989"/>
    <cellStyle name="Entrada 7 2 3 2 3 5" xfId="11990"/>
    <cellStyle name="Entrada 7 2 3 2 3 6" xfId="11991"/>
    <cellStyle name="Entrada 7 2 3 2 4" xfId="11992"/>
    <cellStyle name="Entrada 7 2 3 2 5" xfId="11993"/>
    <cellStyle name="Entrada 7 2 3 2 6" xfId="11994"/>
    <cellStyle name="Entrada 7 2 3 3" xfId="11995"/>
    <cellStyle name="Entrada 7 2 3 4" xfId="11996"/>
    <cellStyle name="Entrada 7 2 4" xfId="11997"/>
    <cellStyle name="Entrada 7 2 4 2" xfId="11998"/>
    <cellStyle name="Entrada 7 2 4 2 2" xfId="11999"/>
    <cellStyle name="Entrada 7 2 4 2 2 2" xfId="12000"/>
    <cellStyle name="Entrada 7 2 4 2 2 2 2" xfId="12001"/>
    <cellStyle name="Entrada 7 2 4 2 2 2 3" xfId="12002"/>
    <cellStyle name="Entrada 7 2 4 2 2 2 4" xfId="12003"/>
    <cellStyle name="Entrada 7 2 4 2 2 3" xfId="12004"/>
    <cellStyle name="Entrada 7 2 4 2 2 3 2" xfId="12005"/>
    <cellStyle name="Entrada 7 2 4 2 2 3 3" xfId="12006"/>
    <cellStyle name="Entrada 7 2 4 2 2 3 4" xfId="12007"/>
    <cellStyle name="Entrada 7 2 4 2 2 4" xfId="12008"/>
    <cellStyle name="Entrada 7 2 4 2 2 5" xfId="12009"/>
    <cellStyle name="Entrada 7 2 4 2 2 6" xfId="12010"/>
    <cellStyle name="Entrada 7 2 4 2 3" xfId="12011"/>
    <cellStyle name="Entrada 7 2 4 2 3 2" xfId="12012"/>
    <cellStyle name="Entrada 7 2 4 2 3 2 2" xfId="12013"/>
    <cellStyle name="Entrada 7 2 4 2 3 2 3" xfId="12014"/>
    <cellStyle name="Entrada 7 2 4 2 3 2 4" xfId="12015"/>
    <cellStyle name="Entrada 7 2 4 2 3 3" xfId="12016"/>
    <cellStyle name="Entrada 7 2 4 2 3 3 2" xfId="12017"/>
    <cellStyle name="Entrada 7 2 4 2 3 3 3" xfId="12018"/>
    <cellStyle name="Entrada 7 2 4 2 3 3 4" xfId="12019"/>
    <cellStyle name="Entrada 7 2 4 2 3 4" xfId="12020"/>
    <cellStyle name="Entrada 7 2 4 2 3 5" xfId="12021"/>
    <cellStyle name="Entrada 7 2 4 2 3 6" xfId="12022"/>
    <cellStyle name="Entrada 7 2 4 2 4" xfId="12023"/>
    <cellStyle name="Entrada 7 2 4 2 5" xfId="12024"/>
    <cellStyle name="Entrada 7 2 4 2 6" xfId="12025"/>
    <cellStyle name="Entrada 7 2 4 3" xfId="12026"/>
    <cellStyle name="Entrada 7 2 4 4" xfId="12027"/>
    <cellStyle name="Entrada 7 2 5" xfId="12028"/>
    <cellStyle name="Entrada 7 2 5 2" xfId="12029"/>
    <cellStyle name="Entrada 7 2 5 2 2" xfId="12030"/>
    <cellStyle name="Entrada 7 2 5 2 2 2" xfId="12031"/>
    <cellStyle name="Entrada 7 2 5 2 2 2 2" xfId="12032"/>
    <cellStyle name="Entrada 7 2 5 2 2 2 3" xfId="12033"/>
    <cellStyle name="Entrada 7 2 5 2 2 2 4" xfId="12034"/>
    <cellStyle name="Entrada 7 2 5 2 2 3" xfId="12035"/>
    <cellStyle name="Entrada 7 2 5 2 2 3 2" xfId="12036"/>
    <cellStyle name="Entrada 7 2 5 2 2 3 3" xfId="12037"/>
    <cellStyle name="Entrada 7 2 5 2 2 3 4" xfId="12038"/>
    <cellStyle name="Entrada 7 2 5 2 2 4" xfId="12039"/>
    <cellStyle name="Entrada 7 2 5 2 2 5" xfId="12040"/>
    <cellStyle name="Entrada 7 2 5 2 2 6" xfId="12041"/>
    <cellStyle name="Entrada 7 2 5 2 3" xfId="12042"/>
    <cellStyle name="Entrada 7 2 5 2 3 2" xfId="12043"/>
    <cellStyle name="Entrada 7 2 5 2 3 2 2" xfId="12044"/>
    <cellStyle name="Entrada 7 2 5 2 3 2 3" xfId="12045"/>
    <cellStyle name="Entrada 7 2 5 2 3 2 4" xfId="12046"/>
    <cellStyle name="Entrada 7 2 5 2 3 3" xfId="12047"/>
    <cellStyle name="Entrada 7 2 5 2 3 3 2" xfId="12048"/>
    <cellStyle name="Entrada 7 2 5 2 3 3 3" xfId="12049"/>
    <cellStyle name="Entrada 7 2 5 2 3 3 4" xfId="12050"/>
    <cellStyle name="Entrada 7 2 5 2 3 4" xfId="12051"/>
    <cellStyle name="Entrada 7 2 5 2 3 5" xfId="12052"/>
    <cellStyle name="Entrada 7 2 5 2 3 6" xfId="12053"/>
    <cellStyle name="Entrada 7 2 5 2 4" xfId="12054"/>
    <cellStyle name="Entrada 7 2 5 2 5" xfId="12055"/>
    <cellStyle name="Entrada 7 2 5 2 6" xfId="12056"/>
    <cellStyle name="Entrada 7 2 5 3" xfId="12057"/>
    <cellStyle name="Entrada 7 2 5 4" xfId="12058"/>
    <cellStyle name="Entrada 7 2 6" xfId="12059"/>
    <cellStyle name="Entrada 7 2 6 2" xfId="12060"/>
    <cellStyle name="Entrada 7 2 6 2 2" xfId="12061"/>
    <cellStyle name="Entrada 7 2 6 2 2 2" xfId="12062"/>
    <cellStyle name="Entrada 7 2 6 2 2 3" xfId="12063"/>
    <cellStyle name="Entrada 7 2 6 2 2 4" xfId="12064"/>
    <cellStyle name="Entrada 7 2 6 2 3" xfId="12065"/>
    <cellStyle name="Entrada 7 2 6 2 3 2" xfId="12066"/>
    <cellStyle name="Entrada 7 2 6 2 3 3" xfId="12067"/>
    <cellStyle name="Entrada 7 2 6 2 3 4" xfId="12068"/>
    <cellStyle name="Entrada 7 2 6 2 4" xfId="12069"/>
    <cellStyle name="Entrada 7 2 6 2 5" xfId="12070"/>
    <cellStyle name="Entrada 7 2 6 2 6" xfId="12071"/>
    <cellStyle name="Entrada 7 2 6 3" xfId="12072"/>
    <cellStyle name="Entrada 7 2 6 3 2" xfId="12073"/>
    <cellStyle name="Entrada 7 2 6 3 2 2" xfId="12074"/>
    <cellStyle name="Entrada 7 2 6 3 2 3" xfId="12075"/>
    <cellStyle name="Entrada 7 2 6 3 2 4" xfId="12076"/>
    <cellStyle name="Entrada 7 2 6 3 3" xfId="12077"/>
    <cellStyle name="Entrada 7 2 6 3 3 2" xfId="12078"/>
    <cellStyle name="Entrada 7 2 6 3 3 3" xfId="12079"/>
    <cellStyle name="Entrada 7 2 6 3 3 4" xfId="12080"/>
    <cellStyle name="Entrada 7 2 6 3 4" xfId="12081"/>
    <cellStyle name="Entrada 7 2 6 3 5" xfId="12082"/>
    <cellStyle name="Entrada 7 2 6 3 6" xfId="12083"/>
    <cellStyle name="Entrada 7 2 6 4" xfId="12084"/>
    <cellStyle name="Entrada 7 2 6 4 2" xfId="12085"/>
    <cellStyle name="Entrada 7 2 6 4 3" xfId="12086"/>
    <cellStyle name="Entrada 7 2 6 4 4" xfId="12087"/>
    <cellStyle name="Entrada 7 2 6 5" xfId="12088"/>
    <cellStyle name="Entrada 7 2 6 6" xfId="12089"/>
    <cellStyle name="Entrada 7 2 7" xfId="12090"/>
    <cellStyle name="Entrada 7 2 7 2" xfId="12091"/>
    <cellStyle name="Entrada 7 2 7 2 2" xfId="12092"/>
    <cellStyle name="Entrada 7 2 7 2 2 2" xfId="12093"/>
    <cellStyle name="Entrada 7 2 7 2 2 3" xfId="12094"/>
    <cellStyle name="Entrada 7 2 7 2 2 4" xfId="12095"/>
    <cellStyle name="Entrada 7 2 7 2 3" xfId="12096"/>
    <cellStyle name="Entrada 7 2 7 2 3 2" xfId="12097"/>
    <cellStyle name="Entrada 7 2 7 2 3 3" xfId="12098"/>
    <cellStyle name="Entrada 7 2 7 2 3 4" xfId="12099"/>
    <cellStyle name="Entrada 7 2 7 2 4" xfId="12100"/>
    <cellStyle name="Entrada 7 2 7 2 5" xfId="12101"/>
    <cellStyle name="Entrada 7 2 7 2 6" xfId="12102"/>
    <cellStyle name="Entrada 7 2 7 3" xfId="12103"/>
    <cellStyle name="Entrada 7 2 7 3 2" xfId="12104"/>
    <cellStyle name="Entrada 7 2 7 3 2 2" xfId="12105"/>
    <cellStyle name="Entrada 7 2 7 3 2 3" xfId="12106"/>
    <cellStyle name="Entrada 7 2 7 3 2 4" xfId="12107"/>
    <cellStyle name="Entrada 7 2 7 3 3" xfId="12108"/>
    <cellStyle name="Entrada 7 2 7 3 3 2" xfId="12109"/>
    <cellStyle name="Entrada 7 2 7 3 3 3" xfId="12110"/>
    <cellStyle name="Entrada 7 2 7 3 3 4" xfId="12111"/>
    <cellStyle name="Entrada 7 2 7 3 4" xfId="12112"/>
    <cellStyle name="Entrada 7 2 7 3 5" xfId="12113"/>
    <cellStyle name="Entrada 7 2 7 3 6" xfId="12114"/>
    <cellStyle name="Entrada 7 2 7 4" xfId="12115"/>
    <cellStyle name="Entrada 7 2 7 4 2" xfId="12116"/>
    <cellStyle name="Entrada 7 2 7 4 3" xfId="12117"/>
    <cellStyle name="Entrada 7 2 7 4 4" xfId="12118"/>
    <cellStyle name="Entrada 7 2 7 5" xfId="12119"/>
    <cellStyle name="Entrada 7 2 7 6" xfId="12120"/>
    <cellStyle name="Entrada 7 2 8" xfId="12121"/>
    <cellStyle name="Entrada 7 2 8 2" xfId="12122"/>
    <cellStyle name="Entrada 7 2 8 2 2" xfId="12123"/>
    <cellStyle name="Entrada 7 2 8 2 2 2" xfId="12124"/>
    <cellStyle name="Entrada 7 2 8 2 2 3" xfId="12125"/>
    <cellStyle name="Entrada 7 2 8 2 2 4" xfId="12126"/>
    <cellStyle name="Entrada 7 2 8 2 3" xfId="12127"/>
    <cellStyle name="Entrada 7 2 8 2 3 2" xfId="12128"/>
    <cellStyle name="Entrada 7 2 8 2 3 3" xfId="12129"/>
    <cellStyle name="Entrada 7 2 8 2 3 4" xfId="12130"/>
    <cellStyle name="Entrada 7 2 8 2 4" xfId="12131"/>
    <cellStyle name="Entrada 7 2 8 2 5" xfId="12132"/>
    <cellStyle name="Entrada 7 2 8 2 6" xfId="12133"/>
    <cellStyle name="Entrada 7 2 8 3" xfId="12134"/>
    <cellStyle name="Entrada 7 2 8 3 2" xfId="12135"/>
    <cellStyle name="Entrada 7 2 8 3 2 2" xfId="12136"/>
    <cellStyle name="Entrada 7 2 8 3 2 3" xfId="12137"/>
    <cellStyle name="Entrada 7 2 8 3 2 4" xfId="12138"/>
    <cellStyle name="Entrada 7 2 8 3 3" xfId="12139"/>
    <cellStyle name="Entrada 7 2 8 3 3 2" xfId="12140"/>
    <cellStyle name="Entrada 7 2 8 3 3 3" xfId="12141"/>
    <cellStyle name="Entrada 7 2 8 3 3 4" xfId="12142"/>
    <cellStyle name="Entrada 7 2 8 3 4" xfId="12143"/>
    <cellStyle name="Entrada 7 2 8 3 5" xfId="12144"/>
    <cellStyle name="Entrada 7 2 8 3 6" xfId="12145"/>
    <cellStyle name="Entrada 7 2 8 4" xfId="12146"/>
    <cellStyle name="Entrada 7 2 8 4 2" xfId="12147"/>
    <cellStyle name="Entrada 7 2 8 4 3" xfId="12148"/>
    <cellStyle name="Entrada 7 2 8 4 4" xfId="12149"/>
    <cellStyle name="Entrada 7 2 8 5" xfId="12150"/>
    <cellStyle name="Entrada 7 2 8 6" xfId="12151"/>
    <cellStyle name="Entrada 7 2 9" xfId="12152"/>
    <cellStyle name="Entrada 7 2 9 2" xfId="12153"/>
    <cellStyle name="Entrada 7 2 9 2 2" xfId="12154"/>
    <cellStyle name="Entrada 7 2 9 2 2 2" xfId="12155"/>
    <cellStyle name="Entrada 7 2 9 2 2 3" xfId="12156"/>
    <cellStyle name="Entrada 7 2 9 2 2 4" xfId="12157"/>
    <cellStyle name="Entrada 7 2 9 2 3" xfId="12158"/>
    <cellStyle name="Entrada 7 2 9 2 3 2" xfId="12159"/>
    <cellStyle name="Entrada 7 2 9 2 3 3" xfId="12160"/>
    <cellStyle name="Entrada 7 2 9 2 3 4" xfId="12161"/>
    <cellStyle name="Entrada 7 2 9 2 4" xfId="12162"/>
    <cellStyle name="Entrada 7 2 9 2 5" xfId="12163"/>
    <cellStyle name="Entrada 7 2 9 2 6" xfId="12164"/>
    <cellStyle name="Entrada 7 2 9 3" xfId="12165"/>
    <cellStyle name="Entrada 7 2 9 3 2" xfId="12166"/>
    <cellStyle name="Entrada 7 2 9 3 2 2" xfId="12167"/>
    <cellStyle name="Entrada 7 2 9 3 2 3" xfId="12168"/>
    <cellStyle name="Entrada 7 2 9 3 2 4" xfId="12169"/>
    <cellStyle name="Entrada 7 2 9 3 3" xfId="12170"/>
    <cellStyle name="Entrada 7 2 9 3 3 2" xfId="12171"/>
    <cellStyle name="Entrada 7 2 9 3 3 3" xfId="12172"/>
    <cellStyle name="Entrada 7 2 9 3 3 4" xfId="12173"/>
    <cellStyle name="Entrada 7 2 9 3 4" xfId="12174"/>
    <cellStyle name="Entrada 7 2 9 3 5" xfId="12175"/>
    <cellStyle name="Entrada 7 2 9 3 6" xfId="12176"/>
    <cellStyle name="Entrada 7 2 9 4" xfId="12177"/>
    <cellStyle name="Entrada 7 2 9 4 2" xfId="12178"/>
    <cellStyle name="Entrada 7 2 9 4 3" xfId="12179"/>
    <cellStyle name="Entrada 7 2 9 4 4" xfId="12180"/>
    <cellStyle name="Entrada 7 2 9 5" xfId="12181"/>
    <cellStyle name="Entrada 7 2 9 6" xfId="12182"/>
    <cellStyle name="Entrada 7 3" xfId="12183"/>
    <cellStyle name="Entrada 7 3 10" xfId="12184"/>
    <cellStyle name="Entrada 7 3 10 2" xfId="12185"/>
    <cellStyle name="Entrada 7 3 10 2 2" xfId="12186"/>
    <cellStyle name="Entrada 7 3 10 2 2 2" xfId="12187"/>
    <cellStyle name="Entrada 7 3 10 2 2 3" xfId="12188"/>
    <cellStyle name="Entrada 7 3 10 2 2 4" xfId="12189"/>
    <cellStyle name="Entrada 7 3 10 2 3" xfId="12190"/>
    <cellStyle name="Entrada 7 3 10 2 3 2" xfId="12191"/>
    <cellStyle name="Entrada 7 3 10 2 3 3" xfId="12192"/>
    <cellStyle name="Entrada 7 3 10 2 3 4" xfId="12193"/>
    <cellStyle name="Entrada 7 3 10 2 4" xfId="12194"/>
    <cellStyle name="Entrada 7 3 10 2 5" xfId="12195"/>
    <cellStyle name="Entrada 7 3 10 2 6" xfId="12196"/>
    <cellStyle name="Entrada 7 3 10 3" xfId="12197"/>
    <cellStyle name="Entrada 7 3 10 3 2" xfId="12198"/>
    <cellStyle name="Entrada 7 3 10 3 2 2" xfId="12199"/>
    <cellStyle name="Entrada 7 3 10 3 2 3" xfId="12200"/>
    <cellStyle name="Entrada 7 3 10 3 2 4" xfId="12201"/>
    <cellStyle name="Entrada 7 3 10 3 3" xfId="12202"/>
    <cellStyle name="Entrada 7 3 10 3 3 2" xfId="12203"/>
    <cellStyle name="Entrada 7 3 10 3 3 3" xfId="12204"/>
    <cellStyle name="Entrada 7 3 10 3 3 4" xfId="12205"/>
    <cellStyle name="Entrada 7 3 10 3 4" xfId="12206"/>
    <cellStyle name="Entrada 7 3 10 3 5" xfId="12207"/>
    <cellStyle name="Entrada 7 3 10 3 6" xfId="12208"/>
    <cellStyle name="Entrada 7 3 10 4" xfId="12209"/>
    <cellStyle name="Entrada 7 3 10 5" xfId="12210"/>
    <cellStyle name="Entrada 7 3 10 6" xfId="12211"/>
    <cellStyle name="Entrada 7 3 11" xfId="12212"/>
    <cellStyle name="Entrada 7 3 12" xfId="12213"/>
    <cellStyle name="Entrada 7 3 2" xfId="12214"/>
    <cellStyle name="Entrada 7 3 2 2" xfId="12215"/>
    <cellStyle name="Entrada 7 3 2 2 2" xfId="12216"/>
    <cellStyle name="Entrada 7 3 2 2 2 2" xfId="12217"/>
    <cellStyle name="Entrada 7 3 2 2 2 2 2" xfId="12218"/>
    <cellStyle name="Entrada 7 3 2 2 2 2 3" xfId="12219"/>
    <cellStyle name="Entrada 7 3 2 2 2 2 4" xfId="12220"/>
    <cellStyle name="Entrada 7 3 2 2 2 3" xfId="12221"/>
    <cellStyle name="Entrada 7 3 2 2 2 3 2" xfId="12222"/>
    <cellStyle name="Entrada 7 3 2 2 2 3 3" xfId="12223"/>
    <cellStyle name="Entrada 7 3 2 2 2 3 4" xfId="12224"/>
    <cellStyle name="Entrada 7 3 2 2 2 4" xfId="12225"/>
    <cellStyle name="Entrada 7 3 2 2 2 5" xfId="12226"/>
    <cellStyle name="Entrada 7 3 2 2 2 6" xfId="12227"/>
    <cellStyle name="Entrada 7 3 2 2 3" xfId="12228"/>
    <cellStyle name="Entrada 7 3 2 2 3 2" xfId="12229"/>
    <cellStyle name="Entrada 7 3 2 2 3 2 2" xfId="12230"/>
    <cellStyle name="Entrada 7 3 2 2 3 2 3" xfId="12231"/>
    <cellStyle name="Entrada 7 3 2 2 3 2 4" xfId="12232"/>
    <cellStyle name="Entrada 7 3 2 2 3 3" xfId="12233"/>
    <cellStyle name="Entrada 7 3 2 2 3 3 2" xfId="12234"/>
    <cellStyle name="Entrada 7 3 2 2 3 3 3" xfId="12235"/>
    <cellStyle name="Entrada 7 3 2 2 3 3 4" xfId="12236"/>
    <cellStyle name="Entrada 7 3 2 2 3 4" xfId="12237"/>
    <cellStyle name="Entrada 7 3 2 2 3 5" xfId="12238"/>
    <cellStyle name="Entrada 7 3 2 2 3 6" xfId="12239"/>
    <cellStyle name="Entrada 7 3 2 2 4" xfId="12240"/>
    <cellStyle name="Entrada 7 3 2 2 5" xfId="12241"/>
    <cellStyle name="Entrada 7 3 2 2 6" xfId="12242"/>
    <cellStyle name="Entrada 7 3 2 3" xfId="12243"/>
    <cellStyle name="Entrada 7 3 2 4" xfId="12244"/>
    <cellStyle name="Entrada 7 3 3" xfId="12245"/>
    <cellStyle name="Entrada 7 3 3 2" xfId="12246"/>
    <cellStyle name="Entrada 7 3 3 2 2" xfId="12247"/>
    <cellStyle name="Entrada 7 3 3 2 2 2" xfId="12248"/>
    <cellStyle name="Entrada 7 3 3 2 2 2 2" xfId="12249"/>
    <cellStyle name="Entrada 7 3 3 2 2 2 3" xfId="12250"/>
    <cellStyle name="Entrada 7 3 3 2 2 2 4" xfId="12251"/>
    <cellStyle name="Entrada 7 3 3 2 2 3" xfId="12252"/>
    <cellStyle name="Entrada 7 3 3 2 2 3 2" xfId="12253"/>
    <cellStyle name="Entrada 7 3 3 2 2 3 3" xfId="12254"/>
    <cellStyle name="Entrada 7 3 3 2 2 3 4" xfId="12255"/>
    <cellStyle name="Entrada 7 3 3 2 2 4" xfId="12256"/>
    <cellStyle name="Entrada 7 3 3 2 2 5" xfId="12257"/>
    <cellStyle name="Entrada 7 3 3 2 2 6" xfId="12258"/>
    <cellStyle name="Entrada 7 3 3 2 3" xfId="12259"/>
    <cellStyle name="Entrada 7 3 3 2 3 2" xfId="12260"/>
    <cellStyle name="Entrada 7 3 3 2 3 2 2" xfId="12261"/>
    <cellStyle name="Entrada 7 3 3 2 3 2 3" xfId="12262"/>
    <cellStyle name="Entrada 7 3 3 2 3 2 4" xfId="12263"/>
    <cellStyle name="Entrada 7 3 3 2 3 3" xfId="12264"/>
    <cellStyle name="Entrada 7 3 3 2 3 3 2" xfId="12265"/>
    <cellStyle name="Entrada 7 3 3 2 3 3 3" xfId="12266"/>
    <cellStyle name="Entrada 7 3 3 2 3 3 4" xfId="12267"/>
    <cellStyle name="Entrada 7 3 3 2 3 4" xfId="12268"/>
    <cellStyle name="Entrada 7 3 3 2 3 5" xfId="12269"/>
    <cellStyle name="Entrada 7 3 3 2 3 6" xfId="12270"/>
    <cellStyle name="Entrada 7 3 3 2 4" xfId="12271"/>
    <cellStyle name="Entrada 7 3 3 2 5" xfId="12272"/>
    <cellStyle name="Entrada 7 3 3 2 6" xfId="12273"/>
    <cellStyle name="Entrada 7 3 3 3" xfId="12274"/>
    <cellStyle name="Entrada 7 3 3 4" xfId="12275"/>
    <cellStyle name="Entrada 7 3 4" xfId="12276"/>
    <cellStyle name="Entrada 7 3 4 2" xfId="12277"/>
    <cellStyle name="Entrada 7 3 4 2 2" xfId="12278"/>
    <cellStyle name="Entrada 7 3 4 2 2 2" xfId="12279"/>
    <cellStyle name="Entrada 7 3 4 2 2 2 2" xfId="12280"/>
    <cellStyle name="Entrada 7 3 4 2 2 2 3" xfId="12281"/>
    <cellStyle name="Entrada 7 3 4 2 2 2 4" xfId="12282"/>
    <cellStyle name="Entrada 7 3 4 2 2 3" xfId="12283"/>
    <cellStyle name="Entrada 7 3 4 2 2 3 2" xfId="12284"/>
    <cellStyle name="Entrada 7 3 4 2 2 3 3" xfId="12285"/>
    <cellStyle name="Entrada 7 3 4 2 2 3 4" xfId="12286"/>
    <cellStyle name="Entrada 7 3 4 2 2 4" xfId="12287"/>
    <cellStyle name="Entrada 7 3 4 2 2 5" xfId="12288"/>
    <cellStyle name="Entrada 7 3 4 2 2 6" xfId="12289"/>
    <cellStyle name="Entrada 7 3 4 2 3" xfId="12290"/>
    <cellStyle name="Entrada 7 3 4 2 3 2" xfId="12291"/>
    <cellStyle name="Entrada 7 3 4 2 3 2 2" xfId="12292"/>
    <cellStyle name="Entrada 7 3 4 2 3 2 3" xfId="12293"/>
    <cellStyle name="Entrada 7 3 4 2 3 2 4" xfId="12294"/>
    <cellStyle name="Entrada 7 3 4 2 3 3" xfId="12295"/>
    <cellStyle name="Entrada 7 3 4 2 3 3 2" xfId="12296"/>
    <cellStyle name="Entrada 7 3 4 2 3 3 3" xfId="12297"/>
    <cellStyle name="Entrada 7 3 4 2 3 3 4" xfId="12298"/>
    <cellStyle name="Entrada 7 3 4 2 3 4" xfId="12299"/>
    <cellStyle name="Entrada 7 3 4 2 3 5" xfId="12300"/>
    <cellStyle name="Entrada 7 3 4 2 3 6" xfId="12301"/>
    <cellStyle name="Entrada 7 3 4 2 4" xfId="12302"/>
    <cellStyle name="Entrada 7 3 4 2 5" xfId="12303"/>
    <cellStyle name="Entrada 7 3 4 2 6" xfId="12304"/>
    <cellStyle name="Entrada 7 3 4 3" xfId="12305"/>
    <cellStyle name="Entrada 7 3 4 4" xfId="12306"/>
    <cellStyle name="Entrada 7 3 5" xfId="12307"/>
    <cellStyle name="Entrada 7 3 5 2" xfId="12308"/>
    <cellStyle name="Entrada 7 3 5 2 2" xfId="12309"/>
    <cellStyle name="Entrada 7 3 5 2 2 2" xfId="12310"/>
    <cellStyle name="Entrada 7 3 5 2 2 2 2" xfId="12311"/>
    <cellStyle name="Entrada 7 3 5 2 2 2 3" xfId="12312"/>
    <cellStyle name="Entrada 7 3 5 2 2 2 4" xfId="12313"/>
    <cellStyle name="Entrada 7 3 5 2 2 3" xfId="12314"/>
    <cellStyle name="Entrada 7 3 5 2 2 3 2" xfId="12315"/>
    <cellStyle name="Entrada 7 3 5 2 2 3 3" xfId="12316"/>
    <cellStyle name="Entrada 7 3 5 2 2 3 4" xfId="12317"/>
    <cellStyle name="Entrada 7 3 5 2 2 4" xfId="12318"/>
    <cellStyle name="Entrada 7 3 5 2 2 5" xfId="12319"/>
    <cellStyle name="Entrada 7 3 5 2 2 6" xfId="12320"/>
    <cellStyle name="Entrada 7 3 5 2 3" xfId="12321"/>
    <cellStyle name="Entrada 7 3 5 2 3 2" xfId="12322"/>
    <cellStyle name="Entrada 7 3 5 2 3 2 2" xfId="12323"/>
    <cellStyle name="Entrada 7 3 5 2 3 2 3" xfId="12324"/>
    <cellStyle name="Entrada 7 3 5 2 3 2 4" xfId="12325"/>
    <cellStyle name="Entrada 7 3 5 2 3 3" xfId="12326"/>
    <cellStyle name="Entrada 7 3 5 2 3 3 2" xfId="12327"/>
    <cellStyle name="Entrada 7 3 5 2 3 3 3" xfId="12328"/>
    <cellStyle name="Entrada 7 3 5 2 3 3 4" xfId="12329"/>
    <cellStyle name="Entrada 7 3 5 2 3 4" xfId="12330"/>
    <cellStyle name="Entrada 7 3 5 2 3 5" xfId="12331"/>
    <cellStyle name="Entrada 7 3 5 2 3 6" xfId="12332"/>
    <cellStyle name="Entrada 7 3 5 2 4" xfId="12333"/>
    <cellStyle name="Entrada 7 3 5 2 5" xfId="12334"/>
    <cellStyle name="Entrada 7 3 5 2 6" xfId="12335"/>
    <cellStyle name="Entrada 7 3 5 3" xfId="12336"/>
    <cellStyle name="Entrada 7 3 5 4" xfId="12337"/>
    <cellStyle name="Entrada 7 3 6" xfId="12338"/>
    <cellStyle name="Entrada 7 3 6 2" xfId="12339"/>
    <cellStyle name="Entrada 7 3 6 2 2" xfId="12340"/>
    <cellStyle name="Entrada 7 3 6 2 2 2" xfId="12341"/>
    <cellStyle name="Entrada 7 3 6 2 2 3" xfId="12342"/>
    <cellStyle name="Entrada 7 3 6 2 2 4" xfId="12343"/>
    <cellStyle name="Entrada 7 3 6 2 3" xfId="12344"/>
    <cellStyle name="Entrada 7 3 6 2 3 2" xfId="12345"/>
    <cellStyle name="Entrada 7 3 6 2 3 3" xfId="12346"/>
    <cellStyle name="Entrada 7 3 6 2 3 4" xfId="12347"/>
    <cellStyle name="Entrada 7 3 6 2 4" xfId="12348"/>
    <cellStyle name="Entrada 7 3 6 2 5" xfId="12349"/>
    <cellStyle name="Entrada 7 3 6 2 6" xfId="12350"/>
    <cellStyle name="Entrada 7 3 6 3" xfId="12351"/>
    <cellStyle name="Entrada 7 3 6 3 2" xfId="12352"/>
    <cellStyle name="Entrada 7 3 6 3 2 2" xfId="12353"/>
    <cellStyle name="Entrada 7 3 6 3 2 3" xfId="12354"/>
    <cellStyle name="Entrada 7 3 6 3 2 4" xfId="12355"/>
    <cellStyle name="Entrada 7 3 6 3 3" xfId="12356"/>
    <cellStyle name="Entrada 7 3 6 3 3 2" xfId="12357"/>
    <cellStyle name="Entrada 7 3 6 3 3 3" xfId="12358"/>
    <cellStyle name="Entrada 7 3 6 3 3 4" xfId="12359"/>
    <cellStyle name="Entrada 7 3 6 3 4" xfId="12360"/>
    <cellStyle name="Entrada 7 3 6 3 5" xfId="12361"/>
    <cellStyle name="Entrada 7 3 6 3 6" xfId="12362"/>
    <cellStyle name="Entrada 7 3 6 4" xfId="12363"/>
    <cellStyle name="Entrada 7 3 6 4 2" xfId="12364"/>
    <cellStyle name="Entrada 7 3 6 4 3" xfId="12365"/>
    <cellStyle name="Entrada 7 3 6 4 4" xfId="12366"/>
    <cellStyle name="Entrada 7 3 6 5" xfId="12367"/>
    <cellStyle name="Entrada 7 3 6 6" xfId="12368"/>
    <cellStyle name="Entrada 7 3 7" xfId="12369"/>
    <cellStyle name="Entrada 7 3 7 2" xfId="12370"/>
    <cellStyle name="Entrada 7 3 7 2 2" xfId="12371"/>
    <cellStyle name="Entrada 7 3 7 2 2 2" xfId="12372"/>
    <cellStyle name="Entrada 7 3 7 2 2 3" xfId="12373"/>
    <cellStyle name="Entrada 7 3 7 2 2 4" xfId="12374"/>
    <cellStyle name="Entrada 7 3 7 2 3" xfId="12375"/>
    <cellStyle name="Entrada 7 3 7 2 3 2" xfId="12376"/>
    <cellStyle name="Entrada 7 3 7 2 3 3" xfId="12377"/>
    <cellStyle name="Entrada 7 3 7 2 3 4" xfId="12378"/>
    <cellStyle name="Entrada 7 3 7 2 4" xfId="12379"/>
    <cellStyle name="Entrada 7 3 7 2 5" xfId="12380"/>
    <cellStyle name="Entrada 7 3 7 2 6" xfId="12381"/>
    <cellStyle name="Entrada 7 3 7 3" xfId="12382"/>
    <cellStyle name="Entrada 7 3 7 3 2" xfId="12383"/>
    <cellStyle name="Entrada 7 3 7 3 2 2" xfId="12384"/>
    <cellStyle name="Entrada 7 3 7 3 2 3" xfId="12385"/>
    <cellStyle name="Entrada 7 3 7 3 2 4" xfId="12386"/>
    <cellStyle name="Entrada 7 3 7 3 3" xfId="12387"/>
    <cellStyle name="Entrada 7 3 7 3 3 2" xfId="12388"/>
    <cellStyle name="Entrada 7 3 7 3 3 3" xfId="12389"/>
    <cellStyle name="Entrada 7 3 7 3 3 4" xfId="12390"/>
    <cellStyle name="Entrada 7 3 7 3 4" xfId="12391"/>
    <cellStyle name="Entrada 7 3 7 3 5" xfId="12392"/>
    <cellStyle name="Entrada 7 3 7 3 6" xfId="12393"/>
    <cellStyle name="Entrada 7 3 7 4" xfId="12394"/>
    <cellStyle name="Entrada 7 3 7 4 2" xfId="12395"/>
    <cellStyle name="Entrada 7 3 7 4 3" xfId="12396"/>
    <cellStyle name="Entrada 7 3 7 4 4" xfId="12397"/>
    <cellStyle name="Entrada 7 3 7 5" xfId="12398"/>
    <cellStyle name="Entrada 7 3 7 6" xfId="12399"/>
    <cellStyle name="Entrada 7 3 8" xfId="12400"/>
    <cellStyle name="Entrada 7 3 8 2" xfId="12401"/>
    <cellStyle name="Entrada 7 3 8 2 2" xfId="12402"/>
    <cellStyle name="Entrada 7 3 8 2 2 2" xfId="12403"/>
    <cellStyle name="Entrada 7 3 8 2 2 3" xfId="12404"/>
    <cellStyle name="Entrada 7 3 8 2 2 4" xfId="12405"/>
    <cellStyle name="Entrada 7 3 8 2 3" xfId="12406"/>
    <cellStyle name="Entrada 7 3 8 2 3 2" xfId="12407"/>
    <cellStyle name="Entrada 7 3 8 2 3 3" xfId="12408"/>
    <cellStyle name="Entrada 7 3 8 2 3 4" xfId="12409"/>
    <cellStyle name="Entrada 7 3 8 2 4" xfId="12410"/>
    <cellStyle name="Entrada 7 3 8 2 5" xfId="12411"/>
    <cellStyle name="Entrada 7 3 8 2 6" xfId="12412"/>
    <cellStyle name="Entrada 7 3 8 3" xfId="12413"/>
    <cellStyle name="Entrada 7 3 8 3 2" xfId="12414"/>
    <cellStyle name="Entrada 7 3 8 3 2 2" xfId="12415"/>
    <cellStyle name="Entrada 7 3 8 3 2 3" xfId="12416"/>
    <cellStyle name="Entrada 7 3 8 3 2 4" xfId="12417"/>
    <cellStyle name="Entrada 7 3 8 3 3" xfId="12418"/>
    <cellStyle name="Entrada 7 3 8 3 3 2" xfId="12419"/>
    <cellStyle name="Entrada 7 3 8 3 3 3" xfId="12420"/>
    <cellStyle name="Entrada 7 3 8 3 3 4" xfId="12421"/>
    <cellStyle name="Entrada 7 3 8 3 4" xfId="12422"/>
    <cellStyle name="Entrada 7 3 8 3 5" xfId="12423"/>
    <cellStyle name="Entrada 7 3 8 3 6" xfId="12424"/>
    <cellStyle name="Entrada 7 3 8 4" xfId="12425"/>
    <cellStyle name="Entrada 7 3 8 4 2" xfId="12426"/>
    <cellStyle name="Entrada 7 3 8 4 3" xfId="12427"/>
    <cellStyle name="Entrada 7 3 8 4 4" xfId="12428"/>
    <cellStyle name="Entrada 7 3 8 5" xfId="12429"/>
    <cellStyle name="Entrada 7 3 8 6" xfId="12430"/>
    <cellStyle name="Entrada 7 3 9" xfId="12431"/>
    <cellStyle name="Entrada 7 3 9 2" xfId="12432"/>
    <cellStyle name="Entrada 7 3 9 2 2" xfId="12433"/>
    <cellStyle name="Entrada 7 3 9 2 2 2" xfId="12434"/>
    <cellStyle name="Entrada 7 3 9 2 2 3" xfId="12435"/>
    <cellStyle name="Entrada 7 3 9 2 2 4" xfId="12436"/>
    <cellStyle name="Entrada 7 3 9 2 3" xfId="12437"/>
    <cellStyle name="Entrada 7 3 9 2 3 2" xfId="12438"/>
    <cellStyle name="Entrada 7 3 9 2 3 3" xfId="12439"/>
    <cellStyle name="Entrada 7 3 9 2 3 4" xfId="12440"/>
    <cellStyle name="Entrada 7 3 9 2 4" xfId="12441"/>
    <cellStyle name="Entrada 7 3 9 2 5" xfId="12442"/>
    <cellStyle name="Entrada 7 3 9 2 6" xfId="12443"/>
    <cellStyle name="Entrada 7 3 9 3" xfId="12444"/>
    <cellStyle name="Entrada 7 3 9 3 2" xfId="12445"/>
    <cellStyle name="Entrada 7 3 9 3 2 2" xfId="12446"/>
    <cellStyle name="Entrada 7 3 9 3 2 3" xfId="12447"/>
    <cellStyle name="Entrada 7 3 9 3 2 4" xfId="12448"/>
    <cellStyle name="Entrada 7 3 9 3 3" xfId="12449"/>
    <cellStyle name="Entrada 7 3 9 3 3 2" xfId="12450"/>
    <cellStyle name="Entrada 7 3 9 3 3 3" xfId="12451"/>
    <cellStyle name="Entrada 7 3 9 3 3 4" xfId="12452"/>
    <cellStyle name="Entrada 7 3 9 3 4" xfId="12453"/>
    <cellStyle name="Entrada 7 3 9 3 5" xfId="12454"/>
    <cellStyle name="Entrada 7 3 9 3 6" xfId="12455"/>
    <cellStyle name="Entrada 7 3 9 4" xfId="12456"/>
    <cellStyle name="Entrada 7 3 9 4 2" xfId="12457"/>
    <cellStyle name="Entrada 7 3 9 4 3" xfId="12458"/>
    <cellStyle name="Entrada 7 3 9 4 4" xfId="12459"/>
    <cellStyle name="Entrada 7 3 9 5" xfId="12460"/>
    <cellStyle name="Entrada 7 3 9 6" xfId="12461"/>
    <cellStyle name="Entrada 7 4" xfId="12462"/>
    <cellStyle name="Entrada 7 4 2" xfId="12463"/>
    <cellStyle name="Entrada 7 4 2 2" xfId="12464"/>
    <cellStyle name="Entrada 7 4 2 2 2" xfId="12465"/>
    <cellStyle name="Entrada 7 4 2 2 2 2" xfId="12466"/>
    <cellStyle name="Entrada 7 4 2 2 2 3" xfId="12467"/>
    <cellStyle name="Entrada 7 4 2 2 2 4" xfId="12468"/>
    <cellStyle name="Entrada 7 4 2 2 3" xfId="12469"/>
    <cellStyle name="Entrada 7 4 2 2 3 2" xfId="12470"/>
    <cellStyle name="Entrada 7 4 2 2 3 3" xfId="12471"/>
    <cellStyle name="Entrada 7 4 2 2 3 4" xfId="12472"/>
    <cellStyle name="Entrada 7 4 2 2 4" xfId="12473"/>
    <cellStyle name="Entrada 7 4 2 2 5" xfId="12474"/>
    <cellStyle name="Entrada 7 4 2 2 6" xfId="12475"/>
    <cellStyle name="Entrada 7 4 2 3" xfId="12476"/>
    <cellStyle name="Entrada 7 4 2 3 2" xfId="12477"/>
    <cellStyle name="Entrada 7 4 2 3 2 2" xfId="12478"/>
    <cellStyle name="Entrada 7 4 2 3 2 3" xfId="12479"/>
    <cellStyle name="Entrada 7 4 2 3 2 4" xfId="12480"/>
    <cellStyle name="Entrada 7 4 2 3 3" xfId="12481"/>
    <cellStyle name="Entrada 7 4 2 3 3 2" xfId="12482"/>
    <cellStyle name="Entrada 7 4 2 3 3 3" xfId="12483"/>
    <cellStyle name="Entrada 7 4 2 3 3 4" xfId="12484"/>
    <cellStyle name="Entrada 7 4 2 3 4" xfId="12485"/>
    <cellStyle name="Entrada 7 4 2 3 5" xfId="12486"/>
    <cellStyle name="Entrada 7 4 2 3 6" xfId="12487"/>
    <cellStyle name="Entrada 7 4 2 4" xfId="12488"/>
    <cellStyle name="Entrada 7 4 2 5" xfId="12489"/>
    <cellStyle name="Entrada 7 4 2 6" xfId="12490"/>
    <cellStyle name="Entrada 7 4 3" xfId="12491"/>
    <cellStyle name="Entrada 7 4 4" xfId="12492"/>
    <cellStyle name="Entrada 7 5" xfId="12493"/>
    <cellStyle name="Entrada 7 5 2" xfId="12494"/>
    <cellStyle name="Entrada 7 5 2 2" xfId="12495"/>
    <cellStyle name="Entrada 7 5 2 2 2" xfId="12496"/>
    <cellStyle name="Entrada 7 5 2 2 2 2" xfId="12497"/>
    <cellStyle name="Entrada 7 5 2 2 2 3" xfId="12498"/>
    <cellStyle name="Entrada 7 5 2 2 2 4" xfId="12499"/>
    <cellStyle name="Entrada 7 5 2 2 3" xfId="12500"/>
    <cellStyle name="Entrada 7 5 2 2 3 2" xfId="12501"/>
    <cellStyle name="Entrada 7 5 2 2 3 3" xfId="12502"/>
    <cellStyle name="Entrada 7 5 2 2 3 4" xfId="12503"/>
    <cellStyle name="Entrada 7 5 2 2 4" xfId="12504"/>
    <cellStyle name="Entrada 7 5 2 2 5" xfId="12505"/>
    <cellStyle name="Entrada 7 5 2 2 6" xfId="12506"/>
    <cellStyle name="Entrada 7 5 2 3" xfId="12507"/>
    <cellStyle name="Entrada 7 5 2 3 2" xfId="12508"/>
    <cellStyle name="Entrada 7 5 2 3 2 2" xfId="12509"/>
    <cellStyle name="Entrada 7 5 2 3 2 3" xfId="12510"/>
    <cellStyle name="Entrada 7 5 2 3 2 4" xfId="12511"/>
    <cellStyle name="Entrada 7 5 2 3 3" xfId="12512"/>
    <cellStyle name="Entrada 7 5 2 3 3 2" xfId="12513"/>
    <cellStyle name="Entrada 7 5 2 3 3 3" xfId="12514"/>
    <cellStyle name="Entrada 7 5 2 3 3 4" xfId="12515"/>
    <cellStyle name="Entrada 7 5 2 3 4" xfId="12516"/>
    <cellStyle name="Entrada 7 5 2 3 5" xfId="12517"/>
    <cellStyle name="Entrada 7 5 2 3 6" xfId="12518"/>
    <cellStyle name="Entrada 7 5 2 4" xfId="12519"/>
    <cellStyle name="Entrada 7 5 2 5" xfId="12520"/>
    <cellStyle name="Entrada 7 5 2 6" xfId="12521"/>
    <cellStyle name="Entrada 7 5 3" xfId="12522"/>
    <cellStyle name="Entrada 7 5 4" xfId="12523"/>
    <cellStyle name="Entrada 7 6" xfId="12524"/>
    <cellStyle name="Entrada 7 6 2" xfId="12525"/>
    <cellStyle name="Entrada 7 6 2 2" xfId="12526"/>
    <cellStyle name="Entrada 7 6 2 2 2" xfId="12527"/>
    <cellStyle name="Entrada 7 6 2 2 2 2" xfId="12528"/>
    <cellStyle name="Entrada 7 6 2 2 2 3" xfId="12529"/>
    <cellStyle name="Entrada 7 6 2 2 2 4" xfId="12530"/>
    <cellStyle name="Entrada 7 6 2 2 3" xfId="12531"/>
    <cellStyle name="Entrada 7 6 2 2 3 2" xfId="12532"/>
    <cellStyle name="Entrada 7 6 2 2 3 3" xfId="12533"/>
    <cellStyle name="Entrada 7 6 2 2 3 4" xfId="12534"/>
    <cellStyle name="Entrada 7 6 2 2 4" xfId="12535"/>
    <cellStyle name="Entrada 7 6 2 2 5" xfId="12536"/>
    <cellStyle name="Entrada 7 6 2 2 6" xfId="12537"/>
    <cellStyle name="Entrada 7 6 2 3" xfId="12538"/>
    <cellStyle name="Entrada 7 6 2 3 2" xfId="12539"/>
    <cellStyle name="Entrada 7 6 2 3 2 2" xfId="12540"/>
    <cellStyle name="Entrada 7 6 2 3 2 3" xfId="12541"/>
    <cellStyle name="Entrada 7 6 2 3 2 4" xfId="12542"/>
    <cellStyle name="Entrada 7 6 2 3 3" xfId="12543"/>
    <cellStyle name="Entrada 7 6 2 3 3 2" xfId="12544"/>
    <cellStyle name="Entrada 7 6 2 3 3 3" xfId="12545"/>
    <cellStyle name="Entrada 7 6 2 3 3 4" xfId="12546"/>
    <cellStyle name="Entrada 7 6 2 3 4" xfId="12547"/>
    <cellStyle name="Entrada 7 6 2 3 5" xfId="12548"/>
    <cellStyle name="Entrada 7 6 2 3 6" xfId="12549"/>
    <cellStyle name="Entrada 7 6 2 4" xfId="12550"/>
    <cellStyle name="Entrada 7 6 2 5" xfId="12551"/>
    <cellStyle name="Entrada 7 6 2 6" xfId="12552"/>
    <cellStyle name="Entrada 7 6 3" xfId="12553"/>
    <cellStyle name="Entrada 7 6 4" xfId="12554"/>
    <cellStyle name="Entrada 7 7" xfId="12555"/>
    <cellStyle name="Entrada 7 7 2" xfId="12556"/>
    <cellStyle name="Entrada 7 7 2 2" xfId="12557"/>
    <cellStyle name="Entrada 7 7 2 2 2" xfId="12558"/>
    <cellStyle name="Entrada 7 7 2 2 2 2" xfId="12559"/>
    <cellStyle name="Entrada 7 7 2 2 2 3" xfId="12560"/>
    <cellStyle name="Entrada 7 7 2 2 2 4" xfId="12561"/>
    <cellStyle name="Entrada 7 7 2 2 3" xfId="12562"/>
    <cellStyle name="Entrada 7 7 2 2 3 2" xfId="12563"/>
    <cellStyle name="Entrada 7 7 2 2 3 3" xfId="12564"/>
    <cellStyle name="Entrada 7 7 2 2 3 4" xfId="12565"/>
    <cellStyle name="Entrada 7 7 2 2 4" xfId="12566"/>
    <cellStyle name="Entrada 7 7 2 2 5" xfId="12567"/>
    <cellStyle name="Entrada 7 7 2 2 6" xfId="12568"/>
    <cellStyle name="Entrada 7 7 2 3" xfId="12569"/>
    <cellStyle name="Entrada 7 7 2 3 2" xfId="12570"/>
    <cellStyle name="Entrada 7 7 2 3 2 2" xfId="12571"/>
    <cellStyle name="Entrada 7 7 2 3 2 3" xfId="12572"/>
    <cellStyle name="Entrada 7 7 2 3 2 4" xfId="12573"/>
    <cellStyle name="Entrada 7 7 2 3 3" xfId="12574"/>
    <cellStyle name="Entrada 7 7 2 3 3 2" xfId="12575"/>
    <cellStyle name="Entrada 7 7 2 3 3 3" xfId="12576"/>
    <cellStyle name="Entrada 7 7 2 3 3 4" xfId="12577"/>
    <cellStyle name="Entrada 7 7 2 3 4" xfId="12578"/>
    <cellStyle name="Entrada 7 7 2 3 5" xfId="12579"/>
    <cellStyle name="Entrada 7 7 2 3 6" xfId="12580"/>
    <cellStyle name="Entrada 7 7 2 4" xfId="12581"/>
    <cellStyle name="Entrada 7 7 2 5" xfId="12582"/>
    <cellStyle name="Entrada 7 7 2 6" xfId="12583"/>
    <cellStyle name="Entrada 7 7 3" xfId="12584"/>
    <cellStyle name="Entrada 7 7 4" xfId="12585"/>
    <cellStyle name="Entrada 7 8" xfId="12586"/>
    <cellStyle name="Entrada 7 8 2" xfId="12587"/>
    <cellStyle name="Entrada 7 8 2 2" xfId="12588"/>
    <cellStyle name="Entrada 7 8 2 2 2" xfId="12589"/>
    <cellStyle name="Entrada 7 8 2 2 3" xfId="12590"/>
    <cellStyle name="Entrada 7 8 2 2 4" xfId="12591"/>
    <cellStyle name="Entrada 7 8 2 3" xfId="12592"/>
    <cellStyle name="Entrada 7 8 2 3 2" xfId="12593"/>
    <cellStyle name="Entrada 7 8 2 3 3" xfId="12594"/>
    <cellStyle name="Entrada 7 8 2 3 4" xfId="12595"/>
    <cellStyle name="Entrada 7 8 2 4" xfId="12596"/>
    <cellStyle name="Entrada 7 8 2 5" xfId="12597"/>
    <cellStyle name="Entrada 7 8 2 6" xfId="12598"/>
    <cellStyle name="Entrada 7 8 3" xfId="12599"/>
    <cellStyle name="Entrada 7 8 3 2" xfId="12600"/>
    <cellStyle name="Entrada 7 8 3 2 2" xfId="12601"/>
    <cellStyle name="Entrada 7 8 3 2 3" xfId="12602"/>
    <cellStyle name="Entrada 7 8 3 2 4" xfId="12603"/>
    <cellStyle name="Entrada 7 8 3 3" xfId="12604"/>
    <cellStyle name="Entrada 7 8 3 3 2" xfId="12605"/>
    <cellStyle name="Entrada 7 8 3 3 3" xfId="12606"/>
    <cellStyle name="Entrada 7 8 3 3 4" xfId="12607"/>
    <cellStyle name="Entrada 7 8 3 4" xfId="12608"/>
    <cellStyle name="Entrada 7 8 3 5" xfId="12609"/>
    <cellStyle name="Entrada 7 8 3 6" xfId="12610"/>
    <cellStyle name="Entrada 7 8 4" xfId="12611"/>
    <cellStyle name="Entrada 7 8 4 2" xfId="12612"/>
    <cellStyle name="Entrada 7 8 4 3" xfId="12613"/>
    <cellStyle name="Entrada 7 8 4 4" xfId="12614"/>
    <cellStyle name="Entrada 7 8 5" xfId="12615"/>
    <cellStyle name="Entrada 7 8 6" xfId="12616"/>
    <cellStyle name="Entrada 7 9" xfId="12617"/>
    <cellStyle name="Entrada 7 9 2" xfId="12618"/>
    <cellStyle name="Entrada 7 9 2 2" xfId="12619"/>
    <cellStyle name="Entrada 7 9 2 2 2" xfId="12620"/>
    <cellStyle name="Entrada 7 9 2 2 3" xfId="12621"/>
    <cellStyle name="Entrada 7 9 2 2 4" xfId="12622"/>
    <cellStyle name="Entrada 7 9 2 3" xfId="12623"/>
    <cellStyle name="Entrada 7 9 2 3 2" xfId="12624"/>
    <cellStyle name="Entrada 7 9 2 3 3" xfId="12625"/>
    <cellStyle name="Entrada 7 9 2 3 4" xfId="12626"/>
    <cellStyle name="Entrada 7 9 2 4" xfId="12627"/>
    <cellStyle name="Entrada 7 9 2 5" xfId="12628"/>
    <cellStyle name="Entrada 7 9 2 6" xfId="12629"/>
    <cellStyle name="Entrada 7 9 3" xfId="12630"/>
    <cellStyle name="Entrada 7 9 3 2" xfId="12631"/>
    <cellStyle name="Entrada 7 9 3 2 2" xfId="12632"/>
    <cellStyle name="Entrada 7 9 3 2 3" xfId="12633"/>
    <cellStyle name="Entrada 7 9 3 2 4" xfId="12634"/>
    <cellStyle name="Entrada 7 9 3 3" xfId="12635"/>
    <cellStyle name="Entrada 7 9 3 3 2" xfId="12636"/>
    <cellStyle name="Entrada 7 9 3 3 3" xfId="12637"/>
    <cellStyle name="Entrada 7 9 3 3 4" xfId="12638"/>
    <cellStyle name="Entrada 7 9 3 4" xfId="12639"/>
    <cellStyle name="Entrada 7 9 3 5" xfId="12640"/>
    <cellStyle name="Entrada 7 9 3 6" xfId="12641"/>
    <cellStyle name="Entrada 7 9 4" xfId="12642"/>
    <cellStyle name="Entrada 7 9 4 2" xfId="12643"/>
    <cellStyle name="Entrada 7 9 4 3" xfId="12644"/>
    <cellStyle name="Entrada 7 9 4 4" xfId="12645"/>
    <cellStyle name="Entrada 7 9 5" xfId="12646"/>
    <cellStyle name="Entrada 7 9 6" xfId="12647"/>
    <cellStyle name="Estilo 1" xfId="12648"/>
    <cellStyle name="Euro" xfId="12649"/>
    <cellStyle name="Euro 2" xfId="12650"/>
    <cellStyle name="Euro 3" xfId="12651"/>
    <cellStyle name="Euro 4" xfId="12652"/>
    <cellStyle name="Explanatory Text" xfId="12653"/>
    <cellStyle name="Explanatory Text 2" xfId="12654"/>
    <cellStyle name="F2" xfId="12655"/>
    <cellStyle name="F3" xfId="12656"/>
    <cellStyle name="F4" xfId="12657"/>
    <cellStyle name="F5" xfId="12658"/>
    <cellStyle name="F6" xfId="12659"/>
    <cellStyle name="F7" xfId="12660"/>
    <cellStyle name="F8" xfId="12661"/>
    <cellStyle name="Fechas" xfId="12662"/>
    <cellStyle name="Fechas 2" xfId="12663"/>
    <cellStyle name="Fechas 3" xfId="12664"/>
    <cellStyle name="Fechas 4" xfId="12665"/>
    <cellStyle name="Fechas 5" xfId="12666"/>
    <cellStyle name="Fechas 6" xfId="12667"/>
    <cellStyle name="Fechas 7" xfId="12668"/>
    <cellStyle name="Fixed" xfId="12669"/>
    <cellStyle name="Fixed 2" xfId="12670"/>
    <cellStyle name="Fixed 3" xfId="12671"/>
    <cellStyle name="Fixo" xfId="12672"/>
    <cellStyle name="Footnote" xfId="12673"/>
    <cellStyle name="Good" xfId="12674"/>
    <cellStyle name="Good 2" xfId="12675"/>
    <cellStyle name="Grey" xfId="12676"/>
    <cellStyle name="Grey 10" xfId="12677"/>
    <cellStyle name="Grey 11" xfId="12678"/>
    <cellStyle name="Grey 12" xfId="12679"/>
    <cellStyle name="Grey 13" xfId="12680"/>
    <cellStyle name="Grey 14" xfId="12681"/>
    <cellStyle name="Grey 15" xfId="12682"/>
    <cellStyle name="Grey 16" xfId="12683"/>
    <cellStyle name="Grey 17" xfId="12684"/>
    <cellStyle name="Grey 18" xfId="12685"/>
    <cellStyle name="Grey 19" xfId="12686"/>
    <cellStyle name="Grey 2" xfId="12687"/>
    <cellStyle name="Grey 20" xfId="12688"/>
    <cellStyle name="Grey 21" xfId="12689"/>
    <cellStyle name="Grey 3" xfId="12690"/>
    <cellStyle name="Grey 4" xfId="12691"/>
    <cellStyle name="Grey 5" xfId="12692"/>
    <cellStyle name="Grey 6" xfId="12693"/>
    <cellStyle name="Grey 7" xfId="12694"/>
    <cellStyle name="Grey 8" xfId="12695"/>
    <cellStyle name="Grey 9" xfId="12696"/>
    <cellStyle name="Header1" xfId="12697"/>
    <cellStyle name="Header1 10" xfId="12698"/>
    <cellStyle name="Header1 11" xfId="12699"/>
    <cellStyle name="Header1 12" xfId="12700"/>
    <cellStyle name="Header1 13" xfId="12701"/>
    <cellStyle name="Header1 14" xfId="12702"/>
    <cellStyle name="Header1 15" xfId="12703"/>
    <cellStyle name="Header1 16" xfId="12704"/>
    <cellStyle name="Header1 17" xfId="12705"/>
    <cellStyle name="Header1 18" xfId="12706"/>
    <cellStyle name="Header1 19" xfId="12707"/>
    <cellStyle name="Header1 2" xfId="12708"/>
    <cellStyle name="Header1 20" xfId="12709"/>
    <cellStyle name="Header1 21" xfId="12710"/>
    <cellStyle name="Header1 22" xfId="12711"/>
    <cellStyle name="Header1 23" xfId="12712"/>
    <cellStyle name="Header1 24" xfId="12713"/>
    <cellStyle name="Header1 25" xfId="12714"/>
    <cellStyle name="Header1 26" xfId="12715"/>
    <cellStyle name="Header1 27" xfId="12716"/>
    <cellStyle name="Header1 28" xfId="12717"/>
    <cellStyle name="Header1 29" xfId="12718"/>
    <cellStyle name="Header1 3" xfId="12719"/>
    <cellStyle name="Header1 4" xfId="12720"/>
    <cellStyle name="Header1 5" xfId="12721"/>
    <cellStyle name="Header1 6" xfId="12722"/>
    <cellStyle name="Header1 7" xfId="12723"/>
    <cellStyle name="Header1 8" xfId="12724"/>
    <cellStyle name="Header1 9" xfId="12725"/>
    <cellStyle name="Header2" xfId="12726"/>
    <cellStyle name="Header2 10" xfId="12727"/>
    <cellStyle name="Header2 10 2" xfId="12728"/>
    <cellStyle name="Header2 10 2 10" xfId="12729"/>
    <cellStyle name="Header2 10 2 10 2" xfId="12730"/>
    <cellStyle name="Header2 10 2 10 2 2" xfId="12731"/>
    <cellStyle name="Header2 10 2 10 2 2 2" xfId="12732"/>
    <cellStyle name="Header2 10 2 10 2 2 3" xfId="12733"/>
    <cellStyle name="Header2 10 2 10 2 2 4" xfId="12734"/>
    <cellStyle name="Header2 10 2 10 2 2 5" xfId="12735"/>
    <cellStyle name="Header2 10 2 10 2 3" xfId="12736"/>
    <cellStyle name="Header2 10 2 10 2 3 2" xfId="12737"/>
    <cellStyle name="Header2 10 2 10 2 3 3" xfId="12738"/>
    <cellStyle name="Header2 10 2 10 2 3 4" xfId="12739"/>
    <cellStyle name="Header2 10 2 10 2 4" xfId="12740"/>
    <cellStyle name="Header2 10 2 10 2 5" xfId="12741"/>
    <cellStyle name="Header2 10 2 10 2 6" xfId="12742"/>
    <cellStyle name="Header2 10 2 10 3" xfId="12743"/>
    <cellStyle name="Header2 10 2 10 3 2" xfId="12744"/>
    <cellStyle name="Header2 10 2 10 3 2 2" xfId="12745"/>
    <cellStyle name="Header2 10 2 10 3 2 3" xfId="12746"/>
    <cellStyle name="Header2 10 2 10 3 2 4" xfId="12747"/>
    <cellStyle name="Header2 10 2 10 3 3" xfId="12748"/>
    <cellStyle name="Header2 10 2 10 3 3 2" xfId="12749"/>
    <cellStyle name="Header2 10 2 10 3 3 3" xfId="12750"/>
    <cellStyle name="Header2 10 2 10 3 3 4" xfId="12751"/>
    <cellStyle name="Header2 10 2 10 3 4" xfId="12752"/>
    <cellStyle name="Header2 10 2 10 3 5" xfId="12753"/>
    <cellStyle name="Header2 10 2 10 3 6" xfId="12754"/>
    <cellStyle name="Header2 10 2 10 4" xfId="12755"/>
    <cellStyle name="Header2 10 2 10 5" xfId="12756"/>
    <cellStyle name="Header2 10 2 11" xfId="12757"/>
    <cellStyle name="Header2 10 2 11 2" xfId="12758"/>
    <cellStyle name="Header2 10 2 11 2 2" xfId="12759"/>
    <cellStyle name="Header2 10 2 11 2 2 2" xfId="12760"/>
    <cellStyle name="Header2 10 2 11 2 2 3" xfId="12761"/>
    <cellStyle name="Header2 10 2 11 2 2 4" xfId="12762"/>
    <cellStyle name="Header2 10 2 11 2 2 5" xfId="12763"/>
    <cellStyle name="Header2 10 2 11 2 3" xfId="12764"/>
    <cellStyle name="Header2 10 2 11 2 3 2" xfId="12765"/>
    <cellStyle name="Header2 10 2 11 2 3 3" xfId="12766"/>
    <cellStyle name="Header2 10 2 11 2 3 4" xfId="12767"/>
    <cellStyle name="Header2 10 2 11 2 4" xfId="12768"/>
    <cellStyle name="Header2 10 2 11 2 5" xfId="12769"/>
    <cellStyle name="Header2 10 2 11 2 6" xfId="12770"/>
    <cellStyle name="Header2 10 2 11 3" xfId="12771"/>
    <cellStyle name="Header2 10 2 11 3 2" xfId="12772"/>
    <cellStyle name="Header2 10 2 11 3 2 2" xfId="12773"/>
    <cellStyle name="Header2 10 2 11 3 2 3" xfId="12774"/>
    <cellStyle name="Header2 10 2 11 3 2 4" xfId="12775"/>
    <cellStyle name="Header2 10 2 11 3 3" xfId="12776"/>
    <cellStyle name="Header2 10 2 11 3 3 2" xfId="12777"/>
    <cellStyle name="Header2 10 2 11 3 3 3" xfId="12778"/>
    <cellStyle name="Header2 10 2 11 3 3 4" xfId="12779"/>
    <cellStyle name="Header2 10 2 11 3 4" xfId="12780"/>
    <cellStyle name="Header2 10 2 11 3 5" xfId="12781"/>
    <cellStyle name="Header2 10 2 11 3 6" xfId="12782"/>
    <cellStyle name="Header2 10 2 11 4" xfId="12783"/>
    <cellStyle name="Header2 10 2 11 5" xfId="12784"/>
    <cellStyle name="Header2 10 2 12" xfId="12785"/>
    <cellStyle name="Header2 10 2 12 2" xfId="12786"/>
    <cellStyle name="Header2 10 2 12 2 2" xfId="12787"/>
    <cellStyle name="Header2 10 2 12 2 2 2" xfId="12788"/>
    <cellStyle name="Header2 10 2 12 2 2 3" xfId="12789"/>
    <cellStyle name="Header2 10 2 12 2 2 4" xfId="12790"/>
    <cellStyle name="Header2 10 2 12 2 2 5" xfId="12791"/>
    <cellStyle name="Header2 10 2 12 2 3" xfId="12792"/>
    <cellStyle name="Header2 10 2 12 2 3 2" xfId="12793"/>
    <cellStyle name="Header2 10 2 12 2 3 3" xfId="12794"/>
    <cellStyle name="Header2 10 2 12 2 3 4" xfId="12795"/>
    <cellStyle name="Header2 10 2 12 2 4" xfId="12796"/>
    <cellStyle name="Header2 10 2 12 2 5" xfId="12797"/>
    <cellStyle name="Header2 10 2 12 2 6" xfId="12798"/>
    <cellStyle name="Header2 10 2 12 3" xfId="12799"/>
    <cellStyle name="Header2 10 2 12 3 2" xfId="12800"/>
    <cellStyle name="Header2 10 2 12 3 2 2" xfId="12801"/>
    <cellStyle name="Header2 10 2 12 3 2 3" xfId="12802"/>
    <cellStyle name="Header2 10 2 12 3 2 4" xfId="12803"/>
    <cellStyle name="Header2 10 2 12 3 3" xfId="12804"/>
    <cellStyle name="Header2 10 2 12 3 3 2" xfId="12805"/>
    <cellStyle name="Header2 10 2 12 3 3 3" xfId="12806"/>
    <cellStyle name="Header2 10 2 12 3 3 4" xfId="12807"/>
    <cellStyle name="Header2 10 2 12 3 4" xfId="12808"/>
    <cellStyle name="Header2 10 2 12 3 5" xfId="12809"/>
    <cellStyle name="Header2 10 2 12 3 6" xfId="12810"/>
    <cellStyle name="Header2 10 2 12 4" xfId="12811"/>
    <cellStyle name="Header2 10 2 12 5" xfId="12812"/>
    <cellStyle name="Header2 10 2 13" xfId="12813"/>
    <cellStyle name="Header2 10 2 13 2" xfId="12814"/>
    <cellStyle name="Header2 10 2 13 2 2" xfId="12815"/>
    <cellStyle name="Header2 10 2 13 2 2 2" xfId="12816"/>
    <cellStyle name="Header2 10 2 13 2 2 3" xfId="12817"/>
    <cellStyle name="Header2 10 2 13 2 2 4" xfId="12818"/>
    <cellStyle name="Header2 10 2 13 2 2 5" xfId="12819"/>
    <cellStyle name="Header2 10 2 13 2 3" xfId="12820"/>
    <cellStyle name="Header2 10 2 13 2 3 2" xfId="12821"/>
    <cellStyle name="Header2 10 2 13 2 3 3" xfId="12822"/>
    <cellStyle name="Header2 10 2 13 2 3 4" xfId="12823"/>
    <cellStyle name="Header2 10 2 13 2 4" xfId="12824"/>
    <cellStyle name="Header2 10 2 13 2 5" xfId="12825"/>
    <cellStyle name="Header2 10 2 13 2 6" xfId="12826"/>
    <cellStyle name="Header2 10 2 13 3" xfId="12827"/>
    <cellStyle name="Header2 10 2 13 3 2" xfId="12828"/>
    <cellStyle name="Header2 10 2 13 3 2 2" xfId="12829"/>
    <cellStyle name="Header2 10 2 13 3 2 3" xfId="12830"/>
    <cellStyle name="Header2 10 2 13 3 2 4" xfId="12831"/>
    <cellStyle name="Header2 10 2 13 3 3" xfId="12832"/>
    <cellStyle name="Header2 10 2 13 3 3 2" xfId="12833"/>
    <cellStyle name="Header2 10 2 13 3 3 3" xfId="12834"/>
    <cellStyle name="Header2 10 2 13 3 3 4" xfId="12835"/>
    <cellStyle name="Header2 10 2 13 3 4" xfId="12836"/>
    <cellStyle name="Header2 10 2 13 3 5" xfId="12837"/>
    <cellStyle name="Header2 10 2 13 3 6" xfId="12838"/>
    <cellStyle name="Header2 10 2 13 4" xfId="12839"/>
    <cellStyle name="Header2 10 2 13 5" xfId="12840"/>
    <cellStyle name="Header2 10 2 2" xfId="12841"/>
    <cellStyle name="Header2 10 2 2 2" xfId="12842"/>
    <cellStyle name="Header2 10 2 2 2 2" xfId="12843"/>
    <cellStyle name="Header2 10 2 2 2 2 2" xfId="12844"/>
    <cellStyle name="Header2 10 2 2 2 2 2 2" xfId="12845"/>
    <cellStyle name="Header2 10 2 2 2 2 2 3" xfId="12846"/>
    <cellStyle name="Header2 10 2 2 2 2 2 4" xfId="12847"/>
    <cellStyle name="Header2 10 2 2 2 2 2 5" xfId="12848"/>
    <cellStyle name="Header2 10 2 2 2 2 3" xfId="12849"/>
    <cellStyle name="Header2 10 2 2 2 2 3 2" xfId="12850"/>
    <cellStyle name="Header2 10 2 2 2 2 3 3" xfId="12851"/>
    <cellStyle name="Header2 10 2 2 2 2 3 4" xfId="12852"/>
    <cellStyle name="Header2 10 2 2 2 2 4" xfId="12853"/>
    <cellStyle name="Header2 10 2 2 2 2 5" xfId="12854"/>
    <cellStyle name="Header2 10 2 2 2 2 6" xfId="12855"/>
    <cellStyle name="Header2 10 2 2 2 3" xfId="12856"/>
    <cellStyle name="Header2 10 2 2 2 3 2" xfId="12857"/>
    <cellStyle name="Header2 10 2 2 2 3 2 2" xfId="12858"/>
    <cellStyle name="Header2 10 2 2 2 3 2 3" xfId="12859"/>
    <cellStyle name="Header2 10 2 2 2 3 2 4" xfId="12860"/>
    <cellStyle name="Header2 10 2 2 2 3 3" xfId="12861"/>
    <cellStyle name="Header2 10 2 2 2 3 3 2" xfId="12862"/>
    <cellStyle name="Header2 10 2 2 2 3 3 3" xfId="12863"/>
    <cellStyle name="Header2 10 2 2 2 3 3 4" xfId="12864"/>
    <cellStyle name="Header2 10 2 2 2 3 4" xfId="12865"/>
    <cellStyle name="Header2 10 2 2 2 3 5" xfId="12866"/>
    <cellStyle name="Header2 10 2 2 2 3 6" xfId="12867"/>
    <cellStyle name="Header2 10 2 2 2 4" xfId="12868"/>
    <cellStyle name="Header2 10 2 2 2 5" xfId="12869"/>
    <cellStyle name="Header2 10 2 2 3" xfId="12870"/>
    <cellStyle name="Header2 10 2 2 3 2" xfId="12871"/>
    <cellStyle name="Header2 10 2 2 3 2 2" xfId="12872"/>
    <cellStyle name="Header2 10 2 2 3 2 2 2" xfId="12873"/>
    <cellStyle name="Header2 10 2 2 3 2 2 3" xfId="12874"/>
    <cellStyle name="Header2 10 2 2 3 2 2 4" xfId="12875"/>
    <cellStyle name="Header2 10 2 2 3 2 2 5" xfId="12876"/>
    <cellStyle name="Header2 10 2 2 3 2 3" xfId="12877"/>
    <cellStyle name="Header2 10 2 2 3 2 3 2" xfId="12878"/>
    <cellStyle name="Header2 10 2 2 3 2 3 3" xfId="12879"/>
    <cellStyle name="Header2 10 2 2 3 2 3 4" xfId="12880"/>
    <cellStyle name="Header2 10 2 2 3 2 4" xfId="12881"/>
    <cellStyle name="Header2 10 2 2 3 2 5" xfId="12882"/>
    <cellStyle name="Header2 10 2 2 3 2 6" xfId="12883"/>
    <cellStyle name="Header2 10 2 2 3 3" xfId="12884"/>
    <cellStyle name="Header2 10 2 2 3 3 2" xfId="12885"/>
    <cellStyle name="Header2 10 2 2 3 3 2 2" xfId="12886"/>
    <cellStyle name="Header2 10 2 2 3 3 2 3" xfId="12887"/>
    <cellStyle name="Header2 10 2 2 3 3 2 4" xfId="12888"/>
    <cellStyle name="Header2 10 2 2 3 3 3" xfId="12889"/>
    <cellStyle name="Header2 10 2 2 3 3 3 2" xfId="12890"/>
    <cellStyle name="Header2 10 2 2 3 3 3 3" xfId="12891"/>
    <cellStyle name="Header2 10 2 2 3 3 3 4" xfId="12892"/>
    <cellStyle name="Header2 10 2 2 3 3 4" xfId="12893"/>
    <cellStyle name="Header2 10 2 2 3 3 5" xfId="12894"/>
    <cellStyle name="Header2 10 2 2 3 3 6" xfId="12895"/>
    <cellStyle name="Header2 10 2 2 3 4" xfId="12896"/>
    <cellStyle name="Header2 10 2 2 3 5" xfId="12897"/>
    <cellStyle name="Header2 10 2 3" xfId="12898"/>
    <cellStyle name="Header2 10 2 3 2" xfId="12899"/>
    <cellStyle name="Header2 10 2 3 2 2" xfId="12900"/>
    <cellStyle name="Header2 10 2 3 2 3" xfId="12901"/>
    <cellStyle name="Header2 10 2 3 3" xfId="12902"/>
    <cellStyle name="Header2 10 2 4" xfId="12903"/>
    <cellStyle name="Header2 10 2 4 2" xfId="12904"/>
    <cellStyle name="Header2 10 2 4 2 2" xfId="12905"/>
    <cellStyle name="Header2 10 2 4 2 3" xfId="12906"/>
    <cellStyle name="Header2 10 2 4 3" xfId="12907"/>
    <cellStyle name="Header2 10 2 5" xfId="12908"/>
    <cellStyle name="Header2 10 2 5 2" xfId="12909"/>
    <cellStyle name="Header2 10 2 5 2 2" xfId="12910"/>
    <cellStyle name="Header2 10 2 5 2 3" xfId="12911"/>
    <cellStyle name="Header2 10 2 5 3" xfId="12912"/>
    <cellStyle name="Header2 10 2 6" xfId="12913"/>
    <cellStyle name="Header2 10 2 6 2" xfId="12914"/>
    <cellStyle name="Header2 10 2 6 2 2" xfId="12915"/>
    <cellStyle name="Header2 10 2 6 2 2 2" xfId="12916"/>
    <cellStyle name="Header2 10 2 6 2 2 3" xfId="12917"/>
    <cellStyle name="Header2 10 2 6 2 2 4" xfId="12918"/>
    <cellStyle name="Header2 10 2 6 2 2 5" xfId="12919"/>
    <cellStyle name="Header2 10 2 6 2 3" xfId="12920"/>
    <cellStyle name="Header2 10 2 6 2 3 2" xfId="12921"/>
    <cellStyle name="Header2 10 2 6 2 3 3" xfId="12922"/>
    <cellStyle name="Header2 10 2 6 2 3 4" xfId="12923"/>
    <cellStyle name="Header2 10 2 6 2 4" xfId="12924"/>
    <cellStyle name="Header2 10 2 6 2 5" xfId="12925"/>
    <cellStyle name="Header2 10 2 6 2 6" xfId="12926"/>
    <cellStyle name="Header2 10 2 6 3" xfId="12927"/>
    <cellStyle name="Header2 10 2 6 3 2" xfId="12928"/>
    <cellStyle name="Header2 10 2 6 3 2 2" xfId="12929"/>
    <cellStyle name="Header2 10 2 6 3 2 3" xfId="12930"/>
    <cellStyle name="Header2 10 2 6 3 2 4" xfId="12931"/>
    <cellStyle name="Header2 10 2 6 3 3" xfId="12932"/>
    <cellStyle name="Header2 10 2 6 3 3 2" xfId="12933"/>
    <cellStyle name="Header2 10 2 6 3 3 3" xfId="12934"/>
    <cellStyle name="Header2 10 2 6 3 3 4" xfId="12935"/>
    <cellStyle name="Header2 10 2 6 3 4" xfId="12936"/>
    <cellStyle name="Header2 10 2 6 3 5" xfId="12937"/>
    <cellStyle name="Header2 10 2 6 3 6" xfId="12938"/>
    <cellStyle name="Header2 10 2 6 4" xfId="12939"/>
    <cellStyle name="Header2 10 2 6 5" xfId="12940"/>
    <cellStyle name="Header2 10 2 7" xfId="12941"/>
    <cellStyle name="Header2 10 2 7 2" xfId="12942"/>
    <cellStyle name="Header2 10 2 7 2 2" xfId="12943"/>
    <cellStyle name="Header2 10 2 7 2 2 2" xfId="12944"/>
    <cellStyle name="Header2 10 2 7 2 2 3" xfId="12945"/>
    <cellStyle name="Header2 10 2 7 2 2 4" xfId="12946"/>
    <cellStyle name="Header2 10 2 7 2 2 5" xfId="12947"/>
    <cellStyle name="Header2 10 2 7 2 3" xfId="12948"/>
    <cellStyle name="Header2 10 2 7 2 3 2" xfId="12949"/>
    <cellStyle name="Header2 10 2 7 2 3 3" xfId="12950"/>
    <cellStyle name="Header2 10 2 7 2 3 4" xfId="12951"/>
    <cellStyle name="Header2 10 2 7 2 4" xfId="12952"/>
    <cellStyle name="Header2 10 2 7 2 5" xfId="12953"/>
    <cellStyle name="Header2 10 2 7 2 6" xfId="12954"/>
    <cellStyle name="Header2 10 2 7 3" xfId="12955"/>
    <cellStyle name="Header2 10 2 7 3 2" xfId="12956"/>
    <cellStyle name="Header2 10 2 7 3 2 2" xfId="12957"/>
    <cellStyle name="Header2 10 2 7 3 2 3" xfId="12958"/>
    <cellStyle name="Header2 10 2 7 3 2 4" xfId="12959"/>
    <cellStyle name="Header2 10 2 7 3 3" xfId="12960"/>
    <cellStyle name="Header2 10 2 7 3 3 2" xfId="12961"/>
    <cellStyle name="Header2 10 2 7 3 3 3" xfId="12962"/>
    <cellStyle name="Header2 10 2 7 3 3 4" xfId="12963"/>
    <cellStyle name="Header2 10 2 7 3 4" xfId="12964"/>
    <cellStyle name="Header2 10 2 7 3 5" xfId="12965"/>
    <cellStyle name="Header2 10 2 7 3 6" xfId="12966"/>
    <cellStyle name="Header2 10 2 7 4" xfId="12967"/>
    <cellStyle name="Header2 10 2 7 5" xfId="12968"/>
    <cellStyle name="Header2 10 2 8" xfId="12969"/>
    <cellStyle name="Header2 10 2 8 2" xfId="12970"/>
    <cellStyle name="Header2 10 2 8 2 2" xfId="12971"/>
    <cellStyle name="Header2 10 2 8 2 2 2" xfId="12972"/>
    <cellStyle name="Header2 10 2 8 2 2 3" xfId="12973"/>
    <cellStyle name="Header2 10 2 8 2 2 4" xfId="12974"/>
    <cellStyle name="Header2 10 2 8 2 2 5" xfId="12975"/>
    <cellStyle name="Header2 10 2 8 2 3" xfId="12976"/>
    <cellStyle name="Header2 10 2 8 2 3 2" xfId="12977"/>
    <cellStyle name="Header2 10 2 8 2 3 3" xfId="12978"/>
    <cellStyle name="Header2 10 2 8 2 3 4" xfId="12979"/>
    <cellStyle name="Header2 10 2 8 2 4" xfId="12980"/>
    <cellStyle name="Header2 10 2 8 2 5" xfId="12981"/>
    <cellStyle name="Header2 10 2 8 2 6" xfId="12982"/>
    <cellStyle name="Header2 10 2 8 3" xfId="12983"/>
    <cellStyle name="Header2 10 2 8 3 2" xfId="12984"/>
    <cellStyle name="Header2 10 2 8 3 2 2" xfId="12985"/>
    <cellStyle name="Header2 10 2 8 3 2 3" xfId="12986"/>
    <cellStyle name="Header2 10 2 8 3 2 4" xfId="12987"/>
    <cellStyle name="Header2 10 2 8 3 3" xfId="12988"/>
    <cellStyle name="Header2 10 2 8 3 3 2" xfId="12989"/>
    <cellStyle name="Header2 10 2 8 3 3 3" xfId="12990"/>
    <cellStyle name="Header2 10 2 8 3 3 4" xfId="12991"/>
    <cellStyle name="Header2 10 2 8 3 4" xfId="12992"/>
    <cellStyle name="Header2 10 2 8 3 5" xfId="12993"/>
    <cellStyle name="Header2 10 2 8 3 6" xfId="12994"/>
    <cellStyle name="Header2 10 2 8 4" xfId="12995"/>
    <cellStyle name="Header2 10 2 8 5" xfId="12996"/>
    <cellStyle name="Header2 10 2 9" xfId="12997"/>
    <cellStyle name="Header2 10 2 9 2" xfId="12998"/>
    <cellStyle name="Header2 10 2 9 2 2" xfId="12999"/>
    <cellStyle name="Header2 10 2 9 2 2 2" xfId="13000"/>
    <cellStyle name="Header2 10 2 9 2 2 3" xfId="13001"/>
    <cellStyle name="Header2 10 2 9 2 2 4" xfId="13002"/>
    <cellStyle name="Header2 10 2 9 2 2 5" xfId="13003"/>
    <cellStyle name="Header2 10 2 9 2 3" xfId="13004"/>
    <cellStyle name="Header2 10 2 9 2 3 2" xfId="13005"/>
    <cellStyle name="Header2 10 2 9 2 3 3" xfId="13006"/>
    <cellStyle name="Header2 10 2 9 2 3 4" xfId="13007"/>
    <cellStyle name="Header2 10 2 9 2 4" xfId="13008"/>
    <cellStyle name="Header2 10 2 9 2 5" xfId="13009"/>
    <cellStyle name="Header2 10 2 9 2 6" xfId="13010"/>
    <cellStyle name="Header2 10 2 9 3" xfId="13011"/>
    <cellStyle name="Header2 10 2 9 3 2" xfId="13012"/>
    <cellStyle name="Header2 10 2 9 3 2 2" xfId="13013"/>
    <cellStyle name="Header2 10 2 9 3 2 3" xfId="13014"/>
    <cellStyle name="Header2 10 2 9 3 2 4" xfId="13015"/>
    <cellStyle name="Header2 10 2 9 3 3" xfId="13016"/>
    <cellStyle name="Header2 10 2 9 3 3 2" xfId="13017"/>
    <cellStyle name="Header2 10 2 9 3 3 3" xfId="13018"/>
    <cellStyle name="Header2 10 2 9 3 3 4" xfId="13019"/>
    <cellStyle name="Header2 10 2 9 3 4" xfId="13020"/>
    <cellStyle name="Header2 10 2 9 3 5" xfId="13021"/>
    <cellStyle name="Header2 10 2 9 3 6" xfId="13022"/>
    <cellStyle name="Header2 10 2 9 4" xfId="13023"/>
    <cellStyle name="Header2 10 2 9 5" xfId="13024"/>
    <cellStyle name="Header2 10 3" xfId="13025"/>
    <cellStyle name="Header2 10 3 10" xfId="13026"/>
    <cellStyle name="Header2 10 3 10 2" xfId="13027"/>
    <cellStyle name="Header2 10 3 10 2 2" xfId="13028"/>
    <cellStyle name="Header2 10 3 10 2 2 2" xfId="13029"/>
    <cellStyle name="Header2 10 3 10 2 2 3" xfId="13030"/>
    <cellStyle name="Header2 10 3 10 2 2 4" xfId="13031"/>
    <cellStyle name="Header2 10 3 10 2 2 5" xfId="13032"/>
    <cellStyle name="Header2 10 3 10 2 3" xfId="13033"/>
    <cellStyle name="Header2 10 3 10 2 3 2" xfId="13034"/>
    <cellStyle name="Header2 10 3 10 2 3 3" xfId="13035"/>
    <cellStyle name="Header2 10 3 10 2 3 4" xfId="13036"/>
    <cellStyle name="Header2 10 3 10 2 4" xfId="13037"/>
    <cellStyle name="Header2 10 3 10 2 5" xfId="13038"/>
    <cellStyle name="Header2 10 3 10 2 6" xfId="13039"/>
    <cellStyle name="Header2 10 3 10 3" xfId="13040"/>
    <cellStyle name="Header2 10 3 10 3 2" xfId="13041"/>
    <cellStyle name="Header2 10 3 10 3 2 2" xfId="13042"/>
    <cellStyle name="Header2 10 3 10 3 2 3" xfId="13043"/>
    <cellStyle name="Header2 10 3 10 3 2 4" xfId="13044"/>
    <cellStyle name="Header2 10 3 10 3 3" xfId="13045"/>
    <cellStyle name="Header2 10 3 10 3 3 2" xfId="13046"/>
    <cellStyle name="Header2 10 3 10 3 3 3" xfId="13047"/>
    <cellStyle name="Header2 10 3 10 3 3 4" xfId="13048"/>
    <cellStyle name="Header2 10 3 10 3 4" xfId="13049"/>
    <cellStyle name="Header2 10 3 10 3 5" xfId="13050"/>
    <cellStyle name="Header2 10 3 10 3 6" xfId="13051"/>
    <cellStyle name="Header2 10 3 10 4" xfId="13052"/>
    <cellStyle name="Header2 10 3 10 5" xfId="13053"/>
    <cellStyle name="Header2 10 3 11" xfId="13054"/>
    <cellStyle name="Header2 10 3 11 2" xfId="13055"/>
    <cellStyle name="Header2 10 3 11 2 2" xfId="13056"/>
    <cellStyle name="Header2 10 3 11 2 2 2" xfId="13057"/>
    <cellStyle name="Header2 10 3 11 2 2 3" xfId="13058"/>
    <cellStyle name="Header2 10 3 11 2 2 4" xfId="13059"/>
    <cellStyle name="Header2 10 3 11 2 2 5" xfId="13060"/>
    <cellStyle name="Header2 10 3 11 2 3" xfId="13061"/>
    <cellStyle name="Header2 10 3 11 2 3 2" xfId="13062"/>
    <cellStyle name="Header2 10 3 11 2 3 3" xfId="13063"/>
    <cellStyle name="Header2 10 3 11 2 3 4" xfId="13064"/>
    <cellStyle name="Header2 10 3 11 2 4" xfId="13065"/>
    <cellStyle name="Header2 10 3 11 2 5" xfId="13066"/>
    <cellStyle name="Header2 10 3 11 2 6" xfId="13067"/>
    <cellStyle name="Header2 10 3 11 3" xfId="13068"/>
    <cellStyle name="Header2 10 3 11 3 2" xfId="13069"/>
    <cellStyle name="Header2 10 3 11 3 2 2" xfId="13070"/>
    <cellStyle name="Header2 10 3 11 3 2 3" xfId="13071"/>
    <cellStyle name="Header2 10 3 11 3 2 4" xfId="13072"/>
    <cellStyle name="Header2 10 3 11 3 3" xfId="13073"/>
    <cellStyle name="Header2 10 3 11 3 3 2" xfId="13074"/>
    <cellStyle name="Header2 10 3 11 3 3 3" xfId="13075"/>
    <cellStyle name="Header2 10 3 11 3 3 4" xfId="13076"/>
    <cellStyle name="Header2 10 3 11 3 4" xfId="13077"/>
    <cellStyle name="Header2 10 3 11 3 5" xfId="13078"/>
    <cellStyle name="Header2 10 3 11 3 6" xfId="13079"/>
    <cellStyle name="Header2 10 3 11 4" xfId="13080"/>
    <cellStyle name="Header2 10 3 11 5" xfId="13081"/>
    <cellStyle name="Header2 10 3 12" xfId="13082"/>
    <cellStyle name="Header2 10 3 12 2" xfId="13083"/>
    <cellStyle name="Header2 10 3 12 2 2" xfId="13084"/>
    <cellStyle name="Header2 10 3 12 2 2 2" xfId="13085"/>
    <cellStyle name="Header2 10 3 12 2 2 3" xfId="13086"/>
    <cellStyle name="Header2 10 3 12 2 2 4" xfId="13087"/>
    <cellStyle name="Header2 10 3 12 2 2 5" xfId="13088"/>
    <cellStyle name="Header2 10 3 12 2 3" xfId="13089"/>
    <cellStyle name="Header2 10 3 12 2 3 2" xfId="13090"/>
    <cellStyle name="Header2 10 3 12 2 3 3" xfId="13091"/>
    <cellStyle name="Header2 10 3 12 2 3 4" xfId="13092"/>
    <cellStyle name="Header2 10 3 12 2 4" xfId="13093"/>
    <cellStyle name="Header2 10 3 12 2 5" xfId="13094"/>
    <cellStyle name="Header2 10 3 12 2 6" xfId="13095"/>
    <cellStyle name="Header2 10 3 12 3" xfId="13096"/>
    <cellStyle name="Header2 10 3 12 3 2" xfId="13097"/>
    <cellStyle name="Header2 10 3 12 3 2 2" xfId="13098"/>
    <cellStyle name="Header2 10 3 12 3 2 3" xfId="13099"/>
    <cellStyle name="Header2 10 3 12 3 2 4" xfId="13100"/>
    <cellStyle name="Header2 10 3 12 3 3" xfId="13101"/>
    <cellStyle name="Header2 10 3 12 3 3 2" xfId="13102"/>
    <cellStyle name="Header2 10 3 12 3 3 3" xfId="13103"/>
    <cellStyle name="Header2 10 3 12 3 3 4" xfId="13104"/>
    <cellStyle name="Header2 10 3 12 3 4" xfId="13105"/>
    <cellStyle name="Header2 10 3 12 3 5" xfId="13106"/>
    <cellStyle name="Header2 10 3 12 3 6" xfId="13107"/>
    <cellStyle name="Header2 10 3 12 4" xfId="13108"/>
    <cellStyle name="Header2 10 3 12 5" xfId="13109"/>
    <cellStyle name="Header2 10 3 2" xfId="13110"/>
    <cellStyle name="Header2 10 3 2 2" xfId="13111"/>
    <cellStyle name="Header2 10 3 2 2 2" xfId="13112"/>
    <cellStyle name="Header2 10 3 2 2 3" xfId="13113"/>
    <cellStyle name="Header2 10 3 2 3" xfId="13114"/>
    <cellStyle name="Header2 10 3 3" xfId="13115"/>
    <cellStyle name="Header2 10 3 3 2" xfId="13116"/>
    <cellStyle name="Header2 10 3 3 2 2" xfId="13117"/>
    <cellStyle name="Header2 10 3 3 2 3" xfId="13118"/>
    <cellStyle name="Header2 10 3 3 3" xfId="13119"/>
    <cellStyle name="Header2 10 3 4" xfId="13120"/>
    <cellStyle name="Header2 10 3 4 2" xfId="13121"/>
    <cellStyle name="Header2 10 3 4 2 2" xfId="13122"/>
    <cellStyle name="Header2 10 3 4 2 3" xfId="13123"/>
    <cellStyle name="Header2 10 3 4 3" xfId="13124"/>
    <cellStyle name="Header2 10 3 5" xfId="13125"/>
    <cellStyle name="Header2 10 3 5 2" xfId="13126"/>
    <cellStyle name="Header2 10 3 5 2 2" xfId="13127"/>
    <cellStyle name="Header2 10 3 5 2 2 2" xfId="13128"/>
    <cellStyle name="Header2 10 3 5 2 2 3" xfId="13129"/>
    <cellStyle name="Header2 10 3 5 2 2 4" xfId="13130"/>
    <cellStyle name="Header2 10 3 5 2 2 5" xfId="13131"/>
    <cellStyle name="Header2 10 3 5 2 3" xfId="13132"/>
    <cellStyle name="Header2 10 3 5 2 3 2" xfId="13133"/>
    <cellStyle name="Header2 10 3 5 2 3 3" xfId="13134"/>
    <cellStyle name="Header2 10 3 5 2 3 4" xfId="13135"/>
    <cellStyle name="Header2 10 3 5 2 4" xfId="13136"/>
    <cellStyle name="Header2 10 3 5 2 5" xfId="13137"/>
    <cellStyle name="Header2 10 3 5 2 6" xfId="13138"/>
    <cellStyle name="Header2 10 3 5 3" xfId="13139"/>
    <cellStyle name="Header2 10 3 5 3 2" xfId="13140"/>
    <cellStyle name="Header2 10 3 5 3 2 2" xfId="13141"/>
    <cellStyle name="Header2 10 3 5 3 2 3" xfId="13142"/>
    <cellStyle name="Header2 10 3 5 3 2 4" xfId="13143"/>
    <cellStyle name="Header2 10 3 5 3 3" xfId="13144"/>
    <cellStyle name="Header2 10 3 5 3 3 2" xfId="13145"/>
    <cellStyle name="Header2 10 3 5 3 3 3" xfId="13146"/>
    <cellStyle name="Header2 10 3 5 3 3 4" xfId="13147"/>
    <cellStyle name="Header2 10 3 5 3 4" xfId="13148"/>
    <cellStyle name="Header2 10 3 5 3 5" xfId="13149"/>
    <cellStyle name="Header2 10 3 5 3 6" xfId="13150"/>
    <cellStyle name="Header2 10 3 5 4" xfId="13151"/>
    <cellStyle name="Header2 10 3 5 5" xfId="13152"/>
    <cellStyle name="Header2 10 3 6" xfId="13153"/>
    <cellStyle name="Header2 10 3 6 2" xfId="13154"/>
    <cellStyle name="Header2 10 3 6 2 2" xfId="13155"/>
    <cellStyle name="Header2 10 3 6 2 2 2" xfId="13156"/>
    <cellStyle name="Header2 10 3 6 2 2 3" xfId="13157"/>
    <cellStyle name="Header2 10 3 6 2 2 4" xfId="13158"/>
    <cellStyle name="Header2 10 3 6 2 2 5" xfId="13159"/>
    <cellStyle name="Header2 10 3 6 2 3" xfId="13160"/>
    <cellStyle name="Header2 10 3 6 2 3 2" xfId="13161"/>
    <cellStyle name="Header2 10 3 6 2 3 3" xfId="13162"/>
    <cellStyle name="Header2 10 3 6 2 3 4" xfId="13163"/>
    <cellStyle name="Header2 10 3 6 2 4" xfId="13164"/>
    <cellStyle name="Header2 10 3 6 2 5" xfId="13165"/>
    <cellStyle name="Header2 10 3 6 2 6" xfId="13166"/>
    <cellStyle name="Header2 10 3 6 3" xfId="13167"/>
    <cellStyle name="Header2 10 3 6 3 2" xfId="13168"/>
    <cellStyle name="Header2 10 3 6 3 2 2" xfId="13169"/>
    <cellStyle name="Header2 10 3 6 3 2 3" xfId="13170"/>
    <cellStyle name="Header2 10 3 6 3 2 4" xfId="13171"/>
    <cellStyle name="Header2 10 3 6 3 3" xfId="13172"/>
    <cellStyle name="Header2 10 3 6 3 3 2" xfId="13173"/>
    <cellStyle name="Header2 10 3 6 3 3 3" xfId="13174"/>
    <cellStyle name="Header2 10 3 6 3 3 4" xfId="13175"/>
    <cellStyle name="Header2 10 3 6 3 4" xfId="13176"/>
    <cellStyle name="Header2 10 3 6 3 5" xfId="13177"/>
    <cellStyle name="Header2 10 3 6 3 6" xfId="13178"/>
    <cellStyle name="Header2 10 3 6 4" xfId="13179"/>
    <cellStyle name="Header2 10 3 6 5" xfId="13180"/>
    <cellStyle name="Header2 10 3 7" xfId="13181"/>
    <cellStyle name="Header2 10 3 7 2" xfId="13182"/>
    <cellStyle name="Header2 10 3 7 2 2" xfId="13183"/>
    <cellStyle name="Header2 10 3 7 2 2 2" xfId="13184"/>
    <cellStyle name="Header2 10 3 7 2 2 3" xfId="13185"/>
    <cellStyle name="Header2 10 3 7 2 2 4" xfId="13186"/>
    <cellStyle name="Header2 10 3 7 2 2 5" xfId="13187"/>
    <cellStyle name="Header2 10 3 7 2 3" xfId="13188"/>
    <cellStyle name="Header2 10 3 7 2 3 2" xfId="13189"/>
    <cellStyle name="Header2 10 3 7 2 3 3" xfId="13190"/>
    <cellStyle name="Header2 10 3 7 2 3 4" xfId="13191"/>
    <cellStyle name="Header2 10 3 7 2 4" xfId="13192"/>
    <cellStyle name="Header2 10 3 7 2 5" xfId="13193"/>
    <cellStyle name="Header2 10 3 7 2 6" xfId="13194"/>
    <cellStyle name="Header2 10 3 7 3" xfId="13195"/>
    <cellStyle name="Header2 10 3 7 3 2" xfId="13196"/>
    <cellStyle name="Header2 10 3 7 3 2 2" xfId="13197"/>
    <cellStyle name="Header2 10 3 7 3 2 3" xfId="13198"/>
    <cellStyle name="Header2 10 3 7 3 2 4" xfId="13199"/>
    <cellStyle name="Header2 10 3 7 3 3" xfId="13200"/>
    <cellStyle name="Header2 10 3 7 3 3 2" xfId="13201"/>
    <cellStyle name="Header2 10 3 7 3 3 3" xfId="13202"/>
    <cellStyle name="Header2 10 3 7 3 3 4" xfId="13203"/>
    <cellStyle name="Header2 10 3 7 3 4" xfId="13204"/>
    <cellStyle name="Header2 10 3 7 3 5" xfId="13205"/>
    <cellStyle name="Header2 10 3 7 3 6" xfId="13206"/>
    <cellStyle name="Header2 10 3 7 4" xfId="13207"/>
    <cellStyle name="Header2 10 3 7 5" xfId="13208"/>
    <cellStyle name="Header2 10 3 8" xfId="13209"/>
    <cellStyle name="Header2 10 3 8 2" xfId="13210"/>
    <cellStyle name="Header2 10 3 8 2 2" xfId="13211"/>
    <cellStyle name="Header2 10 3 8 2 2 2" xfId="13212"/>
    <cellStyle name="Header2 10 3 8 2 2 3" xfId="13213"/>
    <cellStyle name="Header2 10 3 8 2 2 4" xfId="13214"/>
    <cellStyle name="Header2 10 3 8 2 2 5" xfId="13215"/>
    <cellStyle name="Header2 10 3 8 2 3" xfId="13216"/>
    <cellStyle name="Header2 10 3 8 2 3 2" xfId="13217"/>
    <cellStyle name="Header2 10 3 8 2 3 3" xfId="13218"/>
    <cellStyle name="Header2 10 3 8 2 3 4" xfId="13219"/>
    <cellStyle name="Header2 10 3 8 2 4" xfId="13220"/>
    <cellStyle name="Header2 10 3 8 2 5" xfId="13221"/>
    <cellStyle name="Header2 10 3 8 2 6" xfId="13222"/>
    <cellStyle name="Header2 10 3 8 3" xfId="13223"/>
    <cellStyle name="Header2 10 3 8 3 2" xfId="13224"/>
    <cellStyle name="Header2 10 3 8 3 2 2" xfId="13225"/>
    <cellStyle name="Header2 10 3 8 3 2 3" xfId="13226"/>
    <cellStyle name="Header2 10 3 8 3 2 4" xfId="13227"/>
    <cellStyle name="Header2 10 3 8 3 3" xfId="13228"/>
    <cellStyle name="Header2 10 3 8 3 3 2" xfId="13229"/>
    <cellStyle name="Header2 10 3 8 3 3 3" xfId="13230"/>
    <cellStyle name="Header2 10 3 8 3 3 4" xfId="13231"/>
    <cellStyle name="Header2 10 3 8 3 4" xfId="13232"/>
    <cellStyle name="Header2 10 3 8 3 5" xfId="13233"/>
    <cellStyle name="Header2 10 3 8 3 6" xfId="13234"/>
    <cellStyle name="Header2 10 3 8 4" xfId="13235"/>
    <cellStyle name="Header2 10 3 8 5" xfId="13236"/>
    <cellStyle name="Header2 10 3 9" xfId="13237"/>
    <cellStyle name="Header2 10 3 9 2" xfId="13238"/>
    <cellStyle name="Header2 10 3 9 2 2" xfId="13239"/>
    <cellStyle name="Header2 10 3 9 2 2 2" xfId="13240"/>
    <cellStyle name="Header2 10 3 9 2 2 3" xfId="13241"/>
    <cellStyle name="Header2 10 3 9 2 2 4" xfId="13242"/>
    <cellStyle name="Header2 10 3 9 2 2 5" xfId="13243"/>
    <cellStyle name="Header2 10 3 9 2 3" xfId="13244"/>
    <cellStyle name="Header2 10 3 9 2 3 2" xfId="13245"/>
    <cellStyle name="Header2 10 3 9 2 3 3" xfId="13246"/>
    <cellStyle name="Header2 10 3 9 2 3 4" xfId="13247"/>
    <cellStyle name="Header2 10 3 9 2 4" xfId="13248"/>
    <cellStyle name="Header2 10 3 9 2 5" xfId="13249"/>
    <cellStyle name="Header2 10 3 9 2 6" xfId="13250"/>
    <cellStyle name="Header2 10 3 9 3" xfId="13251"/>
    <cellStyle name="Header2 10 3 9 3 2" xfId="13252"/>
    <cellStyle name="Header2 10 3 9 3 2 2" xfId="13253"/>
    <cellStyle name="Header2 10 3 9 3 2 3" xfId="13254"/>
    <cellStyle name="Header2 10 3 9 3 2 4" xfId="13255"/>
    <cellStyle name="Header2 10 3 9 3 3" xfId="13256"/>
    <cellStyle name="Header2 10 3 9 3 3 2" xfId="13257"/>
    <cellStyle name="Header2 10 3 9 3 3 3" xfId="13258"/>
    <cellStyle name="Header2 10 3 9 3 3 4" xfId="13259"/>
    <cellStyle name="Header2 10 3 9 3 4" xfId="13260"/>
    <cellStyle name="Header2 10 3 9 3 5" xfId="13261"/>
    <cellStyle name="Header2 10 3 9 3 6" xfId="13262"/>
    <cellStyle name="Header2 10 3 9 4" xfId="13263"/>
    <cellStyle name="Header2 10 3 9 5" xfId="13264"/>
    <cellStyle name="Header2 11" xfId="13265"/>
    <cellStyle name="Header2 11 2" xfId="13266"/>
    <cellStyle name="Header2 11 2 10" xfId="13267"/>
    <cellStyle name="Header2 11 2 10 2" xfId="13268"/>
    <cellStyle name="Header2 11 2 10 2 2" xfId="13269"/>
    <cellStyle name="Header2 11 2 10 2 2 2" xfId="13270"/>
    <cellStyle name="Header2 11 2 10 2 2 3" xfId="13271"/>
    <cellStyle name="Header2 11 2 10 2 2 4" xfId="13272"/>
    <cellStyle name="Header2 11 2 10 2 2 5" xfId="13273"/>
    <cellStyle name="Header2 11 2 10 2 3" xfId="13274"/>
    <cellStyle name="Header2 11 2 10 2 3 2" xfId="13275"/>
    <cellStyle name="Header2 11 2 10 2 3 3" xfId="13276"/>
    <cellStyle name="Header2 11 2 10 2 3 4" xfId="13277"/>
    <cellStyle name="Header2 11 2 10 2 4" xfId="13278"/>
    <cellStyle name="Header2 11 2 10 2 5" xfId="13279"/>
    <cellStyle name="Header2 11 2 10 2 6" xfId="13280"/>
    <cellStyle name="Header2 11 2 10 3" xfId="13281"/>
    <cellStyle name="Header2 11 2 10 3 2" xfId="13282"/>
    <cellStyle name="Header2 11 2 10 3 2 2" xfId="13283"/>
    <cellStyle name="Header2 11 2 10 3 2 3" xfId="13284"/>
    <cellStyle name="Header2 11 2 10 3 2 4" xfId="13285"/>
    <cellStyle name="Header2 11 2 10 3 3" xfId="13286"/>
    <cellStyle name="Header2 11 2 10 3 3 2" xfId="13287"/>
    <cellStyle name="Header2 11 2 10 3 3 3" xfId="13288"/>
    <cellStyle name="Header2 11 2 10 3 3 4" xfId="13289"/>
    <cellStyle name="Header2 11 2 10 3 4" xfId="13290"/>
    <cellStyle name="Header2 11 2 10 3 5" xfId="13291"/>
    <cellStyle name="Header2 11 2 10 3 6" xfId="13292"/>
    <cellStyle name="Header2 11 2 10 4" xfId="13293"/>
    <cellStyle name="Header2 11 2 10 5" xfId="13294"/>
    <cellStyle name="Header2 11 2 11" xfId="13295"/>
    <cellStyle name="Header2 11 2 11 2" xfId="13296"/>
    <cellStyle name="Header2 11 2 11 2 2" xfId="13297"/>
    <cellStyle name="Header2 11 2 11 2 2 2" xfId="13298"/>
    <cellStyle name="Header2 11 2 11 2 2 3" xfId="13299"/>
    <cellStyle name="Header2 11 2 11 2 2 4" xfId="13300"/>
    <cellStyle name="Header2 11 2 11 2 2 5" xfId="13301"/>
    <cellStyle name="Header2 11 2 11 2 3" xfId="13302"/>
    <cellStyle name="Header2 11 2 11 2 3 2" xfId="13303"/>
    <cellStyle name="Header2 11 2 11 2 3 3" xfId="13304"/>
    <cellStyle name="Header2 11 2 11 2 3 4" xfId="13305"/>
    <cellStyle name="Header2 11 2 11 2 4" xfId="13306"/>
    <cellStyle name="Header2 11 2 11 2 5" xfId="13307"/>
    <cellStyle name="Header2 11 2 11 2 6" xfId="13308"/>
    <cellStyle name="Header2 11 2 11 3" xfId="13309"/>
    <cellStyle name="Header2 11 2 11 3 2" xfId="13310"/>
    <cellStyle name="Header2 11 2 11 3 2 2" xfId="13311"/>
    <cellStyle name="Header2 11 2 11 3 2 3" xfId="13312"/>
    <cellStyle name="Header2 11 2 11 3 2 4" xfId="13313"/>
    <cellStyle name="Header2 11 2 11 3 3" xfId="13314"/>
    <cellStyle name="Header2 11 2 11 3 3 2" xfId="13315"/>
    <cellStyle name="Header2 11 2 11 3 3 3" xfId="13316"/>
    <cellStyle name="Header2 11 2 11 3 3 4" xfId="13317"/>
    <cellStyle name="Header2 11 2 11 3 4" xfId="13318"/>
    <cellStyle name="Header2 11 2 11 3 5" xfId="13319"/>
    <cellStyle name="Header2 11 2 11 3 6" xfId="13320"/>
    <cellStyle name="Header2 11 2 11 4" xfId="13321"/>
    <cellStyle name="Header2 11 2 11 5" xfId="13322"/>
    <cellStyle name="Header2 11 2 12" xfId="13323"/>
    <cellStyle name="Header2 11 2 12 2" xfId="13324"/>
    <cellStyle name="Header2 11 2 12 2 2" xfId="13325"/>
    <cellStyle name="Header2 11 2 12 2 2 2" xfId="13326"/>
    <cellStyle name="Header2 11 2 12 2 2 3" xfId="13327"/>
    <cellStyle name="Header2 11 2 12 2 2 4" xfId="13328"/>
    <cellStyle name="Header2 11 2 12 2 2 5" xfId="13329"/>
    <cellStyle name="Header2 11 2 12 2 3" xfId="13330"/>
    <cellStyle name="Header2 11 2 12 2 3 2" xfId="13331"/>
    <cellStyle name="Header2 11 2 12 2 3 3" xfId="13332"/>
    <cellStyle name="Header2 11 2 12 2 3 4" xfId="13333"/>
    <cellStyle name="Header2 11 2 12 2 4" xfId="13334"/>
    <cellStyle name="Header2 11 2 12 2 5" xfId="13335"/>
    <cellStyle name="Header2 11 2 12 2 6" xfId="13336"/>
    <cellStyle name="Header2 11 2 12 3" xfId="13337"/>
    <cellStyle name="Header2 11 2 12 3 2" xfId="13338"/>
    <cellStyle name="Header2 11 2 12 3 2 2" xfId="13339"/>
    <cellStyle name="Header2 11 2 12 3 2 3" xfId="13340"/>
    <cellStyle name="Header2 11 2 12 3 2 4" xfId="13341"/>
    <cellStyle name="Header2 11 2 12 3 3" xfId="13342"/>
    <cellStyle name="Header2 11 2 12 3 3 2" xfId="13343"/>
    <cellStyle name="Header2 11 2 12 3 3 3" xfId="13344"/>
    <cellStyle name="Header2 11 2 12 3 3 4" xfId="13345"/>
    <cellStyle name="Header2 11 2 12 3 4" xfId="13346"/>
    <cellStyle name="Header2 11 2 12 3 5" xfId="13347"/>
    <cellStyle name="Header2 11 2 12 3 6" xfId="13348"/>
    <cellStyle name="Header2 11 2 12 4" xfId="13349"/>
    <cellStyle name="Header2 11 2 12 5" xfId="13350"/>
    <cellStyle name="Header2 11 2 13" xfId="13351"/>
    <cellStyle name="Header2 11 2 13 2" xfId="13352"/>
    <cellStyle name="Header2 11 2 13 2 2" xfId="13353"/>
    <cellStyle name="Header2 11 2 13 2 2 2" xfId="13354"/>
    <cellStyle name="Header2 11 2 13 2 2 3" xfId="13355"/>
    <cellStyle name="Header2 11 2 13 2 2 4" xfId="13356"/>
    <cellStyle name="Header2 11 2 13 2 2 5" xfId="13357"/>
    <cellStyle name="Header2 11 2 13 2 3" xfId="13358"/>
    <cellStyle name="Header2 11 2 13 2 3 2" xfId="13359"/>
    <cellStyle name="Header2 11 2 13 2 3 3" xfId="13360"/>
    <cellStyle name="Header2 11 2 13 2 3 4" xfId="13361"/>
    <cellStyle name="Header2 11 2 13 2 4" xfId="13362"/>
    <cellStyle name="Header2 11 2 13 2 5" xfId="13363"/>
    <cellStyle name="Header2 11 2 13 2 6" xfId="13364"/>
    <cellStyle name="Header2 11 2 13 3" xfId="13365"/>
    <cellStyle name="Header2 11 2 13 3 2" xfId="13366"/>
    <cellStyle name="Header2 11 2 13 3 2 2" xfId="13367"/>
    <cellStyle name="Header2 11 2 13 3 2 3" xfId="13368"/>
    <cellStyle name="Header2 11 2 13 3 2 4" xfId="13369"/>
    <cellStyle name="Header2 11 2 13 3 3" xfId="13370"/>
    <cellStyle name="Header2 11 2 13 3 3 2" xfId="13371"/>
    <cellStyle name="Header2 11 2 13 3 3 3" xfId="13372"/>
    <cellStyle name="Header2 11 2 13 3 3 4" xfId="13373"/>
    <cellStyle name="Header2 11 2 13 3 4" xfId="13374"/>
    <cellStyle name="Header2 11 2 13 3 5" xfId="13375"/>
    <cellStyle name="Header2 11 2 13 3 6" xfId="13376"/>
    <cellStyle name="Header2 11 2 13 4" xfId="13377"/>
    <cellStyle name="Header2 11 2 13 5" xfId="13378"/>
    <cellStyle name="Header2 11 2 2" xfId="13379"/>
    <cellStyle name="Header2 11 2 2 2" xfId="13380"/>
    <cellStyle name="Header2 11 2 2 2 2" xfId="13381"/>
    <cellStyle name="Header2 11 2 2 2 2 2" xfId="13382"/>
    <cellStyle name="Header2 11 2 2 2 2 2 2" xfId="13383"/>
    <cellStyle name="Header2 11 2 2 2 2 2 3" xfId="13384"/>
    <cellStyle name="Header2 11 2 2 2 2 2 4" xfId="13385"/>
    <cellStyle name="Header2 11 2 2 2 2 2 5" xfId="13386"/>
    <cellStyle name="Header2 11 2 2 2 2 3" xfId="13387"/>
    <cellStyle name="Header2 11 2 2 2 2 3 2" xfId="13388"/>
    <cellStyle name="Header2 11 2 2 2 2 3 3" xfId="13389"/>
    <cellStyle name="Header2 11 2 2 2 2 3 4" xfId="13390"/>
    <cellStyle name="Header2 11 2 2 2 2 4" xfId="13391"/>
    <cellStyle name="Header2 11 2 2 2 2 5" xfId="13392"/>
    <cellStyle name="Header2 11 2 2 2 2 6" xfId="13393"/>
    <cellStyle name="Header2 11 2 2 2 3" xfId="13394"/>
    <cellStyle name="Header2 11 2 2 2 3 2" xfId="13395"/>
    <cellStyle name="Header2 11 2 2 2 3 2 2" xfId="13396"/>
    <cellStyle name="Header2 11 2 2 2 3 2 3" xfId="13397"/>
    <cellStyle name="Header2 11 2 2 2 3 2 4" xfId="13398"/>
    <cellStyle name="Header2 11 2 2 2 3 3" xfId="13399"/>
    <cellStyle name="Header2 11 2 2 2 3 3 2" xfId="13400"/>
    <cellStyle name="Header2 11 2 2 2 3 3 3" xfId="13401"/>
    <cellStyle name="Header2 11 2 2 2 3 3 4" xfId="13402"/>
    <cellStyle name="Header2 11 2 2 2 3 4" xfId="13403"/>
    <cellStyle name="Header2 11 2 2 2 3 5" xfId="13404"/>
    <cellStyle name="Header2 11 2 2 2 3 6" xfId="13405"/>
    <cellStyle name="Header2 11 2 2 2 4" xfId="13406"/>
    <cellStyle name="Header2 11 2 2 2 5" xfId="13407"/>
    <cellStyle name="Header2 11 2 2 3" xfId="13408"/>
    <cellStyle name="Header2 11 2 2 3 2" xfId="13409"/>
    <cellStyle name="Header2 11 2 2 3 2 2" xfId="13410"/>
    <cellStyle name="Header2 11 2 2 3 2 2 2" xfId="13411"/>
    <cellStyle name="Header2 11 2 2 3 2 2 3" xfId="13412"/>
    <cellStyle name="Header2 11 2 2 3 2 2 4" xfId="13413"/>
    <cellStyle name="Header2 11 2 2 3 2 2 5" xfId="13414"/>
    <cellStyle name="Header2 11 2 2 3 2 3" xfId="13415"/>
    <cellStyle name="Header2 11 2 2 3 2 3 2" xfId="13416"/>
    <cellStyle name="Header2 11 2 2 3 2 3 3" xfId="13417"/>
    <cellStyle name="Header2 11 2 2 3 2 3 4" xfId="13418"/>
    <cellStyle name="Header2 11 2 2 3 2 4" xfId="13419"/>
    <cellStyle name="Header2 11 2 2 3 2 5" xfId="13420"/>
    <cellStyle name="Header2 11 2 2 3 2 6" xfId="13421"/>
    <cellStyle name="Header2 11 2 2 3 3" xfId="13422"/>
    <cellStyle name="Header2 11 2 2 3 3 2" xfId="13423"/>
    <cellStyle name="Header2 11 2 2 3 3 2 2" xfId="13424"/>
    <cellStyle name="Header2 11 2 2 3 3 2 3" xfId="13425"/>
    <cellStyle name="Header2 11 2 2 3 3 2 4" xfId="13426"/>
    <cellStyle name="Header2 11 2 2 3 3 3" xfId="13427"/>
    <cellStyle name="Header2 11 2 2 3 3 3 2" xfId="13428"/>
    <cellStyle name="Header2 11 2 2 3 3 3 3" xfId="13429"/>
    <cellStyle name="Header2 11 2 2 3 3 3 4" xfId="13430"/>
    <cellStyle name="Header2 11 2 2 3 3 4" xfId="13431"/>
    <cellStyle name="Header2 11 2 2 3 3 5" xfId="13432"/>
    <cellStyle name="Header2 11 2 2 3 3 6" xfId="13433"/>
    <cellStyle name="Header2 11 2 2 3 4" xfId="13434"/>
    <cellStyle name="Header2 11 2 2 3 5" xfId="13435"/>
    <cellStyle name="Header2 11 2 3" xfId="13436"/>
    <cellStyle name="Header2 11 2 3 2" xfId="13437"/>
    <cellStyle name="Header2 11 2 3 2 2" xfId="13438"/>
    <cellStyle name="Header2 11 2 3 2 3" xfId="13439"/>
    <cellStyle name="Header2 11 2 3 3" xfId="13440"/>
    <cellStyle name="Header2 11 2 4" xfId="13441"/>
    <cellStyle name="Header2 11 2 4 2" xfId="13442"/>
    <cellStyle name="Header2 11 2 4 2 2" xfId="13443"/>
    <cellStyle name="Header2 11 2 4 2 3" xfId="13444"/>
    <cellStyle name="Header2 11 2 4 3" xfId="13445"/>
    <cellStyle name="Header2 11 2 5" xfId="13446"/>
    <cellStyle name="Header2 11 2 5 2" xfId="13447"/>
    <cellStyle name="Header2 11 2 5 2 2" xfId="13448"/>
    <cellStyle name="Header2 11 2 5 2 3" xfId="13449"/>
    <cellStyle name="Header2 11 2 5 3" xfId="13450"/>
    <cellStyle name="Header2 11 2 6" xfId="13451"/>
    <cellStyle name="Header2 11 2 6 2" xfId="13452"/>
    <cellStyle name="Header2 11 2 6 2 2" xfId="13453"/>
    <cellStyle name="Header2 11 2 6 2 2 2" xfId="13454"/>
    <cellStyle name="Header2 11 2 6 2 2 3" xfId="13455"/>
    <cellStyle name="Header2 11 2 6 2 2 4" xfId="13456"/>
    <cellStyle name="Header2 11 2 6 2 2 5" xfId="13457"/>
    <cellStyle name="Header2 11 2 6 2 3" xfId="13458"/>
    <cellStyle name="Header2 11 2 6 2 3 2" xfId="13459"/>
    <cellStyle name="Header2 11 2 6 2 3 3" xfId="13460"/>
    <cellStyle name="Header2 11 2 6 2 3 4" xfId="13461"/>
    <cellStyle name="Header2 11 2 6 2 4" xfId="13462"/>
    <cellStyle name="Header2 11 2 6 2 5" xfId="13463"/>
    <cellStyle name="Header2 11 2 6 2 6" xfId="13464"/>
    <cellStyle name="Header2 11 2 6 3" xfId="13465"/>
    <cellStyle name="Header2 11 2 6 3 2" xfId="13466"/>
    <cellStyle name="Header2 11 2 6 3 2 2" xfId="13467"/>
    <cellStyle name="Header2 11 2 6 3 2 3" xfId="13468"/>
    <cellStyle name="Header2 11 2 6 3 2 4" xfId="13469"/>
    <cellStyle name="Header2 11 2 6 3 3" xfId="13470"/>
    <cellStyle name="Header2 11 2 6 3 3 2" xfId="13471"/>
    <cellStyle name="Header2 11 2 6 3 3 3" xfId="13472"/>
    <cellStyle name="Header2 11 2 6 3 3 4" xfId="13473"/>
    <cellStyle name="Header2 11 2 6 3 4" xfId="13474"/>
    <cellStyle name="Header2 11 2 6 3 5" xfId="13475"/>
    <cellStyle name="Header2 11 2 6 3 6" xfId="13476"/>
    <cellStyle name="Header2 11 2 6 4" xfId="13477"/>
    <cellStyle name="Header2 11 2 6 5" xfId="13478"/>
    <cellStyle name="Header2 11 2 7" xfId="13479"/>
    <cellStyle name="Header2 11 2 7 2" xfId="13480"/>
    <cellStyle name="Header2 11 2 7 2 2" xfId="13481"/>
    <cellStyle name="Header2 11 2 7 2 2 2" xfId="13482"/>
    <cellStyle name="Header2 11 2 7 2 2 3" xfId="13483"/>
    <cellStyle name="Header2 11 2 7 2 2 4" xfId="13484"/>
    <cellStyle name="Header2 11 2 7 2 2 5" xfId="13485"/>
    <cellStyle name="Header2 11 2 7 2 3" xfId="13486"/>
    <cellStyle name="Header2 11 2 7 2 3 2" xfId="13487"/>
    <cellStyle name="Header2 11 2 7 2 3 3" xfId="13488"/>
    <cellStyle name="Header2 11 2 7 2 3 4" xfId="13489"/>
    <cellStyle name="Header2 11 2 7 2 4" xfId="13490"/>
    <cellStyle name="Header2 11 2 7 2 5" xfId="13491"/>
    <cellStyle name="Header2 11 2 7 2 6" xfId="13492"/>
    <cellStyle name="Header2 11 2 7 3" xfId="13493"/>
    <cellStyle name="Header2 11 2 7 3 2" xfId="13494"/>
    <cellStyle name="Header2 11 2 7 3 2 2" xfId="13495"/>
    <cellStyle name="Header2 11 2 7 3 2 3" xfId="13496"/>
    <cellStyle name="Header2 11 2 7 3 2 4" xfId="13497"/>
    <cellStyle name="Header2 11 2 7 3 3" xfId="13498"/>
    <cellStyle name="Header2 11 2 7 3 3 2" xfId="13499"/>
    <cellStyle name="Header2 11 2 7 3 3 3" xfId="13500"/>
    <cellStyle name="Header2 11 2 7 3 3 4" xfId="13501"/>
    <cellStyle name="Header2 11 2 7 3 4" xfId="13502"/>
    <cellStyle name="Header2 11 2 7 3 5" xfId="13503"/>
    <cellStyle name="Header2 11 2 7 3 6" xfId="13504"/>
    <cellStyle name="Header2 11 2 7 4" xfId="13505"/>
    <cellStyle name="Header2 11 2 7 5" xfId="13506"/>
    <cellStyle name="Header2 11 2 8" xfId="13507"/>
    <cellStyle name="Header2 11 2 8 2" xfId="13508"/>
    <cellStyle name="Header2 11 2 8 2 2" xfId="13509"/>
    <cellStyle name="Header2 11 2 8 2 2 2" xfId="13510"/>
    <cellStyle name="Header2 11 2 8 2 2 3" xfId="13511"/>
    <cellStyle name="Header2 11 2 8 2 2 4" xfId="13512"/>
    <cellStyle name="Header2 11 2 8 2 2 5" xfId="13513"/>
    <cellStyle name="Header2 11 2 8 2 3" xfId="13514"/>
    <cellStyle name="Header2 11 2 8 2 3 2" xfId="13515"/>
    <cellStyle name="Header2 11 2 8 2 3 3" xfId="13516"/>
    <cellStyle name="Header2 11 2 8 2 3 4" xfId="13517"/>
    <cellStyle name="Header2 11 2 8 2 4" xfId="13518"/>
    <cellStyle name="Header2 11 2 8 2 5" xfId="13519"/>
    <cellStyle name="Header2 11 2 8 2 6" xfId="13520"/>
    <cellStyle name="Header2 11 2 8 3" xfId="13521"/>
    <cellStyle name="Header2 11 2 8 3 2" xfId="13522"/>
    <cellStyle name="Header2 11 2 8 3 2 2" xfId="13523"/>
    <cellStyle name="Header2 11 2 8 3 2 3" xfId="13524"/>
    <cellStyle name="Header2 11 2 8 3 2 4" xfId="13525"/>
    <cellStyle name="Header2 11 2 8 3 3" xfId="13526"/>
    <cellStyle name="Header2 11 2 8 3 3 2" xfId="13527"/>
    <cellStyle name="Header2 11 2 8 3 3 3" xfId="13528"/>
    <cellStyle name="Header2 11 2 8 3 3 4" xfId="13529"/>
    <cellStyle name="Header2 11 2 8 3 4" xfId="13530"/>
    <cellStyle name="Header2 11 2 8 3 5" xfId="13531"/>
    <cellStyle name="Header2 11 2 8 3 6" xfId="13532"/>
    <cellStyle name="Header2 11 2 8 4" xfId="13533"/>
    <cellStyle name="Header2 11 2 8 5" xfId="13534"/>
    <cellStyle name="Header2 11 2 9" xfId="13535"/>
    <cellStyle name="Header2 11 2 9 2" xfId="13536"/>
    <cellStyle name="Header2 11 2 9 2 2" xfId="13537"/>
    <cellStyle name="Header2 11 2 9 2 2 2" xfId="13538"/>
    <cellStyle name="Header2 11 2 9 2 2 3" xfId="13539"/>
    <cellStyle name="Header2 11 2 9 2 2 4" xfId="13540"/>
    <cellStyle name="Header2 11 2 9 2 2 5" xfId="13541"/>
    <cellStyle name="Header2 11 2 9 2 3" xfId="13542"/>
    <cellStyle name="Header2 11 2 9 2 3 2" xfId="13543"/>
    <cellStyle name="Header2 11 2 9 2 3 3" xfId="13544"/>
    <cellStyle name="Header2 11 2 9 2 3 4" xfId="13545"/>
    <cellStyle name="Header2 11 2 9 2 4" xfId="13546"/>
    <cellStyle name="Header2 11 2 9 2 5" xfId="13547"/>
    <cellStyle name="Header2 11 2 9 2 6" xfId="13548"/>
    <cellStyle name="Header2 11 2 9 3" xfId="13549"/>
    <cellStyle name="Header2 11 2 9 3 2" xfId="13550"/>
    <cellStyle name="Header2 11 2 9 3 2 2" xfId="13551"/>
    <cellStyle name="Header2 11 2 9 3 2 3" xfId="13552"/>
    <cellStyle name="Header2 11 2 9 3 2 4" xfId="13553"/>
    <cellStyle name="Header2 11 2 9 3 3" xfId="13554"/>
    <cellStyle name="Header2 11 2 9 3 3 2" xfId="13555"/>
    <cellStyle name="Header2 11 2 9 3 3 3" xfId="13556"/>
    <cellStyle name="Header2 11 2 9 3 3 4" xfId="13557"/>
    <cellStyle name="Header2 11 2 9 3 4" xfId="13558"/>
    <cellStyle name="Header2 11 2 9 3 5" xfId="13559"/>
    <cellStyle name="Header2 11 2 9 3 6" xfId="13560"/>
    <cellStyle name="Header2 11 2 9 4" xfId="13561"/>
    <cellStyle name="Header2 11 2 9 5" xfId="13562"/>
    <cellStyle name="Header2 11 3" xfId="13563"/>
    <cellStyle name="Header2 11 3 10" xfId="13564"/>
    <cellStyle name="Header2 11 3 10 2" xfId="13565"/>
    <cellStyle name="Header2 11 3 10 2 2" xfId="13566"/>
    <cellStyle name="Header2 11 3 10 2 2 2" xfId="13567"/>
    <cellStyle name="Header2 11 3 10 2 2 3" xfId="13568"/>
    <cellStyle name="Header2 11 3 10 2 2 4" xfId="13569"/>
    <cellStyle name="Header2 11 3 10 2 2 5" xfId="13570"/>
    <cellStyle name="Header2 11 3 10 2 3" xfId="13571"/>
    <cellStyle name="Header2 11 3 10 2 3 2" xfId="13572"/>
    <cellStyle name="Header2 11 3 10 2 3 3" xfId="13573"/>
    <cellStyle name="Header2 11 3 10 2 3 4" xfId="13574"/>
    <cellStyle name="Header2 11 3 10 2 4" xfId="13575"/>
    <cellStyle name="Header2 11 3 10 2 5" xfId="13576"/>
    <cellStyle name="Header2 11 3 10 2 6" xfId="13577"/>
    <cellStyle name="Header2 11 3 10 3" xfId="13578"/>
    <cellStyle name="Header2 11 3 10 3 2" xfId="13579"/>
    <cellStyle name="Header2 11 3 10 3 2 2" xfId="13580"/>
    <cellStyle name="Header2 11 3 10 3 2 3" xfId="13581"/>
    <cellStyle name="Header2 11 3 10 3 2 4" xfId="13582"/>
    <cellStyle name="Header2 11 3 10 3 3" xfId="13583"/>
    <cellStyle name="Header2 11 3 10 3 3 2" xfId="13584"/>
    <cellStyle name="Header2 11 3 10 3 3 3" xfId="13585"/>
    <cellStyle name="Header2 11 3 10 3 3 4" xfId="13586"/>
    <cellStyle name="Header2 11 3 10 3 4" xfId="13587"/>
    <cellStyle name="Header2 11 3 10 3 5" xfId="13588"/>
    <cellStyle name="Header2 11 3 10 3 6" xfId="13589"/>
    <cellStyle name="Header2 11 3 10 4" xfId="13590"/>
    <cellStyle name="Header2 11 3 10 5" xfId="13591"/>
    <cellStyle name="Header2 11 3 11" xfId="13592"/>
    <cellStyle name="Header2 11 3 11 2" xfId="13593"/>
    <cellStyle name="Header2 11 3 11 2 2" xfId="13594"/>
    <cellStyle name="Header2 11 3 11 2 2 2" xfId="13595"/>
    <cellStyle name="Header2 11 3 11 2 2 3" xfId="13596"/>
    <cellStyle name="Header2 11 3 11 2 2 4" xfId="13597"/>
    <cellStyle name="Header2 11 3 11 2 2 5" xfId="13598"/>
    <cellStyle name="Header2 11 3 11 2 3" xfId="13599"/>
    <cellStyle name="Header2 11 3 11 2 3 2" xfId="13600"/>
    <cellStyle name="Header2 11 3 11 2 3 3" xfId="13601"/>
    <cellStyle name="Header2 11 3 11 2 3 4" xfId="13602"/>
    <cellStyle name="Header2 11 3 11 2 4" xfId="13603"/>
    <cellStyle name="Header2 11 3 11 2 5" xfId="13604"/>
    <cellStyle name="Header2 11 3 11 2 6" xfId="13605"/>
    <cellStyle name="Header2 11 3 11 3" xfId="13606"/>
    <cellStyle name="Header2 11 3 11 3 2" xfId="13607"/>
    <cellStyle name="Header2 11 3 11 3 2 2" xfId="13608"/>
    <cellStyle name="Header2 11 3 11 3 2 3" xfId="13609"/>
    <cellStyle name="Header2 11 3 11 3 2 4" xfId="13610"/>
    <cellStyle name="Header2 11 3 11 3 3" xfId="13611"/>
    <cellStyle name="Header2 11 3 11 3 3 2" xfId="13612"/>
    <cellStyle name="Header2 11 3 11 3 3 3" xfId="13613"/>
    <cellStyle name="Header2 11 3 11 3 3 4" xfId="13614"/>
    <cellStyle name="Header2 11 3 11 3 4" xfId="13615"/>
    <cellStyle name="Header2 11 3 11 3 5" xfId="13616"/>
    <cellStyle name="Header2 11 3 11 3 6" xfId="13617"/>
    <cellStyle name="Header2 11 3 11 4" xfId="13618"/>
    <cellStyle name="Header2 11 3 11 5" xfId="13619"/>
    <cellStyle name="Header2 11 3 12" xfId="13620"/>
    <cellStyle name="Header2 11 3 12 2" xfId="13621"/>
    <cellStyle name="Header2 11 3 12 2 2" xfId="13622"/>
    <cellStyle name="Header2 11 3 12 2 2 2" xfId="13623"/>
    <cellStyle name="Header2 11 3 12 2 2 3" xfId="13624"/>
    <cellStyle name="Header2 11 3 12 2 2 4" xfId="13625"/>
    <cellStyle name="Header2 11 3 12 2 2 5" xfId="13626"/>
    <cellStyle name="Header2 11 3 12 2 3" xfId="13627"/>
    <cellStyle name="Header2 11 3 12 2 3 2" xfId="13628"/>
    <cellStyle name="Header2 11 3 12 2 3 3" xfId="13629"/>
    <cellStyle name="Header2 11 3 12 2 3 4" xfId="13630"/>
    <cellStyle name="Header2 11 3 12 2 4" xfId="13631"/>
    <cellStyle name="Header2 11 3 12 2 5" xfId="13632"/>
    <cellStyle name="Header2 11 3 12 2 6" xfId="13633"/>
    <cellStyle name="Header2 11 3 12 3" xfId="13634"/>
    <cellStyle name="Header2 11 3 12 3 2" xfId="13635"/>
    <cellStyle name="Header2 11 3 12 3 2 2" xfId="13636"/>
    <cellStyle name="Header2 11 3 12 3 2 3" xfId="13637"/>
    <cellStyle name="Header2 11 3 12 3 2 4" xfId="13638"/>
    <cellStyle name="Header2 11 3 12 3 3" xfId="13639"/>
    <cellStyle name="Header2 11 3 12 3 3 2" xfId="13640"/>
    <cellStyle name="Header2 11 3 12 3 3 3" xfId="13641"/>
    <cellStyle name="Header2 11 3 12 3 3 4" xfId="13642"/>
    <cellStyle name="Header2 11 3 12 3 4" xfId="13643"/>
    <cellStyle name="Header2 11 3 12 3 5" xfId="13644"/>
    <cellStyle name="Header2 11 3 12 3 6" xfId="13645"/>
    <cellStyle name="Header2 11 3 12 4" xfId="13646"/>
    <cellStyle name="Header2 11 3 12 5" xfId="13647"/>
    <cellStyle name="Header2 11 3 2" xfId="13648"/>
    <cellStyle name="Header2 11 3 2 2" xfId="13649"/>
    <cellStyle name="Header2 11 3 2 2 2" xfId="13650"/>
    <cellStyle name="Header2 11 3 2 2 3" xfId="13651"/>
    <cellStyle name="Header2 11 3 2 3" xfId="13652"/>
    <cellStyle name="Header2 11 3 3" xfId="13653"/>
    <cellStyle name="Header2 11 3 3 2" xfId="13654"/>
    <cellStyle name="Header2 11 3 3 2 2" xfId="13655"/>
    <cellStyle name="Header2 11 3 3 2 3" xfId="13656"/>
    <cellStyle name="Header2 11 3 3 3" xfId="13657"/>
    <cellStyle name="Header2 11 3 4" xfId="13658"/>
    <cellStyle name="Header2 11 3 4 2" xfId="13659"/>
    <cellStyle name="Header2 11 3 4 2 2" xfId="13660"/>
    <cellStyle name="Header2 11 3 4 2 3" xfId="13661"/>
    <cellStyle name="Header2 11 3 4 3" xfId="13662"/>
    <cellStyle name="Header2 11 3 5" xfId="13663"/>
    <cellStyle name="Header2 11 3 5 2" xfId="13664"/>
    <cellStyle name="Header2 11 3 5 2 2" xfId="13665"/>
    <cellStyle name="Header2 11 3 5 2 2 2" xfId="13666"/>
    <cellStyle name="Header2 11 3 5 2 2 3" xfId="13667"/>
    <cellStyle name="Header2 11 3 5 2 2 4" xfId="13668"/>
    <cellStyle name="Header2 11 3 5 2 2 5" xfId="13669"/>
    <cellStyle name="Header2 11 3 5 2 3" xfId="13670"/>
    <cellStyle name="Header2 11 3 5 2 3 2" xfId="13671"/>
    <cellStyle name="Header2 11 3 5 2 3 3" xfId="13672"/>
    <cellStyle name="Header2 11 3 5 2 3 4" xfId="13673"/>
    <cellStyle name="Header2 11 3 5 2 4" xfId="13674"/>
    <cellStyle name="Header2 11 3 5 2 5" xfId="13675"/>
    <cellStyle name="Header2 11 3 5 2 6" xfId="13676"/>
    <cellStyle name="Header2 11 3 5 3" xfId="13677"/>
    <cellStyle name="Header2 11 3 5 3 2" xfId="13678"/>
    <cellStyle name="Header2 11 3 5 3 2 2" xfId="13679"/>
    <cellStyle name="Header2 11 3 5 3 2 3" xfId="13680"/>
    <cellStyle name="Header2 11 3 5 3 2 4" xfId="13681"/>
    <cellStyle name="Header2 11 3 5 3 3" xfId="13682"/>
    <cellStyle name="Header2 11 3 5 3 3 2" xfId="13683"/>
    <cellStyle name="Header2 11 3 5 3 3 3" xfId="13684"/>
    <cellStyle name="Header2 11 3 5 3 3 4" xfId="13685"/>
    <cellStyle name="Header2 11 3 5 3 4" xfId="13686"/>
    <cellStyle name="Header2 11 3 5 3 5" xfId="13687"/>
    <cellStyle name="Header2 11 3 5 3 6" xfId="13688"/>
    <cellStyle name="Header2 11 3 5 4" xfId="13689"/>
    <cellStyle name="Header2 11 3 5 5" xfId="13690"/>
    <cellStyle name="Header2 11 3 6" xfId="13691"/>
    <cellStyle name="Header2 11 3 6 2" xfId="13692"/>
    <cellStyle name="Header2 11 3 6 2 2" xfId="13693"/>
    <cellStyle name="Header2 11 3 6 2 2 2" xfId="13694"/>
    <cellStyle name="Header2 11 3 6 2 2 3" xfId="13695"/>
    <cellStyle name="Header2 11 3 6 2 2 4" xfId="13696"/>
    <cellStyle name="Header2 11 3 6 2 2 5" xfId="13697"/>
    <cellStyle name="Header2 11 3 6 2 3" xfId="13698"/>
    <cellStyle name="Header2 11 3 6 2 3 2" xfId="13699"/>
    <cellStyle name="Header2 11 3 6 2 3 3" xfId="13700"/>
    <cellStyle name="Header2 11 3 6 2 3 4" xfId="13701"/>
    <cellStyle name="Header2 11 3 6 2 4" xfId="13702"/>
    <cellStyle name="Header2 11 3 6 2 5" xfId="13703"/>
    <cellStyle name="Header2 11 3 6 2 6" xfId="13704"/>
    <cellStyle name="Header2 11 3 6 3" xfId="13705"/>
    <cellStyle name="Header2 11 3 6 3 2" xfId="13706"/>
    <cellStyle name="Header2 11 3 6 3 2 2" xfId="13707"/>
    <cellStyle name="Header2 11 3 6 3 2 3" xfId="13708"/>
    <cellStyle name="Header2 11 3 6 3 2 4" xfId="13709"/>
    <cellStyle name="Header2 11 3 6 3 3" xfId="13710"/>
    <cellStyle name="Header2 11 3 6 3 3 2" xfId="13711"/>
    <cellStyle name="Header2 11 3 6 3 3 3" xfId="13712"/>
    <cellStyle name="Header2 11 3 6 3 3 4" xfId="13713"/>
    <cellStyle name="Header2 11 3 6 3 4" xfId="13714"/>
    <cellStyle name="Header2 11 3 6 3 5" xfId="13715"/>
    <cellStyle name="Header2 11 3 6 3 6" xfId="13716"/>
    <cellStyle name="Header2 11 3 6 4" xfId="13717"/>
    <cellStyle name="Header2 11 3 6 5" xfId="13718"/>
    <cellStyle name="Header2 11 3 7" xfId="13719"/>
    <cellStyle name="Header2 11 3 7 2" xfId="13720"/>
    <cellStyle name="Header2 11 3 7 2 2" xfId="13721"/>
    <cellStyle name="Header2 11 3 7 2 2 2" xfId="13722"/>
    <cellStyle name="Header2 11 3 7 2 2 3" xfId="13723"/>
    <cellStyle name="Header2 11 3 7 2 2 4" xfId="13724"/>
    <cellStyle name="Header2 11 3 7 2 2 5" xfId="13725"/>
    <cellStyle name="Header2 11 3 7 2 3" xfId="13726"/>
    <cellStyle name="Header2 11 3 7 2 3 2" xfId="13727"/>
    <cellStyle name="Header2 11 3 7 2 3 3" xfId="13728"/>
    <cellStyle name="Header2 11 3 7 2 3 4" xfId="13729"/>
    <cellStyle name="Header2 11 3 7 2 4" xfId="13730"/>
    <cellStyle name="Header2 11 3 7 2 5" xfId="13731"/>
    <cellStyle name="Header2 11 3 7 2 6" xfId="13732"/>
    <cellStyle name="Header2 11 3 7 3" xfId="13733"/>
    <cellStyle name="Header2 11 3 7 3 2" xfId="13734"/>
    <cellStyle name="Header2 11 3 7 3 2 2" xfId="13735"/>
    <cellStyle name="Header2 11 3 7 3 2 3" xfId="13736"/>
    <cellStyle name="Header2 11 3 7 3 2 4" xfId="13737"/>
    <cellStyle name="Header2 11 3 7 3 3" xfId="13738"/>
    <cellStyle name="Header2 11 3 7 3 3 2" xfId="13739"/>
    <cellStyle name="Header2 11 3 7 3 3 3" xfId="13740"/>
    <cellStyle name="Header2 11 3 7 3 3 4" xfId="13741"/>
    <cellStyle name="Header2 11 3 7 3 4" xfId="13742"/>
    <cellStyle name="Header2 11 3 7 3 5" xfId="13743"/>
    <cellStyle name="Header2 11 3 7 3 6" xfId="13744"/>
    <cellStyle name="Header2 11 3 7 4" xfId="13745"/>
    <cellStyle name="Header2 11 3 7 5" xfId="13746"/>
    <cellStyle name="Header2 11 3 8" xfId="13747"/>
    <cellStyle name="Header2 11 3 8 2" xfId="13748"/>
    <cellStyle name="Header2 11 3 8 2 2" xfId="13749"/>
    <cellStyle name="Header2 11 3 8 2 2 2" xfId="13750"/>
    <cellStyle name="Header2 11 3 8 2 2 3" xfId="13751"/>
    <cellStyle name="Header2 11 3 8 2 2 4" xfId="13752"/>
    <cellStyle name="Header2 11 3 8 2 2 5" xfId="13753"/>
    <cellStyle name="Header2 11 3 8 2 3" xfId="13754"/>
    <cellStyle name="Header2 11 3 8 2 3 2" xfId="13755"/>
    <cellStyle name="Header2 11 3 8 2 3 3" xfId="13756"/>
    <cellStyle name="Header2 11 3 8 2 3 4" xfId="13757"/>
    <cellStyle name="Header2 11 3 8 2 4" xfId="13758"/>
    <cellStyle name="Header2 11 3 8 2 5" xfId="13759"/>
    <cellStyle name="Header2 11 3 8 2 6" xfId="13760"/>
    <cellStyle name="Header2 11 3 8 3" xfId="13761"/>
    <cellStyle name="Header2 11 3 8 3 2" xfId="13762"/>
    <cellStyle name="Header2 11 3 8 3 2 2" xfId="13763"/>
    <cellStyle name="Header2 11 3 8 3 2 3" xfId="13764"/>
    <cellStyle name="Header2 11 3 8 3 2 4" xfId="13765"/>
    <cellStyle name="Header2 11 3 8 3 3" xfId="13766"/>
    <cellStyle name="Header2 11 3 8 3 3 2" xfId="13767"/>
    <cellStyle name="Header2 11 3 8 3 3 3" xfId="13768"/>
    <cellStyle name="Header2 11 3 8 3 3 4" xfId="13769"/>
    <cellStyle name="Header2 11 3 8 3 4" xfId="13770"/>
    <cellStyle name="Header2 11 3 8 3 5" xfId="13771"/>
    <cellStyle name="Header2 11 3 8 3 6" xfId="13772"/>
    <cellStyle name="Header2 11 3 8 4" xfId="13773"/>
    <cellStyle name="Header2 11 3 8 5" xfId="13774"/>
    <cellStyle name="Header2 11 3 9" xfId="13775"/>
    <cellStyle name="Header2 11 3 9 2" xfId="13776"/>
    <cellStyle name="Header2 11 3 9 2 2" xfId="13777"/>
    <cellStyle name="Header2 11 3 9 2 2 2" xfId="13778"/>
    <cellStyle name="Header2 11 3 9 2 2 3" xfId="13779"/>
    <cellStyle name="Header2 11 3 9 2 2 4" xfId="13780"/>
    <cellStyle name="Header2 11 3 9 2 2 5" xfId="13781"/>
    <cellStyle name="Header2 11 3 9 2 3" xfId="13782"/>
    <cellStyle name="Header2 11 3 9 2 3 2" xfId="13783"/>
    <cellStyle name="Header2 11 3 9 2 3 3" xfId="13784"/>
    <cellStyle name="Header2 11 3 9 2 3 4" xfId="13785"/>
    <cellStyle name="Header2 11 3 9 2 4" xfId="13786"/>
    <cellStyle name="Header2 11 3 9 2 5" xfId="13787"/>
    <cellStyle name="Header2 11 3 9 2 6" xfId="13788"/>
    <cellStyle name="Header2 11 3 9 3" xfId="13789"/>
    <cellStyle name="Header2 11 3 9 3 2" xfId="13790"/>
    <cellStyle name="Header2 11 3 9 3 2 2" xfId="13791"/>
    <cellStyle name="Header2 11 3 9 3 2 3" xfId="13792"/>
    <cellStyle name="Header2 11 3 9 3 2 4" xfId="13793"/>
    <cellStyle name="Header2 11 3 9 3 3" xfId="13794"/>
    <cellStyle name="Header2 11 3 9 3 3 2" xfId="13795"/>
    <cellStyle name="Header2 11 3 9 3 3 3" xfId="13796"/>
    <cellStyle name="Header2 11 3 9 3 3 4" xfId="13797"/>
    <cellStyle name="Header2 11 3 9 3 4" xfId="13798"/>
    <cellStyle name="Header2 11 3 9 3 5" xfId="13799"/>
    <cellStyle name="Header2 11 3 9 3 6" xfId="13800"/>
    <cellStyle name="Header2 11 3 9 4" xfId="13801"/>
    <cellStyle name="Header2 11 3 9 5" xfId="13802"/>
    <cellStyle name="Header2 12" xfId="13803"/>
    <cellStyle name="Header2 12 2" xfId="13804"/>
    <cellStyle name="Header2 12 2 10" xfId="13805"/>
    <cellStyle name="Header2 12 2 10 2" xfId="13806"/>
    <cellStyle name="Header2 12 2 10 2 2" xfId="13807"/>
    <cellStyle name="Header2 12 2 10 2 2 2" xfId="13808"/>
    <cellStyle name="Header2 12 2 10 2 2 3" xfId="13809"/>
    <cellStyle name="Header2 12 2 10 2 2 4" xfId="13810"/>
    <cellStyle name="Header2 12 2 10 2 2 5" xfId="13811"/>
    <cellStyle name="Header2 12 2 10 2 3" xfId="13812"/>
    <cellStyle name="Header2 12 2 10 2 3 2" xfId="13813"/>
    <cellStyle name="Header2 12 2 10 2 3 3" xfId="13814"/>
    <cellStyle name="Header2 12 2 10 2 3 4" xfId="13815"/>
    <cellStyle name="Header2 12 2 10 2 4" xfId="13816"/>
    <cellStyle name="Header2 12 2 10 2 5" xfId="13817"/>
    <cellStyle name="Header2 12 2 10 2 6" xfId="13818"/>
    <cellStyle name="Header2 12 2 10 3" xfId="13819"/>
    <cellStyle name="Header2 12 2 10 3 2" xfId="13820"/>
    <cellStyle name="Header2 12 2 10 3 2 2" xfId="13821"/>
    <cellStyle name="Header2 12 2 10 3 2 3" xfId="13822"/>
    <cellStyle name="Header2 12 2 10 3 2 4" xfId="13823"/>
    <cellStyle name="Header2 12 2 10 3 3" xfId="13824"/>
    <cellStyle name="Header2 12 2 10 3 3 2" xfId="13825"/>
    <cellStyle name="Header2 12 2 10 3 3 3" xfId="13826"/>
    <cellStyle name="Header2 12 2 10 3 3 4" xfId="13827"/>
    <cellStyle name="Header2 12 2 10 3 4" xfId="13828"/>
    <cellStyle name="Header2 12 2 10 3 5" xfId="13829"/>
    <cellStyle name="Header2 12 2 10 3 6" xfId="13830"/>
    <cellStyle name="Header2 12 2 10 4" xfId="13831"/>
    <cellStyle name="Header2 12 2 10 5" xfId="13832"/>
    <cellStyle name="Header2 12 2 11" xfId="13833"/>
    <cellStyle name="Header2 12 2 11 2" xfId="13834"/>
    <cellStyle name="Header2 12 2 11 2 2" xfId="13835"/>
    <cellStyle name="Header2 12 2 11 2 2 2" xfId="13836"/>
    <cellStyle name="Header2 12 2 11 2 2 3" xfId="13837"/>
    <cellStyle name="Header2 12 2 11 2 2 4" xfId="13838"/>
    <cellStyle name="Header2 12 2 11 2 2 5" xfId="13839"/>
    <cellStyle name="Header2 12 2 11 2 3" xfId="13840"/>
    <cellStyle name="Header2 12 2 11 2 3 2" xfId="13841"/>
    <cellStyle name="Header2 12 2 11 2 3 3" xfId="13842"/>
    <cellStyle name="Header2 12 2 11 2 3 4" xfId="13843"/>
    <cellStyle name="Header2 12 2 11 2 4" xfId="13844"/>
    <cellStyle name="Header2 12 2 11 2 5" xfId="13845"/>
    <cellStyle name="Header2 12 2 11 2 6" xfId="13846"/>
    <cellStyle name="Header2 12 2 11 3" xfId="13847"/>
    <cellStyle name="Header2 12 2 11 3 2" xfId="13848"/>
    <cellStyle name="Header2 12 2 11 3 2 2" xfId="13849"/>
    <cellStyle name="Header2 12 2 11 3 2 3" xfId="13850"/>
    <cellStyle name="Header2 12 2 11 3 2 4" xfId="13851"/>
    <cellStyle name="Header2 12 2 11 3 3" xfId="13852"/>
    <cellStyle name="Header2 12 2 11 3 3 2" xfId="13853"/>
    <cellStyle name="Header2 12 2 11 3 3 3" xfId="13854"/>
    <cellStyle name="Header2 12 2 11 3 3 4" xfId="13855"/>
    <cellStyle name="Header2 12 2 11 3 4" xfId="13856"/>
    <cellStyle name="Header2 12 2 11 3 5" xfId="13857"/>
    <cellStyle name="Header2 12 2 11 3 6" xfId="13858"/>
    <cellStyle name="Header2 12 2 11 4" xfId="13859"/>
    <cellStyle name="Header2 12 2 11 5" xfId="13860"/>
    <cellStyle name="Header2 12 2 12" xfId="13861"/>
    <cellStyle name="Header2 12 2 12 2" xfId="13862"/>
    <cellStyle name="Header2 12 2 12 2 2" xfId="13863"/>
    <cellStyle name="Header2 12 2 12 2 2 2" xfId="13864"/>
    <cellStyle name="Header2 12 2 12 2 2 3" xfId="13865"/>
    <cellStyle name="Header2 12 2 12 2 2 4" xfId="13866"/>
    <cellStyle name="Header2 12 2 12 2 2 5" xfId="13867"/>
    <cellStyle name="Header2 12 2 12 2 3" xfId="13868"/>
    <cellStyle name="Header2 12 2 12 2 3 2" xfId="13869"/>
    <cellStyle name="Header2 12 2 12 2 3 3" xfId="13870"/>
    <cellStyle name="Header2 12 2 12 2 3 4" xfId="13871"/>
    <cellStyle name="Header2 12 2 12 2 4" xfId="13872"/>
    <cellStyle name="Header2 12 2 12 2 5" xfId="13873"/>
    <cellStyle name="Header2 12 2 12 2 6" xfId="13874"/>
    <cellStyle name="Header2 12 2 12 3" xfId="13875"/>
    <cellStyle name="Header2 12 2 12 3 2" xfId="13876"/>
    <cellStyle name="Header2 12 2 12 3 2 2" xfId="13877"/>
    <cellStyle name="Header2 12 2 12 3 2 3" xfId="13878"/>
    <cellStyle name="Header2 12 2 12 3 2 4" xfId="13879"/>
    <cellStyle name="Header2 12 2 12 3 3" xfId="13880"/>
    <cellStyle name="Header2 12 2 12 3 3 2" xfId="13881"/>
    <cellStyle name="Header2 12 2 12 3 3 3" xfId="13882"/>
    <cellStyle name="Header2 12 2 12 3 3 4" xfId="13883"/>
    <cellStyle name="Header2 12 2 12 3 4" xfId="13884"/>
    <cellStyle name="Header2 12 2 12 3 5" xfId="13885"/>
    <cellStyle name="Header2 12 2 12 3 6" xfId="13886"/>
    <cellStyle name="Header2 12 2 12 4" xfId="13887"/>
    <cellStyle name="Header2 12 2 12 5" xfId="13888"/>
    <cellStyle name="Header2 12 2 13" xfId="13889"/>
    <cellStyle name="Header2 12 2 13 2" xfId="13890"/>
    <cellStyle name="Header2 12 2 13 2 2" xfId="13891"/>
    <cellStyle name="Header2 12 2 13 2 2 2" xfId="13892"/>
    <cellStyle name="Header2 12 2 13 2 2 3" xfId="13893"/>
    <cellStyle name="Header2 12 2 13 2 2 4" xfId="13894"/>
    <cellStyle name="Header2 12 2 13 2 2 5" xfId="13895"/>
    <cellStyle name="Header2 12 2 13 2 3" xfId="13896"/>
    <cellStyle name="Header2 12 2 13 2 3 2" xfId="13897"/>
    <cellStyle name="Header2 12 2 13 2 3 3" xfId="13898"/>
    <cellStyle name="Header2 12 2 13 2 3 4" xfId="13899"/>
    <cellStyle name="Header2 12 2 13 2 4" xfId="13900"/>
    <cellStyle name="Header2 12 2 13 2 5" xfId="13901"/>
    <cellStyle name="Header2 12 2 13 2 6" xfId="13902"/>
    <cellStyle name="Header2 12 2 13 3" xfId="13903"/>
    <cellStyle name="Header2 12 2 13 3 2" xfId="13904"/>
    <cellStyle name="Header2 12 2 13 3 2 2" xfId="13905"/>
    <cellStyle name="Header2 12 2 13 3 2 3" xfId="13906"/>
    <cellStyle name="Header2 12 2 13 3 2 4" xfId="13907"/>
    <cellStyle name="Header2 12 2 13 3 3" xfId="13908"/>
    <cellStyle name="Header2 12 2 13 3 3 2" xfId="13909"/>
    <cellStyle name="Header2 12 2 13 3 3 3" xfId="13910"/>
    <cellStyle name="Header2 12 2 13 3 3 4" xfId="13911"/>
    <cellStyle name="Header2 12 2 13 3 4" xfId="13912"/>
    <cellStyle name="Header2 12 2 13 3 5" xfId="13913"/>
    <cellStyle name="Header2 12 2 13 3 6" xfId="13914"/>
    <cellStyle name="Header2 12 2 13 4" xfId="13915"/>
    <cellStyle name="Header2 12 2 13 5" xfId="13916"/>
    <cellStyle name="Header2 12 2 2" xfId="13917"/>
    <cellStyle name="Header2 12 2 2 2" xfId="13918"/>
    <cellStyle name="Header2 12 2 2 2 2" xfId="13919"/>
    <cellStyle name="Header2 12 2 2 2 2 2" xfId="13920"/>
    <cellStyle name="Header2 12 2 2 2 2 2 2" xfId="13921"/>
    <cellStyle name="Header2 12 2 2 2 2 2 3" xfId="13922"/>
    <cellStyle name="Header2 12 2 2 2 2 2 4" xfId="13923"/>
    <cellStyle name="Header2 12 2 2 2 2 2 5" xfId="13924"/>
    <cellStyle name="Header2 12 2 2 2 2 3" xfId="13925"/>
    <cellStyle name="Header2 12 2 2 2 2 3 2" xfId="13926"/>
    <cellStyle name="Header2 12 2 2 2 2 3 3" xfId="13927"/>
    <cellStyle name="Header2 12 2 2 2 2 3 4" xfId="13928"/>
    <cellStyle name="Header2 12 2 2 2 2 4" xfId="13929"/>
    <cellStyle name="Header2 12 2 2 2 2 5" xfId="13930"/>
    <cellStyle name="Header2 12 2 2 2 2 6" xfId="13931"/>
    <cellStyle name="Header2 12 2 2 2 3" xfId="13932"/>
    <cellStyle name="Header2 12 2 2 2 3 2" xfId="13933"/>
    <cellStyle name="Header2 12 2 2 2 3 2 2" xfId="13934"/>
    <cellStyle name="Header2 12 2 2 2 3 2 3" xfId="13935"/>
    <cellStyle name="Header2 12 2 2 2 3 2 4" xfId="13936"/>
    <cellStyle name="Header2 12 2 2 2 3 3" xfId="13937"/>
    <cellStyle name="Header2 12 2 2 2 3 3 2" xfId="13938"/>
    <cellStyle name="Header2 12 2 2 2 3 3 3" xfId="13939"/>
    <cellStyle name="Header2 12 2 2 2 3 3 4" xfId="13940"/>
    <cellStyle name="Header2 12 2 2 2 3 4" xfId="13941"/>
    <cellStyle name="Header2 12 2 2 2 3 5" xfId="13942"/>
    <cellStyle name="Header2 12 2 2 2 3 6" xfId="13943"/>
    <cellStyle name="Header2 12 2 2 2 4" xfId="13944"/>
    <cellStyle name="Header2 12 2 2 2 5" xfId="13945"/>
    <cellStyle name="Header2 12 2 2 3" xfId="13946"/>
    <cellStyle name="Header2 12 2 2 3 2" xfId="13947"/>
    <cellStyle name="Header2 12 2 2 3 2 2" xfId="13948"/>
    <cellStyle name="Header2 12 2 2 3 2 2 2" xfId="13949"/>
    <cellStyle name="Header2 12 2 2 3 2 2 3" xfId="13950"/>
    <cellStyle name="Header2 12 2 2 3 2 2 4" xfId="13951"/>
    <cellStyle name="Header2 12 2 2 3 2 2 5" xfId="13952"/>
    <cellStyle name="Header2 12 2 2 3 2 3" xfId="13953"/>
    <cellStyle name="Header2 12 2 2 3 2 3 2" xfId="13954"/>
    <cellStyle name="Header2 12 2 2 3 2 3 3" xfId="13955"/>
    <cellStyle name="Header2 12 2 2 3 2 3 4" xfId="13956"/>
    <cellStyle name="Header2 12 2 2 3 2 4" xfId="13957"/>
    <cellStyle name="Header2 12 2 2 3 2 5" xfId="13958"/>
    <cellStyle name="Header2 12 2 2 3 2 6" xfId="13959"/>
    <cellStyle name="Header2 12 2 2 3 3" xfId="13960"/>
    <cellStyle name="Header2 12 2 2 3 3 2" xfId="13961"/>
    <cellStyle name="Header2 12 2 2 3 3 2 2" xfId="13962"/>
    <cellStyle name="Header2 12 2 2 3 3 2 3" xfId="13963"/>
    <cellStyle name="Header2 12 2 2 3 3 2 4" xfId="13964"/>
    <cellStyle name="Header2 12 2 2 3 3 3" xfId="13965"/>
    <cellStyle name="Header2 12 2 2 3 3 3 2" xfId="13966"/>
    <cellStyle name="Header2 12 2 2 3 3 3 3" xfId="13967"/>
    <cellStyle name="Header2 12 2 2 3 3 3 4" xfId="13968"/>
    <cellStyle name="Header2 12 2 2 3 3 4" xfId="13969"/>
    <cellStyle name="Header2 12 2 2 3 3 5" xfId="13970"/>
    <cellStyle name="Header2 12 2 2 3 3 6" xfId="13971"/>
    <cellStyle name="Header2 12 2 2 3 4" xfId="13972"/>
    <cellStyle name="Header2 12 2 2 3 5" xfId="13973"/>
    <cellStyle name="Header2 12 2 3" xfId="13974"/>
    <cellStyle name="Header2 12 2 3 2" xfId="13975"/>
    <cellStyle name="Header2 12 2 3 2 2" xfId="13976"/>
    <cellStyle name="Header2 12 2 3 2 3" xfId="13977"/>
    <cellStyle name="Header2 12 2 3 3" xfId="13978"/>
    <cellStyle name="Header2 12 2 4" xfId="13979"/>
    <cellStyle name="Header2 12 2 4 2" xfId="13980"/>
    <cellStyle name="Header2 12 2 4 2 2" xfId="13981"/>
    <cellStyle name="Header2 12 2 4 2 3" xfId="13982"/>
    <cellStyle name="Header2 12 2 4 3" xfId="13983"/>
    <cellStyle name="Header2 12 2 5" xfId="13984"/>
    <cellStyle name="Header2 12 2 5 2" xfId="13985"/>
    <cellStyle name="Header2 12 2 5 2 2" xfId="13986"/>
    <cellStyle name="Header2 12 2 5 2 3" xfId="13987"/>
    <cellStyle name="Header2 12 2 5 3" xfId="13988"/>
    <cellStyle name="Header2 12 2 6" xfId="13989"/>
    <cellStyle name="Header2 12 2 6 2" xfId="13990"/>
    <cellStyle name="Header2 12 2 6 2 2" xfId="13991"/>
    <cellStyle name="Header2 12 2 6 2 2 2" xfId="13992"/>
    <cellStyle name="Header2 12 2 6 2 2 3" xfId="13993"/>
    <cellStyle name="Header2 12 2 6 2 2 4" xfId="13994"/>
    <cellStyle name="Header2 12 2 6 2 2 5" xfId="13995"/>
    <cellStyle name="Header2 12 2 6 2 3" xfId="13996"/>
    <cellStyle name="Header2 12 2 6 2 3 2" xfId="13997"/>
    <cellStyle name="Header2 12 2 6 2 3 3" xfId="13998"/>
    <cellStyle name="Header2 12 2 6 2 3 4" xfId="13999"/>
    <cellStyle name="Header2 12 2 6 2 4" xfId="14000"/>
    <cellStyle name="Header2 12 2 6 2 5" xfId="14001"/>
    <cellStyle name="Header2 12 2 6 2 6" xfId="14002"/>
    <cellStyle name="Header2 12 2 6 3" xfId="14003"/>
    <cellStyle name="Header2 12 2 6 3 2" xfId="14004"/>
    <cellStyle name="Header2 12 2 6 3 2 2" xfId="14005"/>
    <cellStyle name="Header2 12 2 6 3 2 3" xfId="14006"/>
    <cellStyle name="Header2 12 2 6 3 2 4" xfId="14007"/>
    <cellStyle name="Header2 12 2 6 3 3" xfId="14008"/>
    <cellStyle name="Header2 12 2 6 3 3 2" xfId="14009"/>
    <cellStyle name="Header2 12 2 6 3 3 3" xfId="14010"/>
    <cellStyle name="Header2 12 2 6 3 3 4" xfId="14011"/>
    <cellStyle name="Header2 12 2 6 3 4" xfId="14012"/>
    <cellStyle name="Header2 12 2 6 3 5" xfId="14013"/>
    <cellStyle name="Header2 12 2 6 3 6" xfId="14014"/>
    <cellStyle name="Header2 12 2 6 4" xfId="14015"/>
    <cellStyle name="Header2 12 2 6 5" xfId="14016"/>
    <cellStyle name="Header2 12 2 7" xfId="14017"/>
    <cellStyle name="Header2 12 2 7 2" xfId="14018"/>
    <cellStyle name="Header2 12 2 7 2 2" xfId="14019"/>
    <cellStyle name="Header2 12 2 7 2 2 2" xfId="14020"/>
    <cellStyle name="Header2 12 2 7 2 2 3" xfId="14021"/>
    <cellStyle name="Header2 12 2 7 2 2 4" xfId="14022"/>
    <cellStyle name="Header2 12 2 7 2 2 5" xfId="14023"/>
    <cellStyle name="Header2 12 2 7 2 3" xfId="14024"/>
    <cellStyle name="Header2 12 2 7 2 3 2" xfId="14025"/>
    <cellStyle name="Header2 12 2 7 2 3 3" xfId="14026"/>
    <cellStyle name="Header2 12 2 7 2 3 4" xfId="14027"/>
    <cellStyle name="Header2 12 2 7 2 4" xfId="14028"/>
    <cellStyle name="Header2 12 2 7 2 5" xfId="14029"/>
    <cellStyle name="Header2 12 2 7 2 6" xfId="14030"/>
    <cellStyle name="Header2 12 2 7 3" xfId="14031"/>
    <cellStyle name="Header2 12 2 7 3 2" xfId="14032"/>
    <cellStyle name="Header2 12 2 7 3 2 2" xfId="14033"/>
    <cellStyle name="Header2 12 2 7 3 2 3" xfId="14034"/>
    <cellStyle name="Header2 12 2 7 3 2 4" xfId="14035"/>
    <cellStyle name="Header2 12 2 7 3 3" xfId="14036"/>
    <cellStyle name="Header2 12 2 7 3 3 2" xfId="14037"/>
    <cellStyle name="Header2 12 2 7 3 3 3" xfId="14038"/>
    <cellStyle name="Header2 12 2 7 3 3 4" xfId="14039"/>
    <cellStyle name="Header2 12 2 7 3 4" xfId="14040"/>
    <cellStyle name="Header2 12 2 7 3 5" xfId="14041"/>
    <cellStyle name="Header2 12 2 7 3 6" xfId="14042"/>
    <cellStyle name="Header2 12 2 7 4" xfId="14043"/>
    <cellStyle name="Header2 12 2 7 5" xfId="14044"/>
    <cellStyle name="Header2 12 2 8" xfId="14045"/>
    <cellStyle name="Header2 12 2 8 2" xfId="14046"/>
    <cellStyle name="Header2 12 2 8 2 2" xfId="14047"/>
    <cellStyle name="Header2 12 2 8 2 2 2" xfId="14048"/>
    <cellStyle name="Header2 12 2 8 2 2 3" xfId="14049"/>
    <cellStyle name="Header2 12 2 8 2 2 4" xfId="14050"/>
    <cellStyle name="Header2 12 2 8 2 2 5" xfId="14051"/>
    <cellStyle name="Header2 12 2 8 2 3" xfId="14052"/>
    <cellStyle name="Header2 12 2 8 2 3 2" xfId="14053"/>
    <cellStyle name="Header2 12 2 8 2 3 3" xfId="14054"/>
    <cellStyle name="Header2 12 2 8 2 3 4" xfId="14055"/>
    <cellStyle name="Header2 12 2 8 2 4" xfId="14056"/>
    <cellStyle name="Header2 12 2 8 2 5" xfId="14057"/>
    <cellStyle name="Header2 12 2 8 2 6" xfId="14058"/>
    <cellStyle name="Header2 12 2 8 3" xfId="14059"/>
    <cellStyle name="Header2 12 2 8 3 2" xfId="14060"/>
    <cellStyle name="Header2 12 2 8 3 2 2" xfId="14061"/>
    <cellStyle name="Header2 12 2 8 3 2 3" xfId="14062"/>
    <cellStyle name="Header2 12 2 8 3 2 4" xfId="14063"/>
    <cellStyle name="Header2 12 2 8 3 3" xfId="14064"/>
    <cellStyle name="Header2 12 2 8 3 3 2" xfId="14065"/>
    <cellStyle name="Header2 12 2 8 3 3 3" xfId="14066"/>
    <cellStyle name="Header2 12 2 8 3 3 4" xfId="14067"/>
    <cellStyle name="Header2 12 2 8 3 4" xfId="14068"/>
    <cellStyle name="Header2 12 2 8 3 5" xfId="14069"/>
    <cellStyle name="Header2 12 2 8 3 6" xfId="14070"/>
    <cellStyle name="Header2 12 2 8 4" xfId="14071"/>
    <cellStyle name="Header2 12 2 8 5" xfId="14072"/>
    <cellStyle name="Header2 12 2 9" xfId="14073"/>
    <cellStyle name="Header2 12 2 9 2" xfId="14074"/>
    <cellStyle name="Header2 12 2 9 2 2" xfId="14075"/>
    <cellStyle name="Header2 12 2 9 2 2 2" xfId="14076"/>
    <cellStyle name="Header2 12 2 9 2 2 3" xfId="14077"/>
    <cellStyle name="Header2 12 2 9 2 2 4" xfId="14078"/>
    <cellStyle name="Header2 12 2 9 2 2 5" xfId="14079"/>
    <cellStyle name="Header2 12 2 9 2 3" xfId="14080"/>
    <cellStyle name="Header2 12 2 9 2 3 2" xfId="14081"/>
    <cellStyle name="Header2 12 2 9 2 3 3" xfId="14082"/>
    <cellStyle name="Header2 12 2 9 2 3 4" xfId="14083"/>
    <cellStyle name="Header2 12 2 9 2 4" xfId="14084"/>
    <cellStyle name="Header2 12 2 9 2 5" xfId="14085"/>
    <cellStyle name="Header2 12 2 9 2 6" xfId="14086"/>
    <cellStyle name="Header2 12 2 9 3" xfId="14087"/>
    <cellStyle name="Header2 12 2 9 3 2" xfId="14088"/>
    <cellStyle name="Header2 12 2 9 3 2 2" xfId="14089"/>
    <cellStyle name="Header2 12 2 9 3 2 3" xfId="14090"/>
    <cellStyle name="Header2 12 2 9 3 2 4" xfId="14091"/>
    <cellStyle name="Header2 12 2 9 3 3" xfId="14092"/>
    <cellStyle name="Header2 12 2 9 3 3 2" xfId="14093"/>
    <cellStyle name="Header2 12 2 9 3 3 3" xfId="14094"/>
    <cellStyle name="Header2 12 2 9 3 3 4" xfId="14095"/>
    <cellStyle name="Header2 12 2 9 3 4" xfId="14096"/>
    <cellStyle name="Header2 12 2 9 3 5" xfId="14097"/>
    <cellStyle name="Header2 12 2 9 3 6" xfId="14098"/>
    <cellStyle name="Header2 12 2 9 4" xfId="14099"/>
    <cellStyle name="Header2 12 2 9 5" xfId="14100"/>
    <cellStyle name="Header2 12 3" xfId="14101"/>
    <cellStyle name="Header2 12 3 10" xfId="14102"/>
    <cellStyle name="Header2 12 3 10 2" xfId="14103"/>
    <cellStyle name="Header2 12 3 10 2 2" xfId="14104"/>
    <cellStyle name="Header2 12 3 10 2 2 2" xfId="14105"/>
    <cellStyle name="Header2 12 3 10 2 2 3" xfId="14106"/>
    <cellStyle name="Header2 12 3 10 2 2 4" xfId="14107"/>
    <cellStyle name="Header2 12 3 10 2 2 5" xfId="14108"/>
    <cellStyle name="Header2 12 3 10 2 3" xfId="14109"/>
    <cellStyle name="Header2 12 3 10 2 3 2" xfId="14110"/>
    <cellStyle name="Header2 12 3 10 2 3 3" xfId="14111"/>
    <cellStyle name="Header2 12 3 10 2 3 4" xfId="14112"/>
    <cellStyle name="Header2 12 3 10 2 4" xfId="14113"/>
    <cellStyle name="Header2 12 3 10 2 5" xfId="14114"/>
    <cellStyle name="Header2 12 3 10 2 6" xfId="14115"/>
    <cellStyle name="Header2 12 3 10 3" xfId="14116"/>
    <cellStyle name="Header2 12 3 10 3 2" xfId="14117"/>
    <cellStyle name="Header2 12 3 10 3 2 2" xfId="14118"/>
    <cellStyle name="Header2 12 3 10 3 2 3" xfId="14119"/>
    <cellStyle name="Header2 12 3 10 3 2 4" xfId="14120"/>
    <cellStyle name="Header2 12 3 10 3 3" xfId="14121"/>
    <cellStyle name="Header2 12 3 10 3 3 2" xfId="14122"/>
    <cellStyle name="Header2 12 3 10 3 3 3" xfId="14123"/>
    <cellStyle name="Header2 12 3 10 3 3 4" xfId="14124"/>
    <cellStyle name="Header2 12 3 10 3 4" xfId="14125"/>
    <cellStyle name="Header2 12 3 10 3 5" xfId="14126"/>
    <cellStyle name="Header2 12 3 10 3 6" xfId="14127"/>
    <cellStyle name="Header2 12 3 10 4" xfId="14128"/>
    <cellStyle name="Header2 12 3 10 5" xfId="14129"/>
    <cellStyle name="Header2 12 3 11" xfId="14130"/>
    <cellStyle name="Header2 12 3 11 2" xfId="14131"/>
    <cellStyle name="Header2 12 3 11 2 2" xfId="14132"/>
    <cellStyle name="Header2 12 3 11 2 2 2" xfId="14133"/>
    <cellStyle name="Header2 12 3 11 2 2 3" xfId="14134"/>
    <cellStyle name="Header2 12 3 11 2 2 4" xfId="14135"/>
    <cellStyle name="Header2 12 3 11 2 2 5" xfId="14136"/>
    <cellStyle name="Header2 12 3 11 2 3" xfId="14137"/>
    <cellStyle name="Header2 12 3 11 2 3 2" xfId="14138"/>
    <cellStyle name="Header2 12 3 11 2 3 3" xfId="14139"/>
    <cellStyle name="Header2 12 3 11 2 3 4" xfId="14140"/>
    <cellStyle name="Header2 12 3 11 2 4" xfId="14141"/>
    <cellStyle name="Header2 12 3 11 2 5" xfId="14142"/>
    <cellStyle name="Header2 12 3 11 2 6" xfId="14143"/>
    <cellStyle name="Header2 12 3 11 3" xfId="14144"/>
    <cellStyle name="Header2 12 3 11 3 2" xfId="14145"/>
    <cellStyle name="Header2 12 3 11 3 2 2" xfId="14146"/>
    <cellStyle name="Header2 12 3 11 3 2 3" xfId="14147"/>
    <cellStyle name="Header2 12 3 11 3 2 4" xfId="14148"/>
    <cellStyle name="Header2 12 3 11 3 3" xfId="14149"/>
    <cellStyle name="Header2 12 3 11 3 3 2" xfId="14150"/>
    <cellStyle name="Header2 12 3 11 3 3 3" xfId="14151"/>
    <cellStyle name="Header2 12 3 11 3 3 4" xfId="14152"/>
    <cellStyle name="Header2 12 3 11 3 4" xfId="14153"/>
    <cellStyle name="Header2 12 3 11 3 5" xfId="14154"/>
    <cellStyle name="Header2 12 3 11 3 6" xfId="14155"/>
    <cellStyle name="Header2 12 3 11 4" xfId="14156"/>
    <cellStyle name="Header2 12 3 11 5" xfId="14157"/>
    <cellStyle name="Header2 12 3 12" xfId="14158"/>
    <cellStyle name="Header2 12 3 12 2" xfId="14159"/>
    <cellStyle name="Header2 12 3 12 2 2" xfId="14160"/>
    <cellStyle name="Header2 12 3 12 2 2 2" xfId="14161"/>
    <cellStyle name="Header2 12 3 12 2 2 3" xfId="14162"/>
    <cellStyle name="Header2 12 3 12 2 2 4" xfId="14163"/>
    <cellStyle name="Header2 12 3 12 2 2 5" xfId="14164"/>
    <cellStyle name="Header2 12 3 12 2 3" xfId="14165"/>
    <cellStyle name="Header2 12 3 12 2 3 2" xfId="14166"/>
    <cellStyle name="Header2 12 3 12 2 3 3" xfId="14167"/>
    <cellStyle name="Header2 12 3 12 2 3 4" xfId="14168"/>
    <cellStyle name="Header2 12 3 12 2 4" xfId="14169"/>
    <cellStyle name="Header2 12 3 12 2 5" xfId="14170"/>
    <cellStyle name="Header2 12 3 12 2 6" xfId="14171"/>
    <cellStyle name="Header2 12 3 12 3" xfId="14172"/>
    <cellStyle name="Header2 12 3 12 3 2" xfId="14173"/>
    <cellStyle name="Header2 12 3 12 3 2 2" xfId="14174"/>
    <cellStyle name="Header2 12 3 12 3 2 3" xfId="14175"/>
    <cellStyle name="Header2 12 3 12 3 2 4" xfId="14176"/>
    <cellStyle name="Header2 12 3 12 3 3" xfId="14177"/>
    <cellStyle name="Header2 12 3 12 3 3 2" xfId="14178"/>
    <cellStyle name="Header2 12 3 12 3 3 3" xfId="14179"/>
    <cellStyle name="Header2 12 3 12 3 3 4" xfId="14180"/>
    <cellStyle name="Header2 12 3 12 3 4" xfId="14181"/>
    <cellStyle name="Header2 12 3 12 3 5" xfId="14182"/>
    <cellStyle name="Header2 12 3 12 3 6" xfId="14183"/>
    <cellStyle name="Header2 12 3 12 4" xfId="14184"/>
    <cellStyle name="Header2 12 3 12 5" xfId="14185"/>
    <cellStyle name="Header2 12 3 2" xfId="14186"/>
    <cellStyle name="Header2 12 3 2 2" xfId="14187"/>
    <cellStyle name="Header2 12 3 2 2 2" xfId="14188"/>
    <cellStyle name="Header2 12 3 2 2 3" xfId="14189"/>
    <cellStyle name="Header2 12 3 2 3" xfId="14190"/>
    <cellStyle name="Header2 12 3 3" xfId="14191"/>
    <cellStyle name="Header2 12 3 3 2" xfId="14192"/>
    <cellStyle name="Header2 12 3 3 2 2" xfId="14193"/>
    <cellStyle name="Header2 12 3 3 2 3" xfId="14194"/>
    <cellStyle name="Header2 12 3 3 3" xfId="14195"/>
    <cellStyle name="Header2 12 3 4" xfId="14196"/>
    <cellStyle name="Header2 12 3 4 2" xfId="14197"/>
    <cellStyle name="Header2 12 3 4 2 2" xfId="14198"/>
    <cellStyle name="Header2 12 3 4 2 3" xfId="14199"/>
    <cellStyle name="Header2 12 3 4 3" xfId="14200"/>
    <cellStyle name="Header2 12 3 5" xfId="14201"/>
    <cellStyle name="Header2 12 3 5 2" xfId="14202"/>
    <cellStyle name="Header2 12 3 5 2 2" xfId="14203"/>
    <cellStyle name="Header2 12 3 5 2 2 2" xfId="14204"/>
    <cellStyle name="Header2 12 3 5 2 2 3" xfId="14205"/>
    <cellStyle name="Header2 12 3 5 2 2 4" xfId="14206"/>
    <cellStyle name="Header2 12 3 5 2 2 5" xfId="14207"/>
    <cellStyle name="Header2 12 3 5 2 3" xfId="14208"/>
    <cellStyle name="Header2 12 3 5 2 3 2" xfId="14209"/>
    <cellStyle name="Header2 12 3 5 2 3 3" xfId="14210"/>
    <cellStyle name="Header2 12 3 5 2 3 4" xfId="14211"/>
    <cellStyle name="Header2 12 3 5 2 4" xfId="14212"/>
    <cellStyle name="Header2 12 3 5 2 5" xfId="14213"/>
    <cellStyle name="Header2 12 3 5 2 6" xfId="14214"/>
    <cellStyle name="Header2 12 3 5 3" xfId="14215"/>
    <cellStyle name="Header2 12 3 5 3 2" xfId="14216"/>
    <cellStyle name="Header2 12 3 5 3 2 2" xfId="14217"/>
    <cellStyle name="Header2 12 3 5 3 2 3" xfId="14218"/>
    <cellStyle name="Header2 12 3 5 3 2 4" xfId="14219"/>
    <cellStyle name="Header2 12 3 5 3 3" xfId="14220"/>
    <cellStyle name="Header2 12 3 5 3 3 2" xfId="14221"/>
    <cellStyle name="Header2 12 3 5 3 3 3" xfId="14222"/>
    <cellStyle name="Header2 12 3 5 3 3 4" xfId="14223"/>
    <cellStyle name="Header2 12 3 5 3 4" xfId="14224"/>
    <cellStyle name="Header2 12 3 5 3 5" xfId="14225"/>
    <cellStyle name="Header2 12 3 5 3 6" xfId="14226"/>
    <cellStyle name="Header2 12 3 5 4" xfId="14227"/>
    <cellStyle name="Header2 12 3 5 5" xfId="14228"/>
    <cellStyle name="Header2 12 3 6" xfId="14229"/>
    <cellStyle name="Header2 12 3 6 2" xfId="14230"/>
    <cellStyle name="Header2 12 3 6 2 2" xfId="14231"/>
    <cellStyle name="Header2 12 3 6 2 2 2" xfId="14232"/>
    <cellStyle name="Header2 12 3 6 2 2 3" xfId="14233"/>
    <cellStyle name="Header2 12 3 6 2 2 4" xfId="14234"/>
    <cellStyle name="Header2 12 3 6 2 2 5" xfId="14235"/>
    <cellStyle name="Header2 12 3 6 2 3" xfId="14236"/>
    <cellStyle name="Header2 12 3 6 2 3 2" xfId="14237"/>
    <cellStyle name="Header2 12 3 6 2 3 3" xfId="14238"/>
    <cellStyle name="Header2 12 3 6 2 3 4" xfId="14239"/>
    <cellStyle name="Header2 12 3 6 2 4" xfId="14240"/>
    <cellStyle name="Header2 12 3 6 2 5" xfId="14241"/>
    <cellStyle name="Header2 12 3 6 2 6" xfId="14242"/>
    <cellStyle name="Header2 12 3 6 3" xfId="14243"/>
    <cellStyle name="Header2 12 3 6 3 2" xfId="14244"/>
    <cellStyle name="Header2 12 3 6 3 2 2" xfId="14245"/>
    <cellStyle name="Header2 12 3 6 3 2 3" xfId="14246"/>
    <cellStyle name="Header2 12 3 6 3 2 4" xfId="14247"/>
    <cellStyle name="Header2 12 3 6 3 3" xfId="14248"/>
    <cellStyle name="Header2 12 3 6 3 3 2" xfId="14249"/>
    <cellStyle name="Header2 12 3 6 3 3 3" xfId="14250"/>
    <cellStyle name="Header2 12 3 6 3 3 4" xfId="14251"/>
    <cellStyle name="Header2 12 3 6 3 4" xfId="14252"/>
    <cellStyle name="Header2 12 3 6 3 5" xfId="14253"/>
    <cellStyle name="Header2 12 3 6 3 6" xfId="14254"/>
    <cellStyle name="Header2 12 3 6 4" xfId="14255"/>
    <cellStyle name="Header2 12 3 6 5" xfId="14256"/>
    <cellStyle name="Header2 12 3 7" xfId="14257"/>
    <cellStyle name="Header2 12 3 7 2" xfId="14258"/>
    <cellStyle name="Header2 12 3 7 2 2" xfId="14259"/>
    <cellStyle name="Header2 12 3 7 2 2 2" xfId="14260"/>
    <cellStyle name="Header2 12 3 7 2 2 3" xfId="14261"/>
    <cellStyle name="Header2 12 3 7 2 2 4" xfId="14262"/>
    <cellStyle name="Header2 12 3 7 2 2 5" xfId="14263"/>
    <cellStyle name="Header2 12 3 7 2 3" xfId="14264"/>
    <cellStyle name="Header2 12 3 7 2 3 2" xfId="14265"/>
    <cellStyle name="Header2 12 3 7 2 3 3" xfId="14266"/>
    <cellStyle name="Header2 12 3 7 2 3 4" xfId="14267"/>
    <cellStyle name="Header2 12 3 7 2 4" xfId="14268"/>
    <cellStyle name="Header2 12 3 7 2 5" xfId="14269"/>
    <cellStyle name="Header2 12 3 7 2 6" xfId="14270"/>
    <cellStyle name="Header2 12 3 7 3" xfId="14271"/>
    <cellStyle name="Header2 12 3 7 3 2" xfId="14272"/>
    <cellStyle name="Header2 12 3 7 3 2 2" xfId="14273"/>
    <cellStyle name="Header2 12 3 7 3 2 3" xfId="14274"/>
    <cellStyle name="Header2 12 3 7 3 2 4" xfId="14275"/>
    <cellStyle name="Header2 12 3 7 3 3" xfId="14276"/>
    <cellStyle name="Header2 12 3 7 3 3 2" xfId="14277"/>
    <cellStyle name="Header2 12 3 7 3 3 3" xfId="14278"/>
    <cellStyle name="Header2 12 3 7 3 3 4" xfId="14279"/>
    <cellStyle name="Header2 12 3 7 3 4" xfId="14280"/>
    <cellStyle name="Header2 12 3 7 3 5" xfId="14281"/>
    <cellStyle name="Header2 12 3 7 3 6" xfId="14282"/>
    <cellStyle name="Header2 12 3 7 4" xfId="14283"/>
    <cellStyle name="Header2 12 3 7 5" xfId="14284"/>
    <cellStyle name="Header2 12 3 8" xfId="14285"/>
    <cellStyle name="Header2 12 3 8 2" xfId="14286"/>
    <cellStyle name="Header2 12 3 8 2 2" xfId="14287"/>
    <cellStyle name="Header2 12 3 8 2 2 2" xfId="14288"/>
    <cellStyle name="Header2 12 3 8 2 2 3" xfId="14289"/>
    <cellStyle name="Header2 12 3 8 2 2 4" xfId="14290"/>
    <cellStyle name="Header2 12 3 8 2 2 5" xfId="14291"/>
    <cellStyle name="Header2 12 3 8 2 3" xfId="14292"/>
    <cellStyle name="Header2 12 3 8 2 3 2" xfId="14293"/>
    <cellStyle name="Header2 12 3 8 2 3 3" xfId="14294"/>
    <cellStyle name="Header2 12 3 8 2 3 4" xfId="14295"/>
    <cellStyle name="Header2 12 3 8 2 4" xfId="14296"/>
    <cellStyle name="Header2 12 3 8 2 5" xfId="14297"/>
    <cellStyle name="Header2 12 3 8 2 6" xfId="14298"/>
    <cellStyle name="Header2 12 3 8 3" xfId="14299"/>
    <cellStyle name="Header2 12 3 8 3 2" xfId="14300"/>
    <cellStyle name="Header2 12 3 8 3 2 2" xfId="14301"/>
    <cellStyle name="Header2 12 3 8 3 2 3" xfId="14302"/>
    <cellStyle name="Header2 12 3 8 3 2 4" xfId="14303"/>
    <cellStyle name="Header2 12 3 8 3 3" xfId="14304"/>
    <cellStyle name="Header2 12 3 8 3 3 2" xfId="14305"/>
    <cellStyle name="Header2 12 3 8 3 3 3" xfId="14306"/>
    <cellStyle name="Header2 12 3 8 3 3 4" xfId="14307"/>
    <cellStyle name="Header2 12 3 8 3 4" xfId="14308"/>
    <cellStyle name="Header2 12 3 8 3 5" xfId="14309"/>
    <cellStyle name="Header2 12 3 8 3 6" xfId="14310"/>
    <cellStyle name="Header2 12 3 8 4" xfId="14311"/>
    <cellStyle name="Header2 12 3 8 5" xfId="14312"/>
    <cellStyle name="Header2 12 3 9" xfId="14313"/>
    <cellStyle name="Header2 12 3 9 2" xfId="14314"/>
    <cellStyle name="Header2 12 3 9 2 2" xfId="14315"/>
    <cellStyle name="Header2 12 3 9 2 2 2" xfId="14316"/>
    <cellStyle name="Header2 12 3 9 2 2 3" xfId="14317"/>
    <cellStyle name="Header2 12 3 9 2 2 4" xfId="14318"/>
    <cellStyle name="Header2 12 3 9 2 2 5" xfId="14319"/>
    <cellStyle name="Header2 12 3 9 2 3" xfId="14320"/>
    <cellStyle name="Header2 12 3 9 2 3 2" xfId="14321"/>
    <cellStyle name="Header2 12 3 9 2 3 3" xfId="14322"/>
    <cellStyle name="Header2 12 3 9 2 3 4" xfId="14323"/>
    <cellStyle name="Header2 12 3 9 2 4" xfId="14324"/>
    <cellStyle name="Header2 12 3 9 2 5" xfId="14325"/>
    <cellStyle name="Header2 12 3 9 2 6" xfId="14326"/>
    <cellStyle name="Header2 12 3 9 3" xfId="14327"/>
    <cellStyle name="Header2 12 3 9 3 2" xfId="14328"/>
    <cellStyle name="Header2 12 3 9 3 2 2" xfId="14329"/>
    <cellStyle name="Header2 12 3 9 3 2 3" xfId="14330"/>
    <cellStyle name="Header2 12 3 9 3 2 4" xfId="14331"/>
    <cellStyle name="Header2 12 3 9 3 3" xfId="14332"/>
    <cellStyle name="Header2 12 3 9 3 3 2" xfId="14333"/>
    <cellStyle name="Header2 12 3 9 3 3 3" xfId="14334"/>
    <cellStyle name="Header2 12 3 9 3 3 4" xfId="14335"/>
    <cellStyle name="Header2 12 3 9 3 4" xfId="14336"/>
    <cellStyle name="Header2 12 3 9 3 5" xfId="14337"/>
    <cellStyle name="Header2 12 3 9 3 6" xfId="14338"/>
    <cellStyle name="Header2 12 3 9 4" xfId="14339"/>
    <cellStyle name="Header2 12 3 9 5" xfId="14340"/>
    <cellStyle name="Header2 13" xfId="14341"/>
    <cellStyle name="Header2 13 2" xfId="14342"/>
    <cellStyle name="Header2 13 2 10" xfId="14343"/>
    <cellStyle name="Header2 13 2 10 2" xfId="14344"/>
    <cellStyle name="Header2 13 2 10 2 2" xfId="14345"/>
    <cellStyle name="Header2 13 2 10 2 2 2" xfId="14346"/>
    <cellStyle name="Header2 13 2 10 2 2 3" xfId="14347"/>
    <cellStyle name="Header2 13 2 10 2 2 4" xfId="14348"/>
    <cellStyle name="Header2 13 2 10 2 2 5" xfId="14349"/>
    <cellStyle name="Header2 13 2 10 2 3" xfId="14350"/>
    <cellStyle name="Header2 13 2 10 2 3 2" xfId="14351"/>
    <cellStyle name="Header2 13 2 10 2 3 3" xfId="14352"/>
    <cellStyle name="Header2 13 2 10 2 3 4" xfId="14353"/>
    <cellStyle name="Header2 13 2 10 2 4" xfId="14354"/>
    <cellStyle name="Header2 13 2 10 2 5" xfId="14355"/>
    <cellStyle name="Header2 13 2 10 2 6" xfId="14356"/>
    <cellStyle name="Header2 13 2 10 3" xfId="14357"/>
    <cellStyle name="Header2 13 2 10 3 2" xfId="14358"/>
    <cellStyle name="Header2 13 2 10 3 2 2" xfId="14359"/>
    <cellStyle name="Header2 13 2 10 3 2 3" xfId="14360"/>
    <cellStyle name="Header2 13 2 10 3 2 4" xfId="14361"/>
    <cellStyle name="Header2 13 2 10 3 3" xfId="14362"/>
    <cellStyle name="Header2 13 2 10 3 3 2" xfId="14363"/>
    <cellStyle name="Header2 13 2 10 3 3 3" xfId="14364"/>
    <cellStyle name="Header2 13 2 10 3 3 4" xfId="14365"/>
    <cellStyle name="Header2 13 2 10 3 4" xfId="14366"/>
    <cellStyle name="Header2 13 2 10 3 5" xfId="14367"/>
    <cellStyle name="Header2 13 2 10 3 6" xfId="14368"/>
    <cellStyle name="Header2 13 2 10 4" xfId="14369"/>
    <cellStyle name="Header2 13 2 10 5" xfId="14370"/>
    <cellStyle name="Header2 13 2 11" xfId="14371"/>
    <cellStyle name="Header2 13 2 11 2" xfId="14372"/>
    <cellStyle name="Header2 13 2 11 2 2" xfId="14373"/>
    <cellStyle name="Header2 13 2 11 2 2 2" xfId="14374"/>
    <cellStyle name="Header2 13 2 11 2 2 3" xfId="14375"/>
    <cellStyle name="Header2 13 2 11 2 2 4" xfId="14376"/>
    <cellStyle name="Header2 13 2 11 2 2 5" xfId="14377"/>
    <cellStyle name="Header2 13 2 11 2 3" xfId="14378"/>
    <cellStyle name="Header2 13 2 11 2 3 2" xfId="14379"/>
    <cellStyle name="Header2 13 2 11 2 3 3" xfId="14380"/>
    <cellStyle name="Header2 13 2 11 2 3 4" xfId="14381"/>
    <cellStyle name="Header2 13 2 11 2 4" xfId="14382"/>
    <cellStyle name="Header2 13 2 11 2 5" xfId="14383"/>
    <cellStyle name="Header2 13 2 11 2 6" xfId="14384"/>
    <cellStyle name="Header2 13 2 11 3" xfId="14385"/>
    <cellStyle name="Header2 13 2 11 3 2" xfId="14386"/>
    <cellStyle name="Header2 13 2 11 3 2 2" xfId="14387"/>
    <cellStyle name="Header2 13 2 11 3 2 3" xfId="14388"/>
    <cellStyle name="Header2 13 2 11 3 2 4" xfId="14389"/>
    <cellStyle name="Header2 13 2 11 3 3" xfId="14390"/>
    <cellStyle name="Header2 13 2 11 3 3 2" xfId="14391"/>
    <cellStyle name="Header2 13 2 11 3 3 3" xfId="14392"/>
    <cellStyle name="Header2 13 2 11 3 3 4" xfId="14393"/>
    <cellStyle name="Header2 13 2 11 3 4" xfId="14394"/>
    <cellStyle name="Header2 13 2 11 3 5" xfId="14395"/>
    <cellStyle name="Header2 13 2 11 3 6" xfId="14396"/>
    <cellStyle name="Header2 13 2 11 4" xfId="14397"/>
    <cellStyle name="Header2 13 2 11 5" xfId="14398"/>
    <cellStyle name="Header2 13 2 12" xfId="14399"/>
    <cellStyle name="Header2 13 2 12 2" xfId="14400"/>
    <cellStyle name="Header2 13 2 12 2 2" xfId="14401"/>
    <cellStyle name="Header2 13 2 12 2 2 2" xfId="14402"/>
    <cellStyle name="Header2 13 2 12 2 2 3" xfId="14403"/>
    <cellStyle name="Header2 13 2 12 2 2 4" xfId="14404"/>
    <cellStyle name="Header2 13 2 12 2 2 5" xfId="14405"/>
    <cellStyle name="Header2 13 2 12 2 3" xfId="14406"/>
    <cellStyle name="Header2 13 2 12 2 3 2" xfId="14407"/>
    <cellStyle name="Header2 13 2 12 2 3 3" xfId="14408"/>
    <cellStyle name="Header2 13 2 12 2 3 4" xfId="14409"/>
    <cellStyle name="Header2 13 2 12 2 4" xfId="14410"/>
    <cellStyle name="Header2 13 2 12 2 5" xfId="14411"/>
    <cellStyle name="Header2 13 2 12 2 6" xfId="14412"/>
    <cellStyle name="Header2 13 2 12 3" xfId="14413"/>
    <cellStyle name="Header2 13 2 12 3 2" xfId="14414"/>
    <cellStyle name="Header2 13 2 12 3 2 2" xfId="14415"/>
    <cellStyle name="Header2 13 2 12 3 2 3" xfId="14416"/>
    <cellStyle name="Header2 13 2 12 3 2 4" xfId="14417"/>
    <cellStyle name="Header2 13 2 12 3 3" xfId="14418"/>
    <cellStyle name="Header2 13 2 12 3 3 2" xfId="14419"/>
    <cellStyle name="Header2 13 2 12 3 3 3" xfId="14420"/>
    <cellStyle name="Header2 13 2 12 3 3 4" xfId="14421"/>
    <cellStyle name="Header2 13 2 12 3 4" xfId="14422"/>
    <cellStyle name="Header2 13 2 12 3 5" xfId="14423"/>
    <cellStyle name="Header2 13 2 12 3 6" xfId="14424"/>
    <cellStyle name="Header2 13 2 12 4" xfId="14425"/>
    <cellStyle name="Header2 13 2 12 5" xfId="14426"/>
    <cellStyle name="Header2 13 2 13" xfId="14427"/>
    <cellStyle name="Header2 13 2 13 2" xfId="14428"/>
    <cellStyle name="Header2 13 2 13 2 2" xfId="14429"/>
    <cellStyle name="Header2 13 2 13 2 2 2" xfId="14430"/>
    <cellStyle name="Header2 13 2 13 2 2 3" xfId="14431"/>
    <cellStyle name="Header2 13 2 13 2 2 4" xfId="14432"/>
    <cellStyle name="Header2 13 2 13 2 2 5" xfId="14433"/>
    <cellStyle name="Header2 13 2 13 2 3" xfId="14434"/>
    <cellStyle name="Header2 13 2 13 2 3 2" xfId="14435"/>
    <cellStyle name="Header2 13 2 13 2 3 3" xfId="14436"/>
    <cellStyle name="Header2 13 2 13 2 3 4" xfId="14437"/>
    <cellStyle name="Header2 13 2 13 2 4" xfId="14438"/>
    <cellStyle name="Header2 13 2 13 2 5" xfId="14439"/>
    <cellStyle name="Header2 13 2 13 2 6" xfId="14440"/>
    <cellStyle name="Header2 13 2 13 3" xfId="14441"/>
    <cellStyle name="Header2 13 2 13 3 2" xfId="14442"/>
    <cellStyle name="Header2 13 2 13 3 2 2" xfId="14443"/>
    <cellStyle name="Header2 13 2 13 3 2 3" xfId="14444"/>
    <cellStyle name="Header2 13 2 13 3 2 4" xfId="14445"/>
    <cellStyle name="Header2 13 2 13 3 3" xfId="14446"/>
    <cellStyle name="Header2 13 2 13 3 3 2" xfId="14447"/>
    <cellStyle name="Header2 13 2 13 3 3 3" xfId="14448"/>
    <cellStyle name="Header2 13 2 13 3 3 4" xfId="14449"/>
    <cellStyle name="Header2 13 2 13 3 4" xfId="14450"/>
    <cellStyle name="Header2 13 2 13 3 5" xfId="14451"/>
    <cellStyle name="Header2 13 2 13 3 6" xfId="14452"/>
    <cellStyle name="Header2 13 2 13 4" xfId="14453"/>
    <cellStyle name="Header2 13 2 13 5" xfId="14454"/>
    <cellStyle name="Header2 13 2 2" xfId="14455"/>
    <cellStyle name="Header2 13 2 2 2" xfId="14456"/>
    <cellStyle name="Header2 13 2 2 2 2" xfId="14457"/>
    <cellStyle name="Header2 13 2 2 2 2 2" xfId="14458"/>
    <cellStyle name="Header2 13 2 2 2 2 2 2" xfId="14459"/>
    <cellStyle name="Header2 13 2 2 2 2 2 3" xfId="14460"/>
    <cellStyle name="Header2 13 2 2 2 2 2 4" xfId="14461"/>
    <cellStyle name="Header2 13 2 2 2 2 2 5" xfId="14462"/>
    <cellStyle name="Header2 13 2 2 2 2 3" xfId="14463"/>
    <cellStyle name="Header2 13 2 2 2 2 3 2" xfId="14464"/>
    <cellStyle name="Header2 13 2 2 2 2 3 3" xfId="14465"/>
    <cellStyle name="Header2 13 2 2 2 2 3 4" xfId="14466"/>
    <cellStyle name="Header2 13 2 2 2 2 4" xfId="14467"/>
    <cellStyle name="Header2 13 2 2 2 2 5" xfId="14468"/>
    <cellStyle name="Header2 13 2 2 2 2 6" xfId="14469"/>
    <cellStyle name="Header2 13 2 2 2 3" xfId="14470"/>
    <cellStyle name="Header2 13 2 2 2 3 2" xfId="14471"/>
    <cellStyle name="Header2 13 2 2 2 3 2 2" xfId="14472"/>
    <cellStyle name="Header2 13 2 2 2 3 2 3" xfId="14473"/>
    <cellStyle name="Header2 13 2 2 2 3 2 4" xfId="14474"/>
    <cellStyle name="Header2 13 2 2 2 3 3" xfId="14475"/>
    <cellStyle name="Header2 13 2 2 2 3 3 2" xfId="14476"/>
    <cellStyle name="Header2 13 2 2 2 3 3 3" xfId="14477"/>
    <cellStyle name="Header2 13 2 2 2 3 3 4" xfId="14478"/>
    <cellStyle name="Header2 13 2 2 2 3 4" xfId="14479"/>
    <cellStyle name="Header2 13 2 2 2 3 5" xfId="14480"/>
    <cellStyle name="Header2 13 2 2 2 3 6" xfId="14481"/>
    <cellStyle name="Header2 13 2 2 2 4" xfId="14482"/>
    <cellStyle name="Header2 13 2 2 2 5" xfId="14483"/>
    <cellStyle name="Header2 13 2 2 3" xfId="14484"/>
    <cellStyle name="Header2 13 2 2 3 2" xfId="14485"/>
    <cellStyle name="Header2 13 2 2 3 2 2" xfId="14486"/>
    <cellStyle name="Header2 13 2 2 3 2 2 2" xfId="14487"/>
    <cellStyle name="Header2 13 2 2 3 2 2 3" xfId="14488"/>
    <cellStyle name="Header2 13 2 2 3 2 2 4" xfId="14489"/>
    <cellStyle name="Header2 13 2 2 3 2 2 5" xfId="14490"/>
    <cellStyle name="Header2 13 2 2 3 2 3" xfId="14491"/>
    <cellStyle name="Header2 13 2 2 3 2 3 2" xfId="14492"/>
    <cellStyle name="Header2 13 2 2 3 2 3 3" xfId="14493"/>
    <cellStyle name="Header2 13 2 2 3 2 3 4" xfId="14494"/>
    <cellStyle name="Header2 13 2 2 3 2 4" xfId="14495"/>
    <cellStyle name="Header2 13 2 2 3 2 5" xfId="14496"/>
    <cellStyle name="Header2 13 2 2 3 2 6" xfId="14497"/>
    <cellStyle name="Header2 13 2 2 3 3" xfId="14498"/>
    <cellStyle name="Header2 13 2 2 3 3 2" xfId="14499"/>
    <cellStyle name="Header2 13 2 2 3 3 2 2" xfId="14500"/>
    <cellStyle name="Header2 13 2 2 3 3 2 3" xfId="14501"/>
    <cellStyle name="Header2 13 2 2 3 3 2 4" xfId="14502"/>
    <cellStyle name="Header2 13 2 2 3 3 3" xfId="14503"/>
    <cellStyle name="Header2 13 2 2 3 3 3 2" xfId="14504"/>
    <cellStyle name="Header2 13 2 2 3 3 3 3" xfId="14505"/>
    <cellStyle name="Header2 13 2 2 3 3 3 4" xfId="14506"/>
    <cellStyle name="Header2 13 2 2 3 3 4" xfId="14507"/>
    <cellStyle name="Header2 13 2 2 3 3 5" xfId="14508"/>
    <cellStyle name="Header2 13 2 2 3 3 6" xfId="14509"/>
    <cellStyle name="Header2 13 2 2 3 4" xfId="14510"/>
    <cellStyle name="Header2 13 2 2 3 5" xfId="14511"/>
    <cellStyle name="Header2 13 2 3" xfId="14512"/>
    <cellStyle name="Header2 13 2 3 2" xfId="14513"/>
    <cellStyle name="Header2 13 2 3 2 2" xfId="14514"/>
    <cellStyle name="Header2 13 2 3 2 3" xfId="14515"/>
    <cellStyle name="Header2 13 2 3 3" xfId="14516"/>
    <cellStyle name="Header2 13 2 4" xfId="14517"/>
    <cellStyle name="Header2 13 2 4 2" xfId="14518"/>
    <cellStyle name="Header2 13 2 4 2 2" xfId="14519"/>
    <cellStyle name="Header2 13 2 4 2 3" xfId="14520"/>
    <cellStyle name="Header2 13 2 4 3" xfId="14521"/>
    <cellStyle name="Header2 13 2 5" xfId="14522"/>
    <cellStyle name="Header2 13 2 5 2" xfId="14523"/>
    <cellStyle name="Header2 13 2 5 2 2" xfId="14524"/>
    <cellStyle name="Header2 13 2 5 2 3" xfId="14525"/>
    <cellStyle name="Header2 13 2 5 3" xfId="14526"/>
    <cellStyle name="Header2 13 2 6" xfId="14527"/>
    <cellStyle name="Header2 13 2 6 2" xfId="14528"/>
    <cellStyle name="Header2 13 2 6 2 2" xfId="14529"/>
    <cellStyle name="Header2 13 2 6 2 2 2" xfId="14530"/>
    <cellStyle name="Header2 13 2 6 2 2 3" xfId="14531"/>
    <cellStyle name="Header2 13 2 6 2 2 4" xfId="14532"/>
    <cellStyle name="Header2 13 2 6 2 2 5" xfId="14533"/>
    <cellStyle name="Header2 13 2 6 2 3" xfId="14534"/>
    <cellStyle name="Header2 13 2 6 2 3 2" xfId="14535"/>
    <cellStyle name="Header2 13 2 6 2 3 3" xfId="14536"/>
    <cellStyle name="Header2 13 2 6 2 3 4" xfId="14537"/>
    <cellStyle name="Header2 13 2 6 2 4" xfId="14538"/>
    <cellStyle name="Header2 13 2 6 2 5" xfId="14539"/>
    <cellStyle name="Header2 13 2 6 2 6" xfId="14540"/>
    <cellStyle name="Header2 13 2 6 3" xfId="14541"/>
    <cellStyle name="Header2 13 2 6 3 2" xfId="14542"/>
    <cellStyle name="Header2 13 2 6 3 2 2" xfId="14543"/>
    <cellStyle name="Header2 13 2 6 3 2 3" xfId="14544"/>
    <cellStyle name="Header2 13 2 6 3 2 4" xfId="14545"/>
    <cellStyle name="Header2 13 2 6 3 3" xfId="14546"/>
    <cellStyle name="Header2 13 2 6 3 3 2" xfId="14547"/>
    <cellStyle name="Header2 13 2 6 3 3 3" xfId="14548"/>
    <cellStyle name="Header2 13 2 6 3 3 4" xfId="14549"/>
    <cellStyle name="Header2 13 2 6 3 4" xfId="14550"/>
    <cellStyle name="Header2 13 2 6 3 5" xfId="14551"/>
    <cellStyle name="Header2 13 2 6 3 6" xfId="14552"/>
    <cellStyle name="Header2 13 2 6 4" xfId="14553"/>
    <cellStyle name="Header2 13 2 6 5" xfId="14554"/>
    <cellStyle name="Header2 13 2 7" xfId="14555"/>
    <cellStyle name="Header2 13 2 7 2" xfId="14556"/>
    <cellStyle name="Header2 13 2 7 2 2" xfId="14557"/>
    <cellStyle name="Header2 13 2 7 2 2 2" xfId="14558"/>
    <cellStyle name="Header2 13 2 7 2 2 3" xfId="14559"/>
    <cellStyle name="Header2 13 2 7 2 2 4" xfId="14560"/>
    <cellStyle name="Header2 13 2 7 2 2 5" xfId="14561"/>
    <cellStyle name="Header2 13 2 7 2 3" xfId="14562"/>
    <cellStyle name="Header2 13 2 7 2 3 2" xfId="14563"/>
    <cellStyle name="Header2 13 2 7 2 3 3" xfId="14564"/>
    <cellStyle name="Header2 13 2 7 2 3 4" xfId="14565"/>
    <cellStyle name="Header2 13 2 7 2 4" xfId="14566"/>
    <cellStyle name="Header2 13 2 7 2 5" xfId="14567"/>
    <cellStyle name="Header2 13 2 7 2 6" xfId="14568"/>
    <cellStyle name="Header2 13 2 7 3" xfId="14569"/>
    <cellStyle name="Header2 13 2 7 3 2" xfId="14570"/>
    <cellStyle name="Header2 13 2 7 3 2 2" xfId="14571"/>
    <cellStyle name="Header2 13 2 7 3 2 3" xfId="14572"/>
    <cellStyle name="Header2 13 2 7 3 2 4" xfId="14573"/>
    <cellStyle name="Header2 13 2 7 3 3" xfId="14574"/>
    <cellStyle name="Header2 13 2 7 3 3 2" xfId="14575"/>
    <cellStyle name="Header2 13 2 7 3 3 3" xfId="14576"/>
    <cellStyle name="Header2 13 2 7 3 3 4" xfId="14577"/>
    <cellStyle name="Header2 13 2 7 3 4" xfId="14578"/>
    <cellStyle name="Header2 13 2 7 3 5" xfId="14579"/>
    <cellStyle name="Header2 13 2 7 3 6" xfId="14580"/>
    <cellStyle name="Header2 13 2 7 4" xfId="14581"/>
    <cellStyle name="Header2 13 2 7 5" xfId="14582"/>
    <cellStyle name="Header2 13 2 8" xfId="14583"/>
    <cellStyle name="Header2 13 2 8 2" xfId="14584"/>
    <cellStyle name="Header2 13 2 8 2 2" xfId="14585"/>
    <cellStyle name="Header2 13 2 8 2 2 2" xfId="14586"/>
    <cellStyle name="Header2 13 2 8 2 2 3" xfId="14587"/>
    <cellStyle name="Header2 13 2 8 2 2 4" xfId="14588"/>
    <cellStyle name="Header2 13 2 8 2 2 5" xfId="14589"/>
    <cellStyle name="Header2 13 2 8 2 3" xfId="14590"/>
    <cellStyle name="Header2 13 2 8 2 3 2" xfId="14591"/>
    <cellStyle name="Header2 13 2 8 2 3 3" xfId="14592"/>
    <cellStyle name="Header2 13 2 8 2 3 4" xfId="14593"/>
    <cellStyle name="Header2 13 2 8 2 4" xfId="14594"/>
    <cellStyle name="Header2 13 2 8 2 5" xfId="14595"/>
    <cellStyle name="Header2 13 2 8 2 6" xfId="14596"/>
    <cellStyle name="Header2 13 2 8 3" xfId="14597"/>
    <cellStyle name="Header2 13 2 8 3 2" xfId="14598"/>
    <cellStyle name="Header2 13 2 8 3 2 2" xfId="14599"/>
    <cellStyle name="Header2 13 2 8 3 2 3" xfId="14600"/>
    <cellStyle name="Header2 13 2 8 3 2 4" xfId="14601"/>
    <cellStyle name="Header2 13 2 8 3 3" xfId="14602"/>
    <cellStyle name="Header2 13 2 8 3 3 2" xfId="14603"/>
    <cellStyle name="Header2 13 2 8 3 3 3" xfId="14604"/>
    <cellStyle name="Header2 13 2 8 3 3 4" xfId="14605"/>
    <cellStyle name="Header2 13 2 8 3 4" xfId="14606"/>
    <cellStyle name="Header2 13 2 8 3 5" xfId="14607"/>
    <cellStyle name="Header2 13 2 8 3 6" xfId="14608"/>
    <cellStyle name="Header2 13 2 8 4" xfId="14609"/>
    <cellStyle name="Header2 13 2 8 5" xfId="14610"/>
    <cellStyle name="Header2 13 2 9" xfId="14611"/>
    <cellStyle name="Header2 13 2 9 2" xfId="14612"/>
    <cellStyle name="Header2 13 2 9 2 2" xfId="14613"/>
    <cellStyle name="Header2 13 2 9 2 2 2" xfId="14614"/>
    <cellStyle name="Header2 13 2 9 2 2 3" xfId="14615"/>
    <cellStyle name="Header2 13 2 9 2 2 4" xfId="14616"/>
    <cellStyle name="Header2 13 2 9 2 2 5" xfId="14617"/>
    <cellStyle name="Header2 13 2 9 2 3" xfId="14618"/>
    <cellStyle name="Header2 13 2 9 2 3 2" xfId="14619"/>
    <cellStyle name="Header2 13 2 9 2 3 3" xfId="14620"/>
    <cellStyle name="Header2 13 2 9 2 3 4" xfId="14621"/>
    <cellStyle name="Header2 13 2 9 2 4" xfId="14622"/>
    <cellStyle name="Header2 13 2 9 2 5" xfId="14623"/>
    <cellStyle name="Header2 13 2 9 2 6" xfId="14624"/>
    <cellStyle name="Header2 13 2 9 3" xfId="14625"/>
    <cellStyle name="Header2 13 2 9 3 2" xfId="14626"/>
    <cellStyle name="Header2 13 2 9 3 2 2" xfId="14627"/>
    <cellStyle name="Header2 13 2 9 3 2 3" xfId="14628"/>
    <cellStyle name="Header2 13 2 9 3 2 4" xfId="14629"/>
    <cellStyle name="Header2 13 2 9 3 3" xfId="14630"/>
    <cellStyle name="Header2 13 2 9 3 3 2" xfId="14631"/>
    <cellStyle name="Header2 13 2 9 3 3 3" xfId="14632"/>
    <cellStyle name="Header2 13 2 9 3 3 4" xfId="14633"/>
    <cellStyle name="Header2 13 2 9 3 4" xfId="14634"/>
    <cellStyle name="Header2 13 2 9 3 5" xfId="14635"/>
    <cellStyle name="Header2 13 2 9 3 6" xfId="14636"/>
    <cellStyle name="Header2 13 2 9 4" xfId="14637"/>
    <cellStyle name="Header2 13 2 9 5" xfId="14638"/>
    <cellStyle name="Header2 13 3" xfId="14639"/>
    <cellStyle name="Header2 13 3 10" xfId="14640"/>
    <cellStyle name="Header2 13 3 10 2" xfId="14641"/>
    <cellStyle name="Header2 13 3 10 2 2" xfId="14642"/>
    <cellStyle name="Header2 13 3 10 2 2 2" xfId="14643"/>
    <cellStyle name="Header2 13 3 10 2 2 3" xfId="14644"/>
    <cellStyle name="Header2 13 3 10 2 2 4" xfId="14645"/>
    <cellStyle name="Header2 13 3 10 2 2 5" xfId="14646"/>
    <cellStyle name="Header2 13 3 10 2 3" xfId="14647"/>
    <cellStyle name="Header2 13 3 10 2 3 2" xfId="14648"/>
    <cellStyle name="Header2 13 3 10 2 3 3" xfId="14649"/>
    <cellStyle name="Header2 13 3 10 2 3 4" xfId="14650"/>
    <cellStyle name="Header2 13 3 10 2 4" xfId="14651"/>
    <cellStyle name="Header2 13 3 10 2 5" xfId="14652"/>
    <cellStyle name="Header2 13 3 10 2 6" xfId="14653"/>
    <cellStyle name="Header2 13 3 10 3" xfId="14654"/>
    <cellStyle name="Header2 13 3 10 3 2" xfId="14655"/>
    <cellStyle name="Header2 13 3 10 3 2 2" xfId="14656"/>
    <cellStyle name="Header2 13 3 10 3 2 3" xfId="14657"/>
    <cellStyle name="Header2 13 3 10 3 2 4" xfId="14658"/>
    <cellStyle name="Header2 13 3 10 3 3" xfId="14659"/>
    <cellStyle name="Header2 13 3 10 3 3 2" xfId="14660"/>
    <cellStyle name="Header2 13 3 10 3 3 3" xfId="14661"/>
    <cellStyle name="Header2 13 3 10 3 3 4" xfId="14662"/>
    <cellStyle name="Header2 13 3 10 3 4" xfId="14663"/>
    <cellStyle name="Header2 13 3 10 3 5" xfId="14664"/>
    <cellStyle name="Header2 13 3 10 3 6" xfId="14665"/>
    <cellStyle name="Header2 13 3 10 4" xfId="14666"/>
    <cellStyle name="Header2 13 3 10 5" xfId="14667"/>
    <cellStyle name="Header2 13 3 11" xfId="14668"/>
    <cellStyle name="Header2 13 3 11 2" xfId="14669"/>
    <cellStyle name="Header2 13 3 11 2 2" xfId="14670"/>
    <cellStyle name="Header2 13 3 11 2 2 2" xfId="14671"/>
    <cellStyle name="Header2 13 3 11 2 2 3" xfId="14672"/>
    <cellStyle name="Header2 13 3 11 2 2 4" xfId="14673"/>
    <cellStyle name="Header2 13 3 11 2 2 5" xfId="14674"/>
    <cellStyle name="Header2 13 3 11 2 3" xfId="14675"/>
    <cellStyle name="Header2 13 3 11 2 3 2" xfId="14676"/>
    <cellStyle name="Header2 13 3 11 2 3 3" xfId="14677"/>
    <cellStyle name="Header2 13 3 11 2 3 4" xfId="14678"/>
    <cellStyle name="Header2 13 3 11 2 4" xfId="14679"/>
    <cellStyle name="Header2 13 3 11 2 5" xfId="14680"/>
    <cellStyle name="Header2 13 3 11 2 6" xfId="14681"/>
    <cellStyle name="Header2 13 3 11 3" xfId="14682"/>
    <cellStyle name="Header2 13 3 11 3 2" xfId="14683"/>
    <cellStyle name="Header2 13 3 11 3 2 2" xfId="14684"/>
    <cellStyle name="Header2 13 3 11 3 2 3" xfId="14685"/>
    <cellStyle name="Header2 13 3 11 3 2 4" xfId="14686"/>
    <cellStyle name="Header2 13 3 11 3 3" xfId="14687"/>
    <cellStyle name="Header2 13 3 11 3 3 2" xfId="14688"/>
    <cellStyle name="Header2 13 3 11 3 3 3" xfId="14689"/>
    <cellStyle name="Header2 13 3 11 3 3 4" xfId="14690"/>
    <cellStyle name="Header2 13 3 11 3 4" xfId="14691"/>
    <cellStyle name="Header2 13 3 11 3 5" xfId="14692"/>
    <cellStyle name="Header2 13 3 11 3 6" xfId="14693"/>
    <cellStyle name="Header2 13 3 11 4" xfId="14694"/>
    <cellStyle name="Header2 13 3 11 5" xfId="14695"/>
    <cellStyle name="Header2 13 3 12" xfId="14696"/>
    <cellStyle name="Header2 13 3 12 2" xfId="14697"/>
    <cellStyle name="Header2 13 3 12 2 2" xfId="14698"/>
    <cellStyle name="Header2 13 3 12 2 2 2" xfId="14699"/>
    <cellStyle name="Header2 13 3 12 2 2 3" xfId="14700"/>
    <cellStyle name="Header2 13 3 12 2 2 4" xfId="14701"/>
    <cellStyle name="Header2 13 3 12 2 2 5" xfId="14702"/>
    <cellStyle name="Header2 13 3 12 2 3" xfId="14703"/>
    <cellStyle name="Header2 13 3 12 2 3 2" xfId="14704"/>
    <cellStyle name="Header2 13 3 12 2 3 3" xfId="14705"/>
    <cellStyle name="Header2 13 3 12 2 3 4" xfId="14706"/>
    <cellStyle name="Header2 13 3 12 2 4" xfId="14707"/>
    <cellStyle name="Header2 13 3 12 2 5" xfId="14708"/>
    <cellStyle name="Header2 13 3 12 2 6" xfId="14709"/>
    <cellStyle name="Header2 13 3 12 3" xfId="14710"/>
    <cellStyle name="Header2 13 3 12 3 2" xfId="14711"/>
    <cellStyle name="Header2 13 3 12 3 2 2" xfId="14712"/>
    <cellStyle name="Header2 13 3 12 3 2 3" xfId="14713"/>
    <cellStyle name="Header2 13 3 12 3 2 4" xfId="14714"/>
    <cellStyle name="Header2 13 3 12 3 3" xfId="14715"/>
    <cellStyle name="Header2 13 3 12 3 3 2" xfId="14716"/>
    <cellStyle name="Header2 13 3 12 3 3 3" xfId="14717"/>
    <cellStyle name="Header2 13 3 12 3 3 4" xfId="14718"/>
    <cellStyle name="Header2 13 3 12 3 4" xfId="14719"/>
    <cellStyle name="Header2 13 3 12 3 5" xfId="14720"/>
    <cellStyle name="Header2 13 3 12 3 6" xfId="14721"/>
    <cellStyle name="Header2 13 3 12 4" xfId="14722"/>
    <cellStyle name="Header2 13 3 12 5" xfId="14723"/>
    <cellStyle name="Header2 13 3 2" xfId="14724"/>
    <cellStyle name="Header2 13 3 2 2" xfId="14725"/>
    <cellStyle name="Header2 13 3 2 2 2" xfId="14726"/>
    <cellStyle name="Header2 13 3 2 2 3" xfId="14727"/>
    <cellStyle name="Header2 13 3 2 3" xfId="14728"/>
    <cellStyle name="Header2 13 3 3" xfId="14729"/>
    <cellStyle name="Header2 13 3 3 2" xfId="14730"/>
    <cellStyle name="Header2 13 3 3 2 2" xfId="14731"/>
    <cellStyle name="Header2 13 3 3 2 3" xfId="14732"/>
    <cellStyle name="Header2 13 3 3 3" xfId="14733"/>
    <cellStyle name="Header2 13 3 4" xfId="14734"/>
    <cellStyle name="Header2 13 3 4 2" xfId="14735"/>
    <cellStyle name="Header2 13 3 4 2 2" xfId="14736"/>
    <cellStyle name="Header2 13 3 4 2 3" xfId="14737"/>
    <cellStyle name="Header2 13 3 4 3" xfId="14738"/>
    <cellStyle name="Header2 13 3 5" xfId="14739"/>
    <cellStyle name="Header2 13 3 5 2" xfId="14740"/>
    <cellStyle name="Header2 13 3 5 2 2" xfId="14741"/>
    <cellStyle name="Header2 13 3 5 2 2 2" xfId="14742"/>
    <cellStyle name="Header2 13 3 5 2 2 3" xfId="14743"/>
    <cellStyle name="Header2 13 3 5 2 2 4" xfId="14744"/>
    <cellStyle name="Header2 13 3 5 2 2 5" xfId="14745"/>
    <cellStyle name="Header2 13 3 5 2 3" xfId="14746"/>
    <cellStyle name="Header2 13 3 5 2 3 2" xfId="14747"/>
    <cellStyle name="Header2 13 3 5 2 3 3" xfId="14748"/>
    <cellStyle name="Header2 13 3 5 2 3 4" xfId="14749"/>
    <cellStyle name="Header2 13 3 5 2 4" xfId="14750"/>
    <cellStyle name="Header2 13 3 5 2 5" xfId="14751"/>
    <cellStyle name="Header2 13 3 5 2 6" xfId="14752"/>
    <cellStyle name="Header2 13 3 5 3" xfId="14753"/>
    <cellStyle name="Header2 13 3 5 3 2" xfId="14754"/>
    <cellStyle name="Header2 13 3 5 3 2 2" xfId="14755"/>
    <cellStyle name="Header2 13 3 5 3 2 3" xfId="14756"/>
    <cellStyle name="Header2 13 3 5 3 2 4" xfId="14757"/>
    <cellStyle name="Header2 13 3 5 3 3" xfId="14758"/>
    <cellStyle name="Header2 13 3 5 3 3 2" xfId="14759"/>
    <cellStyle name="Header2 13 3 5 3 3 3" xfId="14760"/>
    <cellStyle name="Header2 13 3 5 3 3 4" xfId="14761"/>
    <cellStyle name="Header2 13 3 5 3 4" xfId="14762"/>
    <cellStyle name="Header2 13 3 5 3 5" xfId="14763"/>
    <cellStyle name="Header2 13 3 5 3 6" xfId="14764"/>
    <cellStyle name="Header2 13 3 5 4" xfId="14765"/>
    <cellStyle name="Header2 13 3 5 5" xfId="14766"/>
    <cellStyle name="Header2 13 3 6" xfId="14767"/>
    <cellStyle name="Header2 13 3 6 2" xfId="14768"/>
    <cellStyle name="Header2 13 3 6 2 2" xfId="14769"/>
    <cellStyle name="Header2 13 3 6 2 2 2" xfId="14770"/>
    <cellStyle name="Header2 13 3 6 2 2 3" xfId="14771"/>
    <cellStyle name="Header2 13 3 6 2 2 4" xfId="14772"/>
    <cellStyle name="Header2 13 3 6 2 2 5" xfId="14773"/>
    <cellStyle name="Header2 13 3 6 2 3" xfId="14774"/>
    <cellStyle name="Header2 13 3 6 2 3 2" xfId="14775"/>
    <cellStyle name="Header2 13 3 6 2 3 3" xfId="14776"/>
    <cellStyle name="Header2 13 3 6 2 3 4" xfId="14777"/>
    <cellStyle name="Header2 13 3 6 2 4" xfId="14778"/>
    <cellStyle name="Header2 13 3 6 2 5" xfId="14779"/>
    <cellStyle name="Header2 13 3 6 2 6" xfId="14780"/>
    <cellStyle name="Header2 13 3 6 3" xfId="14781"/>
    <cellStyle name="Header2 13 3 6 3 2" xfId="14782"/>
    <cellStyle name="Header2 13 3 6 3 2 2" xfId="14783"/>
    <cellStyle name="Header2 13 3 6 3 2 3" xfId="14784"/>
    <cellStyle name="Header2 13 3 6 3 2 4" xfId="14785"/>
    <cellStyle name="Header2 13 3 6 3 3" xfId="14786"/>
    <cellStyle name="Header2 13 3 6 3 3 2" xfId="14787"/>
    <cellStyle name="Header2 13 3 6 3 3 3" xfId="14788"/>
    <cellStyle name="Header2 13 3 6 3 3 4" xfId="14789"/>
    <cellStyle name="Header2 13 3 6 3 4" xfId="14790"/>
    <cellStyle name="Header2 13 3 6 3 5" xfId="14791"/>
    <cellStyle name="Header2 13 3 6 3 6" xfId="14792"/>
    <cellStyle name="Header2 13 3 6 4" xfId="14793"/>
    <cellStyle name="Header2 13 3 6 5" xfId="14794"/>
    <cellStyle name="Header2 13 3 7" xfId="14795"/>
    <cellStyle name="Header2 13 3 7 2" xfId="14796"/>
    <cellStyle name="Header2 13 3 7 2 2" xfId="14797"/>
    <cellStyle name="Header2 13 3 7 2 2 2" xfId="14798"/>
    <cellStyle name="Header2 13 3 7 2 2 3" xfId="14799"/>
    <cellStyle name="Header2 13 3 7 2 2 4" xfId="14800"/>
    <cellStyle name="Header2 13 3 7 2 2 5" xfId="14801"/>
    <cellStyle name="Header2 13 3 7 2 3" xfId="14802"/>
    <cellStyle name="Header2 13 3 7 2 3 2" xfId="14803"/>
    <cellStyle name="Header2 13 3 7 2 3 3" xfId="14804"/>
    <cellStyle name="Header2 13 3 7 2 3 4" xfId="14805"/>
    <cellStyle name="Header2 13 3 7 2 4" xfId="14806"/>
    <cellStyle name="Header2 13 3 7 2 5" xfId="14807"/>
    <cellStyle name="Header2 13 3 7 2 6" xfId="14808"/>
    <cellStyle name="Header2 13 3 7 3" xfId="14809"/>
    <cellStyle name="Header2 13 3 7 3 2" xfId="14810"/>
    <cellStyle name="Header2 13 3 7 3 2 2" xfId="14811"/>
    <cellStyle name="Header2 13 3 7 3 2 3" xfId="14812"/>
    <cellStyle name="Header2 13 3 7 3 2 4" xfId="14813"/>
    <cellStyle name="Header2 13 3 7 3 3" xfId="14814"/>
    <cellStyle name="Header2 13 3 7 3 3 2" xfId="14815"/>
    <cellStyle name="Header2 13 3 7 3 3 3" xfId="14816"/>
    <cellStyle name="Header2 13 3 7 3 3 4" xfId="14817"/>
    <cellStyle name="Header2 13 3 7 3 4" xfId="14818"/>
    <cellStyle name="Header2 13 3 7 3 5" xfId="14819"/>
    <cellStyle name="Header2 13 3 7 3 6" xfId="14820"/>
    <cellStyle name="Header2 13 3 7 4" xfId="14821"/>
    <cellStyle name="Header2 13 3 7 5" xfId="14822"/>
    <cellStyle name="Header2 13 3 8" xfId="14823"/>
    <cellStyle name="Header2 13 3 8 2" xfId="14824"/>
    <cellStyle name="Header2 13 3 8 2 2" xfId="14825"/>
    <cellStyle name="Header2 13 3 8 2 2 2" xfId="14826"/>
    <cellStyle name="Header2 13 3 8 2 2 3" xfId="14827"/>
    <cellStyle name="Header2 13 3 8 2 2 4" xfId="14828"/>
    <cellStyle name="Header2 13 3 8 2 2 5" xfId="14829"/>
    <cellStyle name="Header2 13 3 8 2 3" xfId="14830"/>
    <cellStyle name="Header2 13 3 8 2 3 2" xfId="14831"/>
    <cellStyle name="Header2 13 3 8 2 3 3" xfId="14832"/>
    <cellStyle name="Header2 13 3 8 2 3 4" xfId="14833"/>
    <cellStyle name="Header2 13 3 8 2 4" xfId="14834"/>
    <cellStyle name="Header2 13 3 8 2 5" xfId="14835"/>
    <cellStyle name="Header2 13 3 8 2 6" xfId="14836"/>
    <cellStyle name="Header2 13 3 8 3" xfId="14837"/>
    <cellStyle name="Header2 13 3 8 3 2" xfId="14838"/>
    <cellStyle name="Header2 13 3 8 3 2 2" xfId="14839"/>
    <cellStyle name="Header2 13 3 8 3 2 3" xfId="14840"/>
    <cellStyle name="Header2 13 3 8 3 2 4" xfId="14841"/>
    <cellStyle name="Header2 13 3 8 3 3" xfId="14842"/>
    <cellStyle name="Header2 13 3 8 3 3 2" xfId="14843"/>
    <cellStyle name="Header2 13 3 8 3 3 3" xfId="14844"/>
    <cellStyle name="Header2 13 3 8 3 3 4" xfId="14845"/>
    <cellStyle name="Header2 13 3 8 3 4" xfId="14846"/>
    <cellStyle name="Header2 13 3 8 3 5" xfId="14847"/>
    <cellStyle name="Header2 13 3 8 3 6" xfId="14848"/>
    <cellStyle name="Header2 13 3 8 4" xfId="14849"/>
    <cellStyle name="Header2 13 3 8 5" xfId="14850"/>
    <cellStyle name="Header2 13 3 9" xfId="14851"/>
    <cellStyle name="Header2 13 3 9 2" xfId="14852"/>
    <cellStyle name="Header2 13 3 9 2 2" xfId="14853"/>
    <cellStyle name="Header2 13 3 9 2 2 2" xfId="14854"/>
    <cellStyle name="Header2 13 3 9 2 2 3" xfId="14855"/>
    <cellStyle name="Header2 13 3 9 2 2 4" xfId="14856"/>
    <cellStyle name="Header2 13 3 9 2 2 5" xfId="14857"/>
    <cellStyle name="Header2 13 3 9 2 3" xfId="14858"/>
    <cellStyle name="Header2 13 3 9 2 3 2" xfId="14859"/>
    <cellStyle name="Header2 13 3 9 2 3 3" xfId="14860"/>
    <cellStyle name="Header2 13 3 9 2 3 4" xfId="14861"/>
    <cellStyle name="Header2 13 3 9 2 4" xfId="14862"/>
    <cellStyle name="Header2 13 3 9 2 5" xfId="14863"/>
    <cellStyle name="Header2 13 3 9 2 6" xfId="14864"/>
    <cellStyle name="Header2 13 3 9 3" xfId="14865"/>
    <cellStyle name="Header2 13 3 9 3 2" xfId="14866"/>
    <cellStyle name="Header2 13 3 9 3 2 2" xfId="14867"/>
    <cellStyle name="Header2 13 3 9 3 2 3" xfId="14868"/>
    <cellStyle name="Header2 13 3 9 3 2 4" xfId="14869"/>
    <cellStyle name="Header2 13 3 9 3 3" xfId="14870"/>
    <cellStyle name="Header2 13 3 9 3 3 2" xfId="14871"/>
    <cellStyle name="Header2 13 3 9 3 3 3" xfId="14872"/>
    <cellStyle name="Header2 13 3 9 3 3 4" xfId="14873"/>
    <cellStyle name="Header2 13 3 9 3 4" xfId="14874"/>
    <cellStyle name="Header2 13 3 9 3 5" xfId="14875"/>
    <cellStyle name="Header2 13 3 9 3 6" xfId="14876"/>
    <cellStyle name="Header2 13 3 9 4" xfId="14877"/>
    <cellStyle name="Header2 13 3 9 5" xfId="14878"/>
    <cellStyle name="Header2 14" xfId="14879"/>
    <cellStyle name="Header2 14 2" xfId="14880"/>
    <cellStyle name="Header2 14 2 10" xfId="14881"/>
    <cellStyle name="Header2 14 2 10 2" xfId="14882"/>
    <cellStyle name="Header2 14 2 10 2 2" xfId="14883"/>
    <cellStyle name="Header2 14 2 10 2 2 2" xfId="14884"/>
    <cellStyle name="Header2 14 2 10 2 2 3" xfId="14885"/>
    <cellStyle name="Header2 14 2 10 2 2 4" xfId="14886"/>
    <cellStyle name="Header2 14 2 10 2 2 5" xfId="14887"/>
    <cellStyle name="Header2 14 2 10 2 3" xfId="14888"/>
    <cellStyle name="Header2 14 2 10 2 3 2" xfId="14889"/>
    <cellStyle name="Header2 14 2 10 2 3 3" xfId="14890"/>
    <cellStyle name="Header2 14 2 10 2 3 4" xfId="14891"/>
    <cellStyle name="Header2 14 2 10 2 4" xfId="14892"/>
    <cellStyle name="Header2 14 2 10 2 5" xfId="14893"/>
    <cellStyle name="Header2 14 2 10 2 6" xfId="14894"/>
    <cellStyle name="Header2 14 2 10 3" xfId="14895"/>
    <cellStyle name="Header2 14 2 10 3 2" xfId="14896"/>
    <cellStyle name="Header2 14 2 10 3 2 2" xfId="14897"/>
    <cellStyle name="Header2 14 2 10 3 2 3" xfId="14898"/>
    <cellStyle name="Header2 14 2 10 3 2 4" xfId="14899"/>
    <cellStyle name="Header2 14 2 10 3 3" xfId="14900"/>
    <cellStyle name="Header2 14 2 10 3 3 2" xfId="14901"/>
    <cellStyle name="Header2 14 2 10 3 3 3" xfId="14902"/>
    <cellStyle name="Header2 14 2 10 3 3 4" xfId="14903"/>
    <cellStyle name="Header2 14 2 10 3 4" xfId="14904"/>
    <cellStyle name="Header2 14 2 10 3 5" xfId="14905"/>
    <cellStyle name="Header2 14 2 10 3 6" xfId="14906"/>
    <cellStyle name="Header2 14 2 10 4" xfId="14907"/>
    <cellStyle name="Header2 14 2 10 5" xfId="14908"/>
    <cellStyle name="Header2 14 2 11" xfId="14909"/>
    <cellStyle name="Header2 14 2 11 2" xfId="14910"/>
    <cellStyle name="Header2 14 2 11 2 2" xfId="14911"/>
    <cellStyle name="Header2 14 2 11 2 2 2" xfId="14912"/>
    <cellStyle name="Header2 14 2 11 2 2 3" xfId="14913"/>
    <cellStyle name="Header2 14 2 11 2 2 4" xfId="14914"/>
    <cellStyle name="Header2 14 2 11 2 2 5" xfId="14915"/>
    <cellStyle name="Header2 14 2 11 2 3" xfId="14916"/>
    <cellStyle name="Header2 14 2 11 2 3 2" xfId="14917"/>
    <cellStyle name="Header2 14 2 11 2 3 3" xfId="14918"/>
    <cellStyle name="Header2 14 2 11 2 3 4" xfId="14919"/>
    <cellStyle name="Header2 14 2 11 2 4" xfId="14920"/>
    <cellStyle name="Header2 14 2 11 2 5" xfId="14921"/>
    <cellStyle name="Header2 14 2 11 2 6" xfId="14922"/>
    <cellStyle name="Header2 14 2 11 3" xfId="14923"/>
    <cellStyle name="Header2 14 2 11 3 2" xfId="14924"/>
    <cellStyle name="Header2 14 2 11 3 2 2" xfId="14925"/>
    <cellStyle name="Header2 14 2 11 3 2 3" xfId="14926"/>
    <cellStyle name="Header2 14 2 11 3 2 4" xfId="14927"/>
    <cellStyle name="Header2 14 2 11 3 3" xfId="14928"/>
    <cellStyle name="Header2 14 2 11 3 3 2" xfId="14929"/>
    <cellStyle name="Header2 14 2 11 3 3 3" xfId="14930"/>
    <cellStyle name="Header2 14 2 11 3 3 4" xfId="14931"/>
    <cellStyle name="Header2 14 2 11 3 4" xfId="14932"/>
    <cellStyle name="Header2 14 2 11 3 5" xfId="14933"/>
    <cellStyle name="Header2 14 2 11 3 6" xfId="14934"/>
    <cellStyle name="Header2 14 2 11 4" xfId="14935"/>
    <cellStyle name="Header2 14 2 11 5" xfId="14936"/>
    <cellStyle name="Header2 14 2 12" xfId="14937"/>
    <cellStyle name="Header2 14 2 12 2" xfId="14938"/>
    <cellStyle name="Header2 14 2 12 2 2" xfId="14939"/>
    <cellStyle name="Header2 14 2 12 2 2 2" xfId="14940"/>
    <cellStyle name="Header2 14 2 12 2 2 3" xfId="14941"/>
    <cellStyle name="Header2 14 2 12 2 2 4" xfId="14942"/>
    <cellStyle name="Header2 14 2 12 2 2 5" xfId="14943"/>
    <cellStyle name="Header2 14 2 12 2 3" xfId="14944"/>
    <cellStyle name="Header2 14 2 12 2 3 2" xfId="14945"/>
    <cellStyle name="Header2 14 2 12 2 3 3" xfId="14946"/>
    <cellStyle name="Header2 14 2 12 2 3 4" xfId="14947"/>
    <cellStyle name="Header2 14 2 12 2 4" xfId="14948"/>
    <cellStyle name="Header2 14 2 12 2 5" xfId="14949"/>
    <cellStyle name="Header2 14 2 12 2 6" xfId="14950"/>
    <cellStyle name="Header2 14 2 12 3" xfId="14951"/>
    <cellStyle name="Header2 14 2 12 3 2" xfId="14952"/>
    <cellStyle name="Header2 14 2 12 3 2 2" xfId="14953"/>
    <cellStyle name="Header2 14 2 12 3 2 3" xfId="14954"/>
    <cellStyle name="Header2 14 2 12 3 2 4" xfId="14955"/>
    <cellStyle name="Header2 14 2 12 3 3" xfId="14956"/>
    <cellStyle name="Header2 14 2 12 3 3 2" xfId="14957"/>
    <cellStyle name="Header2 14 2 12 3 3 3" xfId="14958"/>
    <cellStyle name="Header2 14 2 12 3 3 4" xfId="14959"/>
    <cellStyle name="Header2 14 2 12 3 4" xfId="14960"/>
    <cellStyle name="Header2 14 2 12 3 5" xfId="14961"/>
    <cellStyle name="Header2 14 2 12 3 6" xfId="14962"/>
    <cellStyle name="Header2 14 2 12 4" xfId="14963"/>
    <cellStyle name="Header2 14 2 12 5" xfId="14964"/>
    <cellStyle name="Header2 14 2 13" xfId="14965"/>
    <cellStyle name="Header2 14 2 13 2" xfId="14966"/>
    <cellStyle name="Header2 14 2 13 2 2" xfId="14967"/>
    <cellStyle name="Header2 14 2 13 2 2 2" xfId="14968"/>
    <cellStyle name="Header2 14 2 13 2 2 3" xfId="14969"/>
    <cellStyle name="Header2 14 2 13 2 2 4" xfId="14970"/>
    <cellStyle name="Header2 14 2 13 2 2 5" xfId="14971"/>
    <cellStyle name="Header2 14 2 13 2 3" xfId="14972"/>
    <cellStyle name="Header2 14 2 13 2 3 2" xfId="14973"/>
    <cellStyle name="Header2 14 2 13 2 3 3" xfId="14974"/>
    <cellStyle name="Header2 14 2 13 2 3 4" xfId="14975"/>
    <cellStyle name="Header2 14 2 13 2 4" xfId="14976"/>
    <cellStyle name="Header2 14 2 13 2 5" xfId="14977"/>
    <cellStyle name="Header2 14 2 13 2 6" xfId="14978"/>
    <cellStyle name="Header2 14 2 13 3" xfId="14979"/>
    <cellStyle name="Header2 14 2 13 3 2" xfId="14980"/>
    <cellStyle name="Header2 14 2 13 3 2 2" xfId="14981"/>
    <cellStyle name="Header2 14 2 13 3 2 3" xfId="14982"/>
    <cellStyle name="Header2 14 2 13 3 2 4" xfId="14983"/>
    <cellStyle name="Header2 14 2 13 3 3" xfId="14984"/>
    <cellStyle name="Header2 14 2 13 3 3 2" xfId="14985"/>
    <cellStyle name="Header2 14 2 13 3 3 3" xfId="14986"/>
    <cellStyle name="Header2 14 2 13 3 3 4" xfId="14987"/>
    <cellStyle name="Header2 14 2 13 3 4" xfId="14988"/>
    <cellStyle name="Header2 14 2 13 3 5" xfId="14989"/>
    <cellStyle name="Header2 14 2 13 3 6" xfId="14990"/>
    <cellStyle name="Header2 14 2 13 4" xfId="14991"/>
    <cellStyle name="Header2 14 2 13 5" xfId="14992"/>
    <cellStyle name="Header2 14 2 2" xfId="14993"/>
    <cellStyle name="Header2 14 2 2 2" xfId="14994"/>
    <cellStyle name="Header2 14 2 2 2 2" xfId="14995"/>
    <cellStyle name="Header2 14 2 2 2 2 2" xfId="14996"/>
    <cellStyle name="Header2 14 2 2 2 2 2 2" xfId="14997"/>
    <cellStyle name="Header2 14 2 2 2 2 2 3" xfId="14998"/>
    <cellStyle name="Header2 14 2 2 2 2 2 4" xfId="14999"/>
    <cellStyle name="Header2 14 2 2 2 2 2 5" xfId="15000"/>
    <cellStyle name="Header2 14 2 2 2 2 3" xfId="15001"/>
    <cellStyle name="Header2 14 2 2 2 2 3 2" xfId="15002"/>
    <cellStyle name="Header2 14 2 2 2 2 3 3" xfId="15003"/>
    <cellStyle name="Header2 14 2 2 2 2 3 4" xfId="15004"/>
    <cellStyle name="Header2 14 2 2 2 2 4" xfId="15005"/>
    <cellStyle name="Header2 14 2 2 2 2 5" xfId="15006"/>
    <cellStyle name="Header2 14 2 2 2 2 6" xfId="15007"/>
    <cellStyle name="Header2 14 2 2 2 3" xfId="15008"/>
    <cellStyle name="Header2 14 2 2 2 3 2" xfId="15009"/>
    <cellStyle name="Header2 14 2 2 2 3 2 2" xfId="15010"/>
    <cellStyle name="Header2 14 2 2 2 3 2 3" xfId="15011"/>
    <cellStyle name="Header2 14 2 2 2 3 2 4" xfId="15012"/>
    <cellStyle name="Header2 14 2 2 2 3 3" xfId="15013"/>
    <cellStyle name="Header2 14 2 2 2 3 3 2" xfId="15014"/>
    <cellStyle name="Header2 14 2 2 2 3 3 3" xfId="15015"/>
    <cellStyle name="Header2 14 2 2 2 3 3 4" xfId="15016"/>
    <cellStyle name="Header2 14 2 2 2 3 4" xfId="15017"/>
    <cellStyle name="Header2 14 2 2 2 3 5" xfId="15018"/>
    <cellStyle name="Header2 14 2 2 2 3 6" xfId="15019"/>
    <cellStyle name="Header2 14 2 2 2 4" xfId="15020"/>
    <cellStyle name="Header2 14 2 2 2 5" xfId="15021"/>
    <cellStyle name="Header2 14 2 2 3" xfId="15022"/>
    <cellStyle name="Header2 14 2 2 3 2" xfId="15023"/>
    <cellStyle name="Header2 14 2 2 3 2 2" xfId="15024"/>
    <cellStyle name="Header2 14 2 2 3 2 2 2" xfId="15025"/>
    <cellStyle name="Header2 14 2 2 3 2 2 3" xfId="15026"/>
    <cellStyle name="Header2 14 2 2 3 2 2 4" xfId="15027"/>
    <cellStyle name="Header2 14 2 2 3 2 2 5" xfId="15028"/>
    <cellStyle name="Header2 14 2 2 3 2 3" xfId="15029"/>
    <cellStyle name="Header2 14 2 2 3 2 3 2" xfId="15030"/>
    <cellStyle name="Header2 14 2 2 3 2 3 3" xfId="15031"/>
    <cellStyle name="Header2 14 2 2 3 2 3 4" xfId="15032"/>
    <cellStyle name="Header2 14 2 2 3 2 4" xfId="15033"/>
    <cellStyle name="Header2 14 2 2 3 2 5" xfId="15034"/>
    <cellStyle name="Header2 14 2 2 3 2 6" xfId="15035"/>
    <cellStyle name="Header2 14 2 2 3 3" xfId="15036"/>
    <cellStyle name="Header2 14 2 2 3 3 2" xfId="15037"/>
    <cellStyle name="Header2 14 2 2 3 3 2 2" xfId="15038"/>
    <cellStyle name="Header2 14 2 2 3 3 2 3" xfId="15039"/>
    <cellStyle name="Header2 14 2 2 3 3 2 4" xfId="15040"/>
    <cellStyle name="Header2 14 2 2 3 3 3" xfId="15041"/>
    <cellStyle name="Header2 14 2 2 3 3 3 2" xfId="15042"/>
    <cellStyle name="Header2 14 2 2 3 3 3 3" xfId="15043"/>
    <cellStyle name="Header2 14 2 2 3 3 3 4" xfId="15044"/>
    <cellStyle name="Header2 14 2 2 3 3 4" xfId="15045"/>
    <cellStyle name="Header2 14 2 2 3 3 5" xfId="15046"/>
    <cellStyle name="Header2 14 2 2 3 3 6" xfId="15047"/>
    <cellStyle name="Header2 14 2 2 3 4" xfId="15048"/>
    <cellStyle name="Header2 14 2 2 3 5" xfId="15049"/>
    <cellStyle name="Header2 14 2 3" xfId="15050"/>
    <cellStyle name="Header2 14 2 3 2" xfId="15051"/>
    <cellStyle name="Header2 14 2 3 2 2" xfId="15052"/>
    <cellStyle name="Header2 14 2 3 2 3" xfId="15053"/>
    <cellStyle name="Header2 14 2 3 3" xfId="15054"/>
    <cellStyle name="Header2 14 2 4" xfId="15055"/>
    <cellStyle name="Header2 14 2 4 2" xfId="15056"/>
    <cellStyle name="Header2 14 2 4 2 2" xfId="15057"/>
    <cellStyle name="Header2 14 2 4 2 3" xfId="15058"/>
    <cellStyle name="Header2 14 2 4 3" xfId="15059"/>
    <cellStyle name="Header2 14 2 5" xfId="15060"/>
    <cellStyle name="Header2 14 2 5 2" xfId="15061"/>
    <cellStyle name="Header2 14 2 5 2 2" xfId="15062"/>
    <cellStyle name="Header2 14 2 5 2 3" xfId="15063"/>
    <cellStyle name="Header2 14 2 5 3" xfId="15064"/>
    <cellStyle name="Header2 14 2 6" xfId="15065"/>
    <cellStyle name="Header2 14 2 6 2" xfId="15066"/>
    <cellStyle name="Header2 14 2 6 2 2" xfId="15067"/>
    <cellStyle name="Header2 14 2 6 2 2 2" xfId="15068"/>
    <cellStyle name="Header2 14 2 6 2 2 3" xfId="15069"/>
    <cellStyle name="Header2 14 2 6 2 2 4" xfId="15070"/>
    <cellStyle name="Header2 14 2 6 2 2 5" xfId="15071"/>
    <cellStyle name="Header2 14 2 6 2 3" xfId="15072"/>
    <cellStyle name="Header2 14 2 6 2 3 2" xfId="15073"/>
    <cellStyle name="Header2 14 2 6 2 3 3" xfId="15074"/>
    <cellStyle name="Header2 14 2 6 2 3 4" xfId="15075"/>
    <cellStyle name="Header2 14 2 6 2 4" xfId="15076"/>
    <cellStyle name="Header2 14 2 6 2 5" xfId="15077"/>
    <cellStyle name="Header2 14 2 6 2 6" xfId="15078"/>
    <cellStyle name="Header2 14 2 6 3" xfId="15079"/>
    <cellStyle name="Header2 14 2 6 3 2" xfId="15080"/>
    <cellStyle name="Header2 14 2 6 3 2 2" xfId="15081"/>
    <cellStyle name="Header2 14 2 6 3 2 3" xfId="15082"/>
    <cellStyle name="Header2 14 2 6 3 2 4" xfId="15083"/>
    <cellStyle name="Header2 14 2 6 3 3" xfId="15084"/>
    <cellStyle name="Header2 14 2 6 3 3 2" xfId="15085"/>
    <cellStyle name="Header2 14 2 6 3 3 3" xfId="15086"/>
    <cellStyle name="Header2 14 2 6 3 3 4" xfId="15087"/>
    <cellStyle name="Header2 14 2 6 3 4" xfId="15088"/>
    <cellStyle name="Header2 14 2 6 3 5" xfId="15089"/>
    <cellStyle name="Header2 14 2 6 3 6" xfId="15090"/>
    <cellStyle name="Header2 14 2 6 4" xfId="15091"/>
    <cellStyle name="Header2 14 2 6 5" xfId="15092"/>
    <cellStyle name="Header2 14 2 7" xfId="15093"/>
    <cellStyle name="Header2 14 2 7 2" xfId="15094"/>
    <cellStyle name="Header2 14 2 7 2 2" xfId="15095"/>
    <cellStyle name="Header2 14 2 7 2 2 2" xfId="15096"/>
    <cellStyle name="Header2 14 2 7 2 2 3" xfId="15097"/>
    <cellStyle name="Header2 14 2 7 2 2 4" xfId="15098"/>
    <cellStyle name="Header2 14 2 7 2 2 5" xfId="15099"/>
    <cellStyle name="Header2 14 2 7 2 3" xfId="15100"/>
    <cellStyle name="Header2 14 2 7 2 3 2" xfId="15101"/>
    <cellStyle name="Header2 14 2 7 2 3 3" xfId="15102"/>
    <cellStyle name="Header2 14 2 7 2 3 4" xfId="15103"/>
    <cellStyle name="Header2 14 2 7 2 4" xfId="15104"/>
    <cellStyle name="Header2 14 2 7 2 5" xfId="15105"/>
    <cellStyle name="Header2 14 2 7 2 6" xfId="15106"/>
    <cellStyle name="Header2 14 2 7 3" xfId="15107"/>
    <cellStyle name="Header2 14 2 7 3 2" xfId="15108"/>
    <cellStyle name="Header2 14 2 7 3 2 2" xfId="15109"/>
    <cellStyle name="Header2 14 2 7 3 2 3" xfId="15110"/>
    <cellStyle name="Header2 14 2 7 3 2 4" xfId="15111"/>
    <cellStyle name="Header2 14 2 7 3 3" xfId="15112"/>
    <cellStyle name="Header2 14 2 7 3 3 2" xfId="15113"/>
    <cellStyle name="Header2 14 2 7 3 3 3" xfId="15114"/>
    <cellStyle name="Header2 14 2 7 3 3 4" xfId="15115"/>
    <cellStyle name="Header2 14 2 7 3 4" xfId="15116"/>
    <cellStyle name="Header2 14 2 7 3 5" xfId="15117"/>
    <cellStyle name="Header2 14 2 7 3 6" xfId="15118"/>
    <cellStyle name="Header2 14 2 7 4" xfId="15119"/>
    <cellStyle name="Header2 14 2 7 5" xfId="15120"/>
    <cellStyle name="Header2 14 2 8" xfId="15121"/>
    <cellStyle name="Header2 14 2 8 2" xfId="15122"/>
    <cellStyle name="Header2 14 2 8 2 2" xfId="15123"/>
    <cellStyle name="Header2 14 2 8 2 2 2" xfId="15124"/>
    <cellStyle name="Header2 14 2 8 2 2 3" xfId="15125"/>
    <cellStyle name="Header2 14 2 8 2 2 4" xfId="15126"/>
    <cellStyle name="Header2 14 2 8 2 2 5" xfId="15127"/>
    <cellStyle name="Header2 14 2 8 2 3" xfId="15128"/>
    <cellStyle name="Header2 14 2 8 2 3 2" xfId="15129"/>
    <cellStyle name="Header2 14 2 8 2 3 3" xfId="15130"/>
    <cellStyle name="Header2 14 2 8 2 3 4" xfId="15131"/>
    <cellStyle name="Header2 14 2 8 2 4" xfId="15132"/>
    <cellStyle name="Header2 14 2 8 2 5" xfId="15133"/>
    <cellStyle name="Header2 14 2 8 2 6" xfId="15134"/>
    <cellStyle name="Header2 14 2 8 3" xfId="15135"/>
    <cellStyle name="Header2 14 2 8 3 2" xfId="15136"/>
    <cellStyle name="Header2 14 2 8 3 2 2" xfId="15137"/>
    <cellStyle name="Header2 14 2 8 3 2 3" xfId="15138"/>
    <cellStyle name="Header2 14 2 8 3 2 4" xfId="15139"/>
    <cellStyle name="Header2 14 2 8 3 3" xfId="15140"/>
    <cellStyle name="Header2 14 2 8 3 3 2" xfId="15141"/>
    <cellStyle name="Header2 14 2 8 3 3 3" xfId="15142"/>
    <cellStyle name="Header2 14 2 8 3 3 4" xfId="15143"/>
    <cellStyle name="Header2 14 2 8 3 4" xfId="15144"/>
    <cellStyle name="Header2 14 2 8 3 5" xfId="15145"/>
    <cellStyle name="Header2 14 2 8 3 6" xfId="15146"/>
    <cellStyle name="Header2 14 2 8 4" xfId="15147"/>
    <cellStyle name="Header2 14 2 8 5" xfId="15148"/>
    <cellStyle name="Header2 14 2 9" xfId="15149"/>
    <cellStyle name="Header2 14 2 9 2" xfId="15150"/>
    <cellStyle name="Header2 14 2 9 2 2" xfId="15151"/>
    <cellStyle name="Header2 14 2 9 2 2 2" xfId="15152"/>
    <cellStyle name="Header2 14 2 9 2 2 3" xfId="15153"/>
    <cellStyle name="Header2 14 2 9 2 2 4" xfId="15154"/>
    <cellStyle name="Header2 14 2 9 2 2 5" xfId="15155"/>
    <cellStyle name="Header2 14 2 9 2 3" xfId="15156"/>
    <cellStyle name="Header2 14 2 9 2 3 2" xfId="15157"/>
    <cellStyle name="Header2 14 2 9 2 3 3" xfId="15158"/>
    <cellStyle name="Header2 14 2 9 2 3 4" xfId="15159"/>
    <cellStyle name="Header2 14 2 9 2 4" xfId="15160"/>
    <cellStyle name="Header2 14 2 9 2 5" xfId="15161"/>
    <cellStyle name="Header2 14 2 9 2 6" xfId="15162"/>
    <cellStyle name="Header2 14 2 9 3" xfId="15163"/>
    <cellStyle name="Header2 14 2 9 3 2" xfId="15164"/>
    <cellStyle name="Header2 14 2 9 3 2 2" xfId="15165"/>
    <cellStyle name="Header2 14 2 9 3 2 3" xfId="15166"/>
    <cellStyle name="Header2 14 2 9 3 2 4" xfId="15167"/>
    <cellStyle name="Header2 14 2 9 3 3" xfId="15168"/>
    <cellStyle name="Header2 14 2 9 3 3 2" xfId="15169"/>
    <cellStyle name="Header2 14 2 9 3 3 3" xfId="15170"/>
    <cellStyle name="Header2 14 2 9 3 3 4" xfId="15171"/>
    <cellStyle name="Header2 14 2 9 3 4" xfId="15172"/>
    <cellStyle name="Header2 14 2 9 3 5" xfId="15173"/>
    <cellStyle name="Header2 14 2 9 3 6" xfId="15174"/>
    <cellStyle name="Header2 14 2 9 4" xfId="15175"/>
    <cellStyle name="Header2 14 2 9 5" xfId="15176"/>
    <cellStyle name="Header2 14 3" xfId="15177"/>
    <cellStyle name="Header2 14 3 10" xfId="15178"/>
    <cellStyle name="Header2 14 3 10 2" xfId="15179"/>
    <cellStyle name="Header2 14 3 10 2 2" xfId="15180"/>
    <cellStyle name="Header2 14 3 10 2 2 2" xfId="15181"/>
    <cellStyle name="Header2 14 3 10 2 2 3" xfId="15182"/>
    <cellStyle name="Header2 14 3 10 2 2 4" xfId="15183"/>
    <cellStyle name="Header2 14 3 10 2 2 5" xfId="15184"/>
    <cellStyle name="Header2 14 3 10 2 3" xfId="15185"/>
    <cellStyle name="Header2 14 3 10 2 3 2" xfId="15186"/>
    <cellStyle name="Header2 14 3 10 2 3 3" xfId="15187"/>
    <cellStyle name="Header2 14 3 10 2 3 4" xfId="15188"/>
    <cellStyle name="Header2 14 3 10 2 4" xfId="15189"/>
    <cellStyle name="Header2 14 3 10 2 5" xfId="15190"/>
    <cellStyle name="Header2 14 3 10 2 6" xfId="15191"/>
    <cellStyle name="Header2 14 3 10 3" xfId="15192"/>
    <cellStyle name="Header2 14 3 10 3 2" xfId="15193"/>
    <cellStyle name="Header2 14 3 10 3 2 2" xfId="15194"/>
    <cellStyle name="Header2 14 3 10 3 2 3" xfId="15195"/>
    <cellStyle name="Header2 14 3 10 3 2 4" xfId="15196"/>
    <cellStyle name="Header2 14 3 10 3 3" xfId="15197"/>
    <cellStyle name="Header2 14 3 10 3 3 2" xfId="15198"/>
    <cellStyle name="Header2 14 3 10 3 3 3" xfId="15199"/>
    <cellStyle name="Header2 14 3 10 3 3 4" xfId="15200"/>
    <cellStyle name="Header2 14 3 10 3 4" xfId="15201"/>
    <cellStyle name="Header2 14 3 10 3 5" xfId="15202"/>
    <cellStyle name="Header2 14 3 10 3 6" xfId="15203"/>
    <cellStyle name="Header2 14 3 10 4" xfId="15204"/>
    <cellStyle name="Header2 14 3 10 5" xfId="15205"/>
    <cellStyle name="Header2 14 3 11" xfId="15206"/>
    <cellStyle name="Header2 14 3 11 2" xfId="15207"/>
    <cellStyle name="Header2 14 3 11 2 2" xfId="15208"/>
    <cellStyle name="Header2 14 3 11 2 2 2" xfId="15209"/>
    <cellStyle name="Header2 14 3 11 2 2 3" xfId="15210"/>
    <cellStyle name="Header2 14 3 11 2 2 4" xfId="15211"/>
    <cellStyle name="Header2 14 3 11 2 2 5" xfId="15212"/>
    <cellStyle name="Header2 14 3 11 2 3" xfId="15213"/>
    <cellStyle name="Header2 14 3 11 2 3 2" xfId="15214"/>
    <cellStyle name="Header2 14 3 11 2 3 3" xfId="15215"/>
    <cellStyle name="Header2 14 3 11 2 3 4" xfId="15216"/>
    <cellStyle name="Header2 14 3 11 2 4" xfId="15217"/>
    <cellStyle name="Header2 14 3 11 2 5" xfId="15218"/>
    <cellStyle name="Header2 14 3 11 2 6" xfId="15219"/>
    <cellStyle name="Header2 14 3 11 3" xfId="15220"/>
    <cellStyle name="Header2 14 3 11 3 2" xfId="15221"/>
    <cellStyle name="Header2 14 3 11 3 2 2" xfId="15222"/>
    <cellStyle name="Header2 14 3 11 3 2 3" xfId="15223"/>
    <cellStyle name="Header2 14 3 11 3 2 4" xfId="15224"/>
    <cellStyle name="Header2 14 3 11 3 3" xfId="15225"/>
    <cellStyle name="Header2 14 3 11 3 3 2" xfId="15226"/>
    <cellStyle name="Header2 14 3 11 3 3 3" xfId="15227"/>
    <cellStyle name="Header2 14 3 11 3 3 4" xfId="15228"/>
    <cellStyle name="Header2 14 3 11 3 4" xfId="15229"/>
    <cellStyle name="Header2 14 3 11 3 5" xfId="15230"/>
    <cellStyle name="Header2 14 3 11 3 6" xfId="15231"/>
    <cellStyle name="Header2 14 3 11 4" xfId="15232"/>
    <cellStyle name="Header2 14 3 11 5" xfId="15233"/>
    <cellStyle name="Header2 14 3 12" xfId="15234"/>
    <cellStyle name="Header2 14 3 12 2" xfId="15235"/>
    <cellStyle name="Header2 14 3 12 2 2" xfId="15236"/>
    <cellStyle name="Header2 14 3 12 2 2 2" xfId="15237"/>
    <cellStyle name="Header2 14 3 12 2 2 3" xfId="15238"/>
    <cellStyle name="Header2 14 3 12 2 2 4" xfId="15239"/>
    <cellStyle name="Header2 14 3 12 2 2 5" xfId="15240"/>
    <cellStyle name="Header2 14 3 12 2 3" xfId="15241"/>
    <cellStyle name="Header2 14 3 12 2 3 2" xfId="15242"/>
    <cellStyle name="Header2 14 3 12 2 3 3" xfId="15243"/>
    <cellStyle name="Header2 14 3 12 2 3 4" xfId="15244"/>
    <cellStyle name="Header2 14 3 12 2 4" xfId="15245"/>
    <cellStyle name="Header2 14 3 12 2 5" xfId="15246"/>
    <cellStyle name="Header2 14 3 12 2 6" xfId="15247"/>
    <cellStyle name="Header2 14 3 12 3" xfId="15248"/>
    <cellStyle name="Header2 14 3 12 3 2" xfId="15249"/>
    <cellStyle name="Header2 14 3 12 3 2 2" xfId="15250"/>
    <cellStyle name="Header2 14 3 12 3 2 3" xfId="15251"/>
    <cellStyle name="Header2 14 3 12 3 2 4" xfId="15252"/>
    <cellStyle name="Header2 14 3 12 3 3" xfId="15253"/>
    <cellStyle name="Header2 14 3 12 3 3 2" xfId="15254"/>
    <cellStyle name="Header2 14 3 12 3 3 3" xfId="15255"/>
    <cellStyle name="Header2 14 3 12 3 3 4" xfId="15256"/>
    <cellStyle name="Header2 14 3 12 3 4" xfId="15257"/>
    <cellStyle name="Header2 14 3 12 3 5" xfId="15258"/>
    <cellStyle name="Header2 14 3 12 3 6" xfId="15259"/>
    <cellStyle name="Header2 14 3 12 4" xfId="15260"/>
    <cellStyle name="Header2 14 3 12 5" xfId="15261"/>
    <cellStyle name="Header2 14 3 2" xfId="15262"/>
    <cellStyle name="Header2 14 3 2 2" xfId="15263"/>
    <cellStyle name="Header2 14 3 2 2 2" xfId="15264"/>
    <cellStyle name="Header2 14 3 2 2 3" xfId="15265"/>
    <cellStyle name="Header2 14 3 2 3" xfId="15266"/>
    <cellStyle name="Header2 14 3 3" xfId="15267"/>
    <cellStyle name="Header2 14 3 3 2" xfId="15268"/>
    <cellStyle name="Header2 14 3 3 2 2" xfId="15269"/>
    <cellStyle name="Header2 14 3 3 2 3" xfId="15270"/>
    <cellStyle name="Header2 14 3 3 3" xfId="15271"/>
    <cellStyle name="Header2 14 3 4" xfId="15272"/>
    <cellStyle name="Header2 14 3 4 2" xfId="15273"/>
    <cellStyle name="Header2 14 3 4 2 2" xfId="15274"/>
    <cellStyle name="Header2 14 3 4 2 3" xfId="15275"/>
    <cellStyle name="Header2 14 3 4 3" xfId="15276"/>
    <cellStyle name="Header2 14 3 5" xfId="15277"/>
    <cellStyle name="Header2 14 3 5 2" xfId="15278"/>
    <cellStyle name="Header2 14 3 5 2 2" xfId="15279"/>
    <cellStyle name="Header2 14 3 5 2 2 2" xfId="15280"/>
    <cellStyle name="Header2 14 3 5 2 2 3" xfId="15281"/>
    <cellStyle name="Header2 14 3 5 2 2 4" xfId="15282"/>
    <cellStyle name="Header2 14 3 5 2 2 5" xfId="15283"/>
    <cellStyle name="Header2 14 3 5 2 3" xfId="15284"/>
    <cellStyle name="Header2 14 3 5 2 3 2" xfId="15285"/>
    <cellStyle name="Header2 14 3 5 2 3 3" xfId="15286"/>
    <cellStyle name="Header2 14 3 5 2 3 4" xfId="15287"/>
    <cellStyle name="Header2 14 3 5 2 4" xfId="15288"/>
    <cellStyle name="Header2 14 3 5 2 5" xfId="15289"/>
    <cellStyle name="Header2 14 3 5 2 6" xfId="15290"/>
    <cellStyle name="Header2 14 3 5 3" xfId="15291"/>
    <cellStyle name="Header2 14 3 5 3 2" xfId="15292"/>
    <cellStyle name="Header2 14 3 5 3 2 2" xfId="15293"/>
    <cellStyle name="Header2 14 3 5 3 2 3" xfId="15294"/>
    <cellStyle name="Header2 14 3 5 3 2 4" xfId="15295"/>
    <cellStyle name="Header2 14 3 5 3 3" xfId="15296"/>
    <cellStyle name="Header2 14 3 5 3 3 2" xfId="15297"/>
    <cellStyle name="Header2 14 3 5 3 3 3" xfId="15298"/>
    <cellStyle name="Header2 14 3 5 3 3 4" xfId="15299"/>
    <cellStyle name="Header2 14 3 5 3 4" xfId="15300"/>
    <cellStyle name="Header2 14 3 5 3 5" xfId="15301"/>
    <cellStyle name="Header2 14 3 5 3 6" xfId="15302"/>
    <cellStyle name="Header2 14 3 5 4" xfId="15303"/>
    <cellStyle name="Header2 14 3 5 5" xfId="15304"/>
    <cellStyle name="Header2 14 3 6" xfId="15305"/>
    <cellStyle name="Header2 14 3 6 2" xfId="15306"/>
    <cellStyle name="Header2 14 3 6 2 2" xfId="15307"/>
    <cellStyle name="Header2 14 3 6 2 2 2" xfId="15308"/>
    <cellStyle name="Header2 14 3 6 2 2 3" xfId="15309"/>
    <cellStyle name="Header2 14 3 6 2 2 4" xfId="15310"/>
    <cellStyle name="Header2 14 3 6 2 2 5" xfId="15311"/>
    <cellStyle name="Header2 14 3 6 2 3" xfId="15312"/>
    <cellStyle name="Header2 14 3 6 2 3 2" xfId="15313"/>
    <cellStyle name="Header2 14 3 6 2 3 3" xfId="15314"/>
    <cellStyle name="Header2 14 3 6 2 3 4" xfId="15315"/>
    <cellStyle name="Header2 14 3 6 2 4" xfId="15316"/>
    <cellStyle name="Header2 14 3 6 2 5" xfId="15317"/>
    <cellStyle name="Header2 14 3 6 2 6" xfId="15318"/>
    <cellStyle name="Header2 14 3 6 3" xfId="15319"/>
    <cellStyle name="Header2 14 3 6 3 2" xfId="15320"/>
    <cellStyle name="Header2 14 3 6 3 2 2" xfId="15321"/>
    <cellStyle name="Header2 14 3 6 3 2 3" xfId="15322"/>
    <cellStyle name="Header2 14 3 6 3 2 4" xfId="15323"/>
    <cellStyle name="Header2 14 3 6 3 3" xfId="15324"/>
    <cellStyle name="Header2 14 3 6 3 3 2" xfId="15325"/>
    <cellStyle name="Header2 14 3 6 3 3 3" xfId="15326"/>
    <cellStyle name="Header2 14 3 6 3 3 4" xfId="15327"/>
    <cellStyle name="Header2 14 3 6 3 4" xfId="15328"/>
    <cellStyle name="Header2 14 3 6 3 5" xfId="15329"/>
    <cellStyle name="Header2 14 3 6 3 6" xfId="15330"/>
    <cellStyle name="Header2 14 3 6 4" xfId="15331"/>
    <cellStyle name="Header2 14 3 6 5" xfId="15332"/>
    <cellStyle name="Header2 14 3 7" xfId="15333"/>
    <cellStyle name="Header2 14 3 7 2" xfId="15334"/>
    <cellStyle name="Header2 14 3 7 2 2" xfId="15335"/>
    <cellStyle name="Header2 14 3 7 2 2 2" xfId="15336"/>
    <cellStyle name="Header2 14 3 7 2 2 3" xfId="15337"/>
    <cellStyle name="Header2 14 3 7 2 2 4" xfId="15338"/>
    <cellStyle name="Header2 14 3 7 2 2 5" xfId="15339"/>
    <cellStyle name="Header2 14 3 7 2 3" xfId="15340"/>
    <cellStyle name="Header2 14 3 7 2 3 2" xfId="15341"/>
    <cellStyle name="Header2 14 3 7 2 3 3" xfId="15342"/>
    <cellStyle name="Header2 14 3 7 2 3 4" xfId="15343"/>
    <cellStyle name="Header2 14 3 7 2 4" xfId="15344"/>
    <cellStyle name="Header2 14 3 7 2 5" xfId="15345"/>
    <cellStyle name="Header2 14 3 7 2 6" xfId="15346"/>
    <cellStyle name="Header2 14 3 7 3" xfId="15347"/>
    <cellStyle name="Header2 14 3 7 3 2" xfId="15348"/>
    <cellStyle name="Header2 14 3 7 3 2 2" xfId="15349"/>
    <cellStyle name="Header2 14 3 7 3 2 3" xfId="15350"/>
    <cellStyle name="Header2 14 3 7 3 2 4" xfId="15351"/>
    <cellStyle name="Header2 14 3 7 3 3" xfId="15352"/>
    <cellStyle name="Header2 14 3 7 3 3 2" xfId="15353"/>
    <cellStyle name="Header2 14 3 7 3 3 3" xfId="15354"/>
    <cellStyle name="Header2 14 3 7 3 3 4" xfId="15355"/>
    <cellStyle name="Header2 14 3 7 3 4" xfId="15356"/>
    <cellStyle name="Header2 14 3 7 3 5" xfId="15357"/>
    <cellStyle name="Header2 14 3 7 3 6" xfId="15358"/>
    <cellStyle name="Header2 14 3 7 4" xfId="15359"/>
    <cellStyle name="Header2 14 3 7 5" xfId="15360"/>
    <cellStyle name="Header2 14 3 8" xfId="15361"/>
    <cellStyle name="Header2 14 3 8 2" xfId="15362"/>
    <cellStyle name="Header2 14 3 8 2 2" xfId="15363"/>
    <cellStyle name="Header2 14 3 8 2 2 2" xfId="15364"/>
    <cellStyle name="Header2 14 3 8 2 2 3" xfId="15365"/>
    <cellStyle name="Header2 14 3 8 2 2 4" xfId="15366"/>
    <cellStyle name="Header2 14 3 8 2 2 5" xfId="15367"/>
    <cellStyle name="Header2 14 3 8 2 3" xfId="15368"/>
    <cellStyle name="Header2 14 3 8 2 3 2" xfId="15369"/>
    <cellStyle name="Header2 14 3 8 2 3 3" xfId="15370"/>
    <cellStyle name="Header2 14 3 8 2 3 4" xfId="15371"/>
    <cellStyle name="Header2 14 3 8 2 4" xfId="15372"/>
    <cellStyle name="Header2 14 3 8 2 5" xfId="15373"/>
    <cellStyle name="Header2 14 3 8 2 6" xfId="15374"/>
    <cellStyle name="Header2 14 3 8 3" xfId="15375"/>
    <cellStyle name="Header2 14 3 8 3 2" xfId="15376"/>
    <cellStyle name="Header2 14 3 8 3 2 2" xfId="15377"/>
    <cellStyle name="Header2 14 3 8 3 2 3" xfId="15378"/>
    <cellStyle name="Header2 14 3 8 3 2 4" xfId="15379"/>
    <cellStyle name="Header2 14 3 8 3 3" xfId="15380"/>
    <cellStyle name="Header2 14 3 8 3 3 2" xfId="15381"/>
    <cellStyle name="Header2 14 3 8 3 3 3" xfId="15382"/>
    <cellStyle name="Header2 14 3 8 3 3 4" xfId="15383"/>
    <cellStyle name="Header2 14 3 8 3 4" xfId="15384"/>
    <cellStyle name="Header2 14 3 8 3 5" xfId="15385"/>
    <cellStyle name="Header2 14 3 8 3 6" xfId="15386"/>
    <cellStyle name="Header2 14 3 8 4" xfId="15387"/>
    <cellStyle name="Header2 14 3 8 5" xfId="15388"/>
    <cellStyle name="Header2 14 3 9" xfId="15389"/>
    <cellStyle name="Header2 14 3 9 2" xfId="15390"/>
    <cellStyle name="Header2 14 3 9 2 2" xfId="15391"/>
    <cellStyle name="Header2 14 3 9 2 2 2" xfId="15392"/>
    <cellStyle name="Header2 14 3 9 2 2 3" xfId="15393"/>
    <cellStyle name="Header2 14 3 9 2 2 4" xfId="15394"/>
    <cellStyle name="Header2 14 3 9 2 2 5" xfId="15395"/>
    <cellStyle name="Header2 14 3 9 2 3" xfId="15396"/>
    <cellStyle name="Header2 14 3 9 2 3 2" xfId="15397"/>
    <cellStyle name="Header2 14 3 9 2 3 3" xfId="15398"/>
    <cellStyle name="Header2 14 3 9 2 3 4" xfId="15399"/>
    <cellStyle name="Header2 14 3 9 2 4" xfId="15400"/>
    <cellStyle name="Header2 14 3 9 2 5" xfId="15401"/>
    <cellStyle name="Header2 14 3 9 2 6" xfId="15402"/>
    <cellStyle name="Header2 14 3 9 3" xfId="15403"/>
    <cellStyle name="Header2 14 3 9 3 2" xfId="15404"/>
    <cellStyle name="Header2 14 3 9 3 2 2" xfId="15405"/>
    <cellStyle name="Header2 14 3 9 3 2 3" xfId="15406"/>
    <cellStyle name="Header2 14 3 9 3 2 4" xfId="15407"/>
    <cellStyle name="Header2 14 3 9 3 3" xfId="15408"/>
    <cellStyle name="Header2 14 3 9 3 3 2" xfId="15409"/>
    <cellStyle name="Header2 14 3 9 3 3 3" xfId="15410"/>
    <cellStyle name="Header2 14 3 9 3 3 4" xfId="15411"/>
    <cellStyle name="Header2 14 3 9 3 4" xfId="15412"/>
    <cellStyle name="Header2 14 3 9 3 5" xfId="15413"/>
    <cellStyle name="Header2 14 3 9 3 6" xfId="15414"/>
    <cellStyle name="Header2 14 3 9 4" xfId="15415"/>
    <cellStyle name="Header2 14 3 9 5" xfId="15416"/>
    <cellStyle name="Header2 15" xfId="15417"/>
    <cellStyle name="Header2 15 2" xfId="15418"/>
    <cellStyle name="Header2 15 2 10" xfId="15419"/>
    <cellStyle name="Header2 15 2 10 2" xfId="15420"/>
    <cellStyle name="Header2 15 2 10 2 2" xfId="15421"/>
    <cellStyle name="Header2 15 2 10 2 2 2" xfId="15422"/>
    <cellStyle name="Header2 15 2 10 2 2 3" xfId="15423"/>
    <cellStyle name="Header2 15 2 10 2 2 4" xfId="15424"/>
    <cellStyle name="Header2 15 2 10 2 2 5" xfId="15425"/>
    <cellStyle name="Header2 15 2 10 2 3" xfId="15426"/>
    <cellStyle name="Header2 15 2 10 2 3 2" xfId="15427"/>
    <cellStyle name="Header2 15 2 10 2 3 3" xfId="15428"/>
    <cellStyle name="Header2 15 2 10 2 3 4" xfId="15429"/>
    <cellStyle name="Header2 15 2 10 2 4" xfId="15430"/>
    <cellStyle name="Header2 15 2 10 2 5" xfId="15431"/>
    <cellStyle name="Header2 15 2 10 2 6" xfId="15432"/>
    <cellStyle name="Header2 15 2 10 3" xfId="15433"/>
    <cellStyle name="Header2 15 2 10 3 2" xfId="15434"/>
    <cellStyle name="Header2 15 2 10 3 2 2" xfId="15435"/>
    <cellStyle name="Header2 15 2 10 3 2 3" xfId="15436"/>
    <cellStyle name="Header2 15 2 10 3 2 4" xfId="15437"/>
    <cellStyle name="Header2 15 2 10 3 3" xfId="15438"/>
    <cellStyle name="Header2 15 2 10 3 3 2" xfId="15439"/>
    <cellStyle name="Header2 15 2 10 3 3 3" xfId="15440"/>
    <cellStyle name="Header2 15 2 10 3 3 4" xfId="15441"/>
    <cellStyle name="Header2 15 2 10 3 4" xfId="15442"/>
    <cellStyle name="Header2 15 2 10 3 5" xfId="15443"/>
    <cellStyle name="Header2 15 2 10 3 6" xfId="15444"/>
    <cellStyle name="Header2 15 2 10 4" xfId="15445"/>
    <cellStyle name="Header2 15 2 10 5" xfId="15446"/>
    <cellStyle name="Header2 15 2 11" xfId="15447"/>
    <cellStyle name="Header2 15 2 11 2" xfId="15448"/>
    <cellStyle name="Header2 15 2 11 2 2" xfId="15449"/>
    <cellStyle name="Header2 15 2 11 2 2 2" xfId="15450"/>
    <cellStyle name="Header2 15 2 11 2 2 3" xfId="15451"/>
    <cellStyle name="Header2 15 2 11 2 2 4" xfId="15452"/>
    <cellStyle name="Header2 15 2 11 2 2 5" xfId="15453"/>
    <cellStyle name="Header2 15 2 11 2 3" xfId="15454"/>
    <cellStyle name="Header2 15 2 11 2 3 2" xfId="15455"/>
    <cellStyle name="Header2 15 2 11 2 3 3" xfId="15456"/>
    <cellStyle name="Header2 15 2 11 2 3 4" xfId="15457"/>
    <cellStyle name="Header2 15 2 11 2 4" xfId="15458"/>
    <cellStyle name="Header2 15 2 11 2 5" xfId="15459"/>
    <cellStyle name="Header2 15 2 11 2 6" xfId="15460"/>
    <cellStyle name="Header2 15 2 11 3" xfId="15461"/>
    <cellStyle name="Header2 15 2 11 3 2" xfId="15462"/>
    <cellStyle name="Header2 15 2 11 3 2 2" xfId="15463"/>
    <cellStyle name="Header2 15 2 11 3 2 3" xfId="15464"/>
    <cellStyle name="Header2 15 2 11 3 2 4" xfId="15465"/>
    <cellStyle name="Header2 15 2 11 3 3" xfId="15466"/>
    <cellStyle name="Header2 15 2 11 3 3 2" xfId="15467"/>
    <cellStyle name="Header2 15 2 11 3 3 3" xfId="15468"/>
    <cellStyle name="Header2 15 2 11 3 3 4" xfId="15469"/>
    <cellStyle name="Header2 15 2 11 3 4" xfId="15470"/>
    <cellStyle name="Header2 15 2 11 3 5" xfId="15471"/>
    <cellStyle name="Header2 15 2 11 3 6" xfId="15472"/>
    <cellStyle name="Header2 15 2 11 4" xfId="15473"/>
    <cellStyle name="Header2 15 2 11 5" xfId="15474"/>
    <cellStyle name="Header2 15 2 12" xfId="15475"/>
    <cellStyle name="Header2 15 2 12 2" xfId="15476"/>
    <cellStyle name="Header2 15 2 12 2 2" xfId="15477"/>
    <cellStyle name="Header2 15 2 12 2 2 2" xfId="15478"/>
    <cellStyle name="Header2 15 2 12 2 2 3" xfId="15479"/>
    <cellStyle name="Header2 15 2 12 2 2 4" xfId="15480"/>
    <cellStyle name="Header2 15 2 12 2 2 5" xfId="15481"/>
    <cellStyle name="Header2 15 2 12 2 3" xfId="15482"/>
    <cellStyle name="Header2 15 2 12 2 3 2" xfId="15483"/>
    <cellStyle name="Header2 15 2 12 2 3 3" xfId="15484"/>
    <cellStyle name="Header2 15 2 12 2 3 4" xfId="15485"/>
    <cellStyle name="Header2 15 2 12 2 4" xfId="15486"/>
    <cellStyle name="Header2 15 2 12 2 5" xfId="15487"/>
    <cellStyle name="Header2 15 2 12 2 6" xfId="15488"/>
    <cellStyle name="Header2 15 2 12 3" xfId="15489"/>
    <cellStyle name="Header2 15 2 12 3 2" xfId="15490"/>
    <cellStyle name="Header2 15 2 12 3 2 2" xfId="15491"/>
    <cellStyle name="Header2 15 2 12 3 2 3" xfId="15492"/>
    <cellStyle name="Header2 15 2 12 3 2 4" xfId="15493"/>
    <cellStyle name="Header2 15 2 12 3 3" xfId="15494"/>
    <cellStyle name="Header2 15 2 12 3 3 2" xfId="15495"/>
    <cellStyle name="Header2 15 2 12 3 3 3" xfId="15496"/>
    <cellStyle name="Header2 15 2 12 3 3 4" xfId="15497"/>
    <cellStyle name="Header2 15 2 12 3 4" xfId="15498"/>
    <cellStyle name="Header2 15 2 12 3 5" xfId="15499"/>
    <cellStyle name="Header2 15 2 12 3 6" xfId="15500"/>
    <cellStyle name="Header2 15 2 12 4" xfId="15501"/>
    <cellStyle name="Header2 15 2 12 5" xfId="15502"/>
    <cellStyle name="Header2 15 2 13" xfId="15503"/>
    <cellStyle name="Header2 15 2 13 2" xfId="15504"/>
    <cellStyle name="Header2 15 2 13 2 2" xfId="15505"/>
    <cellStyle name="Header2 15 2 13 2 2 2" xfId="15506"/>
    <cellStyle name="Header2 15 2 13 2 2 3" xfId="15507"/>
    <cellStyle name="Header2 15 2 13 2 2 4" xfId="15508"/>
    <cellStyle name="Header2 15 2 13 2 2 5" xfId="15509"/>
    <cellStyle name="Header2 15 2 13 2 3" xfId="15510"/>
    <cellStyle name="Header2 15 2 13 2 3 2" xfId="15511"/>
    <cellStyle name="Header2 15 2 13 2 3 3" xfId="15512"/>
    <cellStyle name="Header2 15 2 13 2 3 4" xfId="15513"/>
    <cellStyle name="Header2 15 2 13 2 4" xfId="15514"/>
    <cellStyle name="Header2 15 2 13 2 5" xfId="15515"/>
    <cellStyle name="Header2 15 2 13 2 6" xfId="15516"/>
    <cellStyle name="Header2 15 2 13 3" xfId="15517"/>
    <cellStyle name="Header2 15 2 13 3 2" xfId="15518"/>
    <cellStyle name="Header2 15 2 13 3 2 2" xfId="15519"/>
    <cellStyle name="Header2 15 2 13 3 2 3" xfId="15520"/>
    <cellStyle name="Header2 15 2 13 3 2 4" xfId="15521"/>
    <cellStyle name="Header2 15 2 13 3 3" xfId="15522"/>
    <cellStyle name="Header2 15 2 13 3 3 2" xfId="15523"/>
    <cellStyle name="Header2 15 2 13 3 3 3" xfId="15524"/>
    <cellStyle name="Header2 15 2 13 3 3 4" xfId="15525"/>
    <cellStyle name="Header2 15 2 13 3 4" xfId="15526"/>
    <cellStyle name="Header2 15 2 13 3 5" xfId="15527"/>
    <cellStyle name="Header2 15 2 13 3 6" xfId="15528"/>
    <cellStyle name="Header2 15 2 13 4" xfId="15529"/>
    <cellStyle name="Header2 15 2 13 5" xfId="15530"/>
    <cellStyle name="Header2 15 2 2" xfId="15531"/>
    <cellStyle name="Header2 15 2 2 2" xfId="15532"/>
    <cellStyle name="Header2 15 2 2 2 2" xfId="15533"/>
    <cellStyle name="Header2 15 2 2 2 2 2" xfId="15534"/>
    <cellStyle name="Header2 15 2 2 2 2 2 2" xfId="15535"/>
    <cellStyle name="Header2 15 2 2 2 2 2 3" xfId="15536"/>
    <cellStyle name="Header2 15 2 2 2 2 2 4" xfId="15537"/>
    <cellStyle name="Header2 15 2 2 2 2 2 5" xfId="15538"/>
    <cellStyle name="Header2 15 2 2 2 2 3" xfId="15539"/>
    <cellStyle name="Header2 15 2 2 2 2 3 2" xfId="15540"/>
    <cellStyle name="Header2 15 2 2 2 2 3 3" xfId="15541"/>
    <cellStyle name="Header2 15 2 2 2 2 3 4" xfId="15542"/>
    <cellStyle name="Header2 15 2 2 2 2 4" xfId="15543"/>
    <cellStyle name="Header2 15 2 2 2 2 5" xfId="15544"/>
    <cellStyle name="Header2 15 2 2 2 2 6" xfId="15545"/>
    <cellStyle name="Header2 15 2 2 2 3" xfId="15546"/>
    <cellStyle name="Header2 15 2 2 2 3 2" xfId="15547"/>
    <cellStyle name="Header2 15 2 2 2 3 2 2" xfId="15548"/>
    <cellStyle name="Header2 15 2 2 2 3 2 3" xfId="15549"/>
    <cellStyle name="Header2 15 2 2 2 3 2 4" xfId="15550"/>
    <cellStyle name="Header2 15 2 2 2 3 3" xfId="15551"/>
    <cellStyle name="Header2 15 2 2 2 3 3 2" xfId="15552"/>
    <cellStyle name="Header2 15 2 2 2 3 3 3" xfId="15553"/>
    <cellStyle name="Header2 15 2 2 2 3 3 4" xfId="15554"/>
    <cellStyle name="Header2 15 2 2 2 3 4" xfId="15555"/>
    <cellStyle name="Header2 15 2 2 2 3 5" xfId="15556"/>
    <cellStyle name="Header2 15 2 2 2 3 6" xfId="15557"/>
    <cellStyle name="Header2 15 2 2 2 4" xfId="15558"/>
    <cellStyle name="Header2 15 2 2 2 5" xfId="15559"/>
    <cellStyle name="Header2 15 2 2 3" xfId="15560"/>
    <cellStyle name="Header2 15 2 2 3 2" xfId="15561"/>
    <cellStyle name="Header2 15 2 2 3 2 2" xfId="15562"/>
    <cellStyle name="Header2 15 2 2 3 2 2 2" xfId="15563"/>
    <cellStyle name="Header2 15 2 2 3 2 2 3" xfId="15564"/>
    <cellStyle name="Header2 15 2 2 3 2 2 4" xfId="15565"/>
    <cellStyle name="Header2 15 2 2 3 2 2 5" xfId="15566"/>
    <cellStyle name="Header2 15 2 2 3 2 3" xfId="15567"/>
    <cellStyle name="Header2 15 2 2 3 2 3 2" xfId="15568"/>
    <cellStyle name="Header2 15 2 2 3 2 3 3" xfId="15569"/>
    <cellStyle name="Header2 15 2 2 3 2 3 4" xfId="15570"/>
    <cellStyle name="Header2 15 2 2 3 2 4" xfId="15571"/>
    <cellStyle name="Header2 15 2 2 3 2 5" xfId="15572"/>
    <cellStyle name="Header2 15 2 2 3 2 6" xfId="15573"/>
    <cellStyle name="Header2 15 2 2 3 3" xfId="15574"/>
    <cellStyle name="Header2 15 2 2 3 3 2" xfId="15575"/>
    <cellStyle name="Header2 15 2 2 3 3 2 2" xfId="15576"/>
    <cellStyle name="Header2 15 2 2 3 3 2 3" xfId="15577"/>
    <cellStyle name="Header2 15 2 2 3 3 2 4" xfId="15578"/>
    <cellStyle name="Header2 15 2 2 3 3 3" xfId="15579"/>
    <cellStyle name="Header2 15 2 2 3 3 3 2" xfId="15580"/>
    <cellStyle name="Header2 15 2 2 3 3 3 3" xfId="15581"/>
    <cellStyle name="Header2 15 2 2 3 3 3 4" xfId="15582"/>
    <cellStyle name="Header2 15 2 2 3 3 4" xfId="15583"/>
    <cellStyle name="Header2 15 2 2 3 3 5" xfId="15584"/>
    <cellStyle name="Header2 15 2 2 3 3 6" xfId="15585"/>
    <cellStyle name="Header2 15 2 2 3 4" xfId="15586"/>
    <cellStyle name="Header2 15 2 2 3 5" xfId="15587"/>
    <cellStyle name="Header2 15 2 3" xfId="15588"/>
    <cellStyle name="Header2 15 2 3 2" xfId="15589"/>
    <cellStyle name="Header2 15 2 3 2 2" xfId="15590"/>
    <cellStyle name="Header2 15 2 3 2 3" xfId="15591"/>
    <cellStyle name="Header2 15 2 3 3" xfId="15592"/>
    <cellStyle name="Header2 15 2 4" xfId="15593"/>
    <cellStyle name="Header2 15 2 4 2" xfId="15594"/>
    <cellStyle name="Header2 15 2 4 2 2" xfId="15595"/>
    <cellStyle name="Header2 15 2 4 2 3" xfId="15596"/>
    <cellStyle name="Header2 15 2 4 3" xfId="15597"/>
    <cellStyle name="Header2 15 2 5" xfId="15598"/>
    <cellStyle name="Header2 15 2 5 2" xfId="15599"/>
    <cellStyle name="Header2 15 2 5 2 2" xfId="15600"/>
    <cellStyle name="Header2 15 2 5 2 3" xfId="15601"/>
    <cellStyle name="Header2 15 2 5 3" xfId="15602"/>
    <cellStyle name="Header2 15 2 6" xfId="15603"/>
    <cellStyle name="Header2 15 2 6 2" xfId="15604"/>
    <cellStyle name="Header2 15 2 6 2 2" xfId="15605"/>
    <cellStyle name="Header2 15 2 6 2 2 2" xfId="15606"/>
    <cellStyle name="Header2 15 2 6 2 2 3" xfId="15607"/>
    <cellStyle name="Header2 15 2 6 2 2 4" xfId="15608"/>
    <cellStyle name="Header2 15 2 6 2 2 5" xfId="15609"/>
    <cellStyle name="Header2 15 2 6 2 3" xfId="15610"/>
    <cellStyle name="Header2 15 2 6 2 3 2" xfId="15611"/>
    <cellStyle name="Header2 15 2 6 2 3 3" xfId="15612"/>
    <cellStyle name="Header2 15 2 6 2 3 4" xfId="15613"/>
    <cellStyle name="Header2 15 2 6 2 4" xfId="15614"/>
    <cellStyle name="Header2 15 2 6 2 5" xfId="15615"/>
    <cellStyle name="Header2 15 2 6 2 6" xfId="15616"/>
    <cellStyle name="Header2 15 2 6 3" xfId="15617"/>
    <cellStyle name="Header2 15 2 6 3 2" xfId="15618"/>
    <cellStyle name="Header2 15 2 6 3 2 2" xfId="15619"/>
    <cellStyle name="Header2 15 2 6 3 2 3" xfId="15620"/>
    <cellStyle name="Header2 15 2 6 3 2 4" xfId="15621"/>
    <cellStyle name="Header2 15 2 6 3 3" xfId="15622"/>
    <cellStyle name="Header2 15 2 6 3 3 2" xfId="15623"/>
    <cellStyle name="Header2 15 2 6 3 3 3" xfId="15624"/>
    <cellStyle name="Header2 15 2 6 3 3 4" xfId="15625"/>
    <cellStyle name="Header2 15 2 6 3 4" xfId="15626"/>
    <cellStyle name="Header2 15 2 6 3 5" xfId="15627"/>
    <cellStyle name="Header2 15 2 6 3 6" xfId="15628"/>
    <cellStyle name="Header2 15 2 6 4" xfId="15629"/>
    <cellStyle name="Header2 15 2 6 5" xfId="15630"/>
    <cellStyle name="Header2 15 2 7" xfId="15631"/>
    <cellStyle name="Header2 15 2 7 2" xfId="15632"/>
    <cellStyle name="Header2 15 2 7 2 2" xfId="15633"/>
    <cellStyle name="Header2 15 2 7 2 2 2" xfId="15634"/>
    <cellStyle name="Header2 15 2 7 2 2 3" xfId="15635"/>
    <cellStyle name="Header2 15 2 7 2 2 4" xfId="15636"/>
    <cellStyle name="Header2 15 2 7 2 2 5" xfId="15637"/>
    <cellStyle name="Header2 15 2 7 2 3" xfId="15638"/>
    <cellStyle name="Header2 15 2 7 2 3 2" xfId="15639"/>
    <cellStyle name="Header2 15 2 7 2 3 3" xfId="15640"/>
    <cellStyle name="Header2 15 2 7 2 3 4" xfId="15641"/>
    <cellStyle name="Header2 15 2 7 2 4" xfId="15642"/>
    <cellStyle name="Header2 15 2 7 2 5" xfId="15643"/>
    <cellStyle name="Header2 15 2 7 2 6" xfId="15644"/>
    <cellStyle name="Header2 15 2 7 3" xfId="15645"/>
    <cellStyle name="Header2 15 2 7 3 2" xfId="15646"/>
    <cellStyle name="Header2 15 2 7 3 2 2" xfId="15647"/>
    <cellStyle name="Header2 15 2 7 3 2 3" xfId="15648"/>
    <cellStyle name="Header2 15 2 7 3 2 4" xfId="15649"/>
    <cellStyle name="Header2 15 2 7 3 3" xfId="15650"/>
    <cellStyle name="Header2 15 2 7 3 3 2" xfId="15651"/>
    <cellStyle name="Header2 15 2 7 3 3 3" xfId="15652"/>
    <cellStyle name="Header2 15 2 7 3 3 4" xfId="15653"/>
    <cellStyle name="Header2 15 2 7 3 4" xfId="15654"/>
    <cellStyle name="Header2 15 2 7 3 5" xfId="15655"/>
    <cellStyle name="Header2 15 2 7 3 6" xfId="15656"/>
    <cellStyle name="Header2 15 2 7 4" xfId="15657"/>
    <cellStyle name="Header2 15 2 7 5" xfId="15658"/>
    <cellStyle name="Header2 15 2 8" xfId="15659"/>
    <cellStyle name="Header2 15 2 8 2" xfId="15660"/>
    <cellStyle name="Header2 15 2 8 2 2" xfId="15661"/>
    <cellStyle name="Header2 15 2 8 2 2 2" xfId="15662"/>
    <cellStyle name="Header2 15 2 8 2 2 3" xfId="15663"/>
    <cellStyle name="Header2 15 2 8 2 2 4" xfId="15664"/>
    <cellStyle name="Header2 15 2 8 2 2 5" xfId="15665"/>
    <cellStyle name="Header2 15 2 8 2 3" xfId="15666"/>
    <cellStyle name="Header2 15 2 8 2 3 2" xfId="15667"/>
    <cellStyle name="Header2 15 2 8 2 3 3" xfId="15668"/>
    <cellStyle name="Header2 15 2 8 2 3 4" xfId="15669"/>
    <cellStyle name="Header2 15 2 8 2 4" xfId="15670"/>
    <cellStyle name="Header2 15 2 8 2 5" xfId="15671"/>
    <cellStyle name="Header2 15 2 8 2 6" xfId="15672"/>
    <cellStyle name="Header2 15 2 8 3" xfId="15673"/>
    <cellStyle name="Header2 15 2 8 3 2" xfId="15674"/>
    <cellStyle name="Header2 15 2 8 3 2 2" xfId="15675"/>
    <cellStyle name="Header2 15 2 8 3 2 3" xfId="15676"/>
    <cellStyle name="Header2 15 2 8 3 2 4" xfId="15677"/>
    <cellStyle name="Header2 15 2 8 3 3" xfId="15678"/>
    <cellStyle name="Header2 15 2 8 3 3 2" xfId="15679"/>
    <cellStyle name="Header2 15 2 8 3 3 3" xfId="15680"/>
    <cellStyle name="Header2 15 2 8 3 3 4" xfId="15681"/>
    <cellStyle name="Header2 15 2 8 3 4" xfId="15682"/>
    <cellStyle name="Header2 15 2 8 3 5" xfId="15683"/>
    <cellStyle name="Header2 15 2 8 3 6" xfId="15684"/>
    <cellStyle name="Header2 15 2 8 4" xfId="15685"/>
    <cellStyle name="Header2 15 2 8 5" xfId="15686"/>
    <cellStyle name="Header2 15 2 9" xfId="15687"/>
    <cellStyle name="Header2 15 2 9 2" xfId="15688"/>
    <cellStyle name="Header2 15 2 9 2 2" xfId="15689"/>
    <cellStyle name="Header2 15 2 9 2 2 2" xfId="15690"/>
    <cellStyle name="Header2 15 2 9 2 2 3" xfId="15691"/>
    <cellStyle name="Header2 15 2 9 2 2 4" xfId="15692"/>
    <cellStyle name="Header2 15 2 9 2 2 5" xfId="15693"/>
    <cellStyle name="Header2 15 2 9 2 3" xfId="15694"/>
    <cellStyle name="Header2 15 2 9 2 3 2" xfId="15695"/>
    <cellStyle name="Header2 15 2 9 2 3 3" xfId="15696"/>
    <cellStyle name="Header2 15 2 9 2 3 4" xfId="15697"/>
    <cellStyle name="Header2 15 2 9 2 4" xfId="15698"/>
    <cellStyle name="Header2 15 2 9 2 5" xfId="15699"/>
    <cellStyle name="Header2 15 2 9 2 6" xfId="15700"/>
    <cellStyle name="Header2 15 2 9 3" xfId="15701"/>
    <cellStyle name="Header2 15 2 9 3 2" xfId="15702"/>
    <cellStyle name="Header2 15 2 9 3 2 2" xfId="15703"/>
    <cellStyle name="Header2 15 2 9 3 2 3" xfId="15704"/>
    <cellStyle name="Header2 15 2 9 3 2 4" xfId="15705"/>
    <cellStyle name="Header2 15 2 9 3 3" xfId="15706"/>
    <cellStyle name="Header2 15 2 9 3 3 2" xfId="15707"/>
    <cellStyle name="Header2 15 2 9 3 3 3" xfId="15708"/>
    <cellStyle name="Header2 15 2 9 3 3 4" xfId="15709"/>
    <cellStyle name="Header2 15 2 9 3 4" xfId="15710"/>
    <cellStyle name="Header2 15 2 9 3 5" xfId="15711"/>
    <cellStyle name="Header2 15 2 9 3 6" xfId="15712"/>
    <cellStyle name="Header2 15 2 9 4" xfId="15713"/>
    <cellStyle name="Header2 15 2 9 5" xfId="15714"/>
    <cellStyle name="Header2 15 3" xfId="15715"/>
    <cellStyle name="Header2 15 3 10" xfId="15716"/>
    <cellStyle name="Header2 15 3 10 2" xfId="15717"/>
    <cellStyle name="Header2 15 3 10 2 2" xfId="15718"/>
    <cellStyle name="Header2 15 3 10 2 2 2" xfId="15719"/>
    <cellStyle name="Header2 15 3 10 2 2 3" xfId="15720"/>
    <cellStyle name="Header2 15 3 10 2 2 4" xfId="15721"/>
    <cellStyle name="Header2 15 3 10 2 2 5" xfId="15722"/>
    <cellStyle name="Header2 15 3 10 2 3" xfId="15723"/>
    <cellStyle name="Header2 15 3 10 2 3 2" xfId="15724"/>
    <cellStyle name="Header2 15 3 10 2 3 3" xfId="15725"/>
    <cellStyle name="Header2 15 3 10 2 3 4" xfId="15726"/>
    <cellStyle name="Header2 15 3 10 2 4" xfId="15727"/>
    <cellStyle name="Header2 15 3 10 2 5" xfId="15728"/>
    <cellStyle name="Header2 15 3 10 2 6" xfId="15729"/>
    <cellStyle name="Header2 15 3 10 3" xfId="15730"/>
    <cellStyle name="Header2 15 3 10 3 2" xfId="15731"/>
    <cellStyle name="Header2 15 3 10 3 2 2" xfId="15732"/>
    <cellStyle name="Header2 15 3 10 3 2 3" xfId="15733"/>
    <cellStyle name="Header2 15 3 10 3 2 4" xfId="15734"/>
    <cellStyle name="Header2 15 3 10 3 3" xfId="15735"/>
    <cellStyle name="Header2 15 3 10 3 3 2" xfId="15736"/>
    <cellStyle name="Header2 15 3 10 3 3 3" xfId="15737"/>
    <cellStyle name="Header2 15 3 10 3 3 4" xfId="15738"/>
    <cellStyle name="Header2 15 3 10 3 4" xfId="15739"/>
    <cellStyle name="Header2 15 3 10 3 5" xfId="15740"/>
    <cellStyle name="Header2 15 3 10 3 6" xfId="15741"/>
    <cellStyle name="Header2 15 3 10 4" xfId="15742"/>
    <cellStyle name="Header2 15 3 10 5" xfId="15743"/>
    <cellStyle name="Header2 15 3 11" xfId="15744"/>
    <cellStyle name="Header2 15 3 11 2" xfId="15745"/>
    <cellStyle name="Header2 15 3 11 2 2" xfId="15746"/>
    <cellStyle name="Header2 15 3 11 2 2 2" xfId="15747"/>
    <cellStyle name="Header2 15 3 11 2 2 3" xfId="15748"/>
    <cellStyle name="Header2 15 3 11 2 2 4" xfId="15749"/>
    <cellStyle name="Header2 15 3 11 2 2 5" xfId="15750"/>
    <cellStyle name="Header2 15 3 11 2 3" xfId="15751"/>
    <cellStyle name="Header2 15 3 11 2 3 2" xfId="15752"/>
    <cellStyle name="Header2 15 3 11 2 3 3" xfId="15753"/>
    <cellStyle name="Header2 15 3 11 2 3 4" xfId="15754"/>
    <cellStyle name="Header2 15 3 11 2 4" xfId="15755"/>
    <cellStyle name="Header2 15 3 11 2 5" xfId="15756"/>
    <cellStyle name="Header2 15 3 11 2 6" xfId="15757"/>
    <cellStyle name="Header2 15 3 11 3" xfId="15758"/>
    <cellStyle name="Header2 15 3 11 3 2" xfId="15759"/>
    <cellStyle name="Header2 15 3 11 3 2 2" xfId="15760"/>
    <cellStyle name="Header2 15 3 11 3 2 3" xfId="15761"/>
    <cellStyle name="Header2 15 3 11 3 2 4" xfId="15762"/>
    <cellStyle name="Header2 15 3 11 3 3" xfId="15763"/>
    <cellStyle name="Header2 15 3 11 3 3 2" xfId="15764"/>
    <cellStyle name="Header2 15 3 11 3 3 3" xfId="15765"/>
    <cellStyle name="Header2 15 3 11 3 3 4" xfId="15766"/>
    <cellStyle name="Header2 15 3 11 3 4" xfId="15767"/>
    <cellStyle name="Header2 15 3 11 3 5" xfId="15768"/>
    <cellStyle name="Header2 15 3 11 3 6" xfId="15769"/>
    <cellStyle name="Header2 15 3 11 4" xfId="15770"/>
    <cellStyle name="Header2 15 3 11 5" xfId="15771"/>
    <cellStyle name="Header2 15 3 12" xfId="15772"/>
    <cellStyle name="Header2 15 3 12 2" xfId="15773"/>
    <cellStyle name="Header2 15 3 12 2 2" xfId="15774"/>
    <cellStyle name="Header2 15 3 12 2 2 2" xfId="15775"/>
    <cellStyle name="Header2 15 3 12 2 2 3" xfId="15776"/>
    <cellStyle name="Header2 15 3 12 2 2 4" xfId="15777"/>
    <cellStyle name="Header2 15 3 12 2 2 5" xfId="15778"/>
    <cellStyle name="Header2 15 3 12 2 3" xfId="15779"/>
    <cellStyle name="Header2 15 3 12 2 3 2" xfId="15780"/>
    <cellStyle name="Header2 15 3 12 2 3 3" xfId="15781"/>
    <cellStyle name="Header2 15 3 12 2 3 4" xfId="15782"/>
    <cellStyle name="Header2 15 3 12 2 4" xfId="15783"/>
    <cellStyle name="Header2 15 3 12 2 5" xfId="15784"/>
    <cellStyle name="Header2 15 3 12 2 6" xfId="15785"/>
    <cellStyle name="Header2 15 3 12 3" xfId="15786"/>
    <cellStyle name="Header2 15 3 12 3 2" xfId="15787"/>
    <cellStyle name="Header2 15 3 12 3 2 2" xfId="15788"/>
    <cellStyle name="Header2 15 3 12 3 2 3" xfId="15789"/>
    <cellStyle name="Header2 15 3 12 3 2 4" xfId="15790"/>
    <cellStyle name="Header2 15 3 12 3 3" xfId="15791"/>
    <cellStyle name="Header2 15 3 12 3 3 2" xfId="15792"/>
    <cellStyle name="Header2 15 3 12 3 3 3" xfId="15793"/>
    <cellStyle name="Header2 15 3 12 3 3 4" xfId="15794"/>
    <cellStyle name="Header2 15 3 12 3 4" xfId="15795"/>
    <cellStyle name="Header2 15 3 12 3 5" xfId="15796"/>
    <cellStyle name="Header2 15 3 12 3 6" xfId="15797"/>
    <cellStyle name="Header2 15 3 12 4" xfId="15798"/>
    <cellStyle name="Header2 15 3 12 5" xfId="15799"/>
    <cellStyle name="Header2 15 3 2" xfId="15800"/>
    <cellStyle name="Header2 15 3 2 2" xfId="15801"/>
    <cellStyle name="Header2 15 3 2 2 2" xfId="15802"/>
    <cellStyle name="Header2 15 3 2 2 3" xfId="15803"/>
    <cellStyle name="Header2 15 3 2 3" xfId="15804"/>
    <cellStyle name="Header2 15 3 3" xfId="15805"/>
    <cellStyle name="Header2 15 3 3 2" xfId="15806"/>
    <cellStyle name="Header2 15 3 3 2 2" xfId="15807"/>
    <cellStyle name="Header2 15 3 3 2 3" xfId="15808"/>
    <cellStyle name="Header2 15 3 3 3" xfId="15809"/>
    <cellStyle name="Header2 15 3 4" xfId="15810"/>
    <cellStyle name="Header2 15 3 4 2" xfId="15811"/>
    <cellStyle name="Header2 15 3 4 2 2" xfId="15812"/>
    <cellStyle name="Header2 15 3 4 2 3" xfId="15813"/>
    <cellStyle name="Header2 15 3 4 3" xfId="15814"/>
    <cellStyle name="Header2 15 3 5" xfId="15815"/>
    <cellStyle name="Header2 15 3 5 2" xfId="15816"/>
    <cellStyle name="Header2 15 3 5 2 2" xfId="15817"/>
    <cellStyle name="Header2 15 3 5 2 2 2" xfId="15818"/>
    <cellStyle name="Header2 15 3 5 2 2 3" xfId="15819"/>
    <cellStyle name="Header2 15 3 5 2 2 4" xfId="15820"/>
    <cellStyle name="Header2 15 3 5 2 2 5" xfId="15821"/>
    <cellStyle name="Header2 15 3 5 2 3" xfId="15822"/>
    <cellStyle name="Header2 15 3 5 2 3 2" xfId="15823"/>
    <cellStyle name="Header2 15 3 5 2 3 3" xfId="15824"/>
    <cellStyle name="Header2 15 3 5 2 3 4" xfId="15825"/>
    <cellStyle name="Header2 15 3 5 2 4" xfId="15826"/>
    <cellStyle name="Header2 15 3 5 2 5" xfId="15827"/>
    <cellStyle name="Header2 15 3 5 2 6" xfId="15828"/>
    <cellStyle name="Header2 15 3 5 3" xfId="15829"/>
    <cellStyle name="Header2 15 3 5 3 2" xfId="15830"/>
    <cellStyle name="Header2 15 3 5 3 2 2" xfId="15831"/>
    <cellStyle name="Header2 15 3 5 3 2 3" xfId="15832"/>
    <cellStyle name="Header2 15 3 5 3 2 4" xfId="15833"/>
    <cellStyle name="Header2 15 3 5 3 3" xfId="15834"/>
    <cellStyle name="Header2 15 3 5 3 3 2" xfId="15835"/>
    <cellStyle name="Header2 15 3 5 3 3 3" xfId="15836"/>
    <cellStyle name="Header2 15 3 5 3 3 4" xfId="15837"/>
    <cellStyle name="Header2 15 3 5 3 4" xfId="15838"/>
    <cellStyle name="Header2 15 3 5 3 5" xfId="15839"/>
    <cellStyle name="Header2 15 3 5 3 6" xfId="15840"/>
    <cellStyle name="Header2 15 3 5 4" xfId="15841"/>
    <cellStyle name="Header2 15 3 5 5" xfId="15842"/>
    <cellStyle name="Header2 15 3 6" xfId="15843"/>
    <cellStyle name="Header2 15 3 6 2" xfId="15844"/>
    <cellStyle name="Header2 15 3 6 2 2" xfId="15845"/>
    <cellStyle name="Header2 15 3 6 2 2 2" xfId="15846"/>
    <cellStyle name="Header2 15 3 6 2 2 3" xfId="15847"/>
    <cellStyle name="Header2 15 3 6 2 2 4" xfId="15848"/>
    <cellStyle name="Header2 15 3 6 2 2 5" xfId="15849"/>
    <cellStyle name="Header2 15 3 6 2 3" xfId="15850"/>
    <cellStyle name="Header2 15 3 6 2 3 2" xfId="15851"/>
    <cellStyle name="Header2 15 3 6 2 3 3" xfId="15852"/>
    <cellStyle name="Header2 15 3 6 2 3 4" xfId="15853"/>
    <cellStyle name="Header2 15 3 6 2 4" xfId="15854"/>
    <cellStyle name="Header2 15 3 6 2 5" xfId="15855"/>
    <cellStyle name="Header2 15 3 6 2 6" xfId="15856"/>
    <cellStyle name="Header2 15 3 6 3" xfId="15857"/>
    <cellStyle name="Header2 15 3 6 3 2" xfId="15858"/>
    <cellStyle name="Header2 15 3 6 3 2 2" xfId="15859"/>
    <cellStyle name="Header2 15 3 6 3 2 3" xfId="15860"/>
    <cellStyle name="Header2 15 3 6 3 2 4" xfId="15861"/>
    <cellStyle name="Header2 15 3 6 3 3" xfId="15862"/>
    <cellStyle name="Header2 15 3 6 3 3 2" xfId="15863"/>
    <cellStyle name="Header2 15 3 6 3 3 3" xfId="15864"/>
    <cellStyle name="Header2 15 3 6 3 3 4" xfId="15865"/>
    <cellStyle name="Header2 15 3 6 3 4" xfId="15866"/>
    <cellStyle name="Header2 15 3 6 3 5" xfId="15867"/>
    <cellStyle name="Header2 15 3 6 3 6" xfId="15868"/>
    <cellStyle name="Header2 15 3 6 4" xfId="15869"/>
    <cellStyle name="Header2 15 3 6 5" xfId="15870"/>
    <cellStyle name="Header2 15 3 7" xfId="15871"/>
    <cellStyle name="Header2 15 3 7 2" xfId="15872"/>
    <cellStyle name="Header2 15 3 7 2 2" xfId="15873"/>
    <cellStyle name="Header2 15 3 7 2 2 2" xfId="15874"/>
    <cellStyle name="Header2 15 3 7 2 2 3" xfId="15875"/>
    <cellStyle name="Header2 15 3 7 2 2 4" xfId="15876"/>
    <cellStyle name="Header2 15 3 7 2 2 5" xfId="15877"/>
    <cellStyle name="Header2 15 3 7 2 3" xfId="15878"/>
    <cellStyle name="Header2 15 3 7 2 3 2" xfId="15879"/>
    <cellStyle name="Header2 15 3 7 2 3 3" xfId="15880"/>
    <cellStyle name="Header2 15 3 7 2 3 4" xfId="15881"/>
    <cellStyle name="Header2 15 3 7 2 4" xfId="15882"/>
    <cellStyle name="Header2 15 3 7 2 5" xfId="15883"/>
    <cellStyle name="Header2 15 3 7 2 6" xfId="15884"/>
    <cellStyle name="Header2 15 3 7 3" xfId="15885"/>
    <cellStyle name="Header2 15 3 7 3 2" xfId="15886"/>
    <cellStyle name="Header2 15 3 7 3 2 2" xfId="15887"/>
    <cellStyle name="Header2 15 3 7 3 2 3" xfId="15888"/>
    <cellStyle name="Header2 15 3 7 3 2 4" xfId="15889"/>
    <cellStyle name="Header2 15 3 7 3 3" xfId="15890"/>
    <cellStyle name="Header2 15 3 7 3 3 2" xfId="15891"/>
    <cellStyle name="Header2 15 3 7 3 3 3" xfId="15892"/>
    <cellStyle name="Header2 15 3 7 3 3 4" xfId="15893"/>
    <cellStyle name="Header2 15 3 7 3 4" xfId="15894"/>
    <cellStyle name="Header2 15 3 7 3 5" xfId="15895"/>
    <cellStyle name="Header2 15 3 7 3 6" xfId="15896"/>
    <cellStyle name="Header2 15 3 7 4" xfId="15897"/>
    <cellStyle name="Header2 15 3 7 5" xfId="15898"/>
    <cellStyle name="Header2 15 3 8" xfId="15899"/>
    <cellStyle name="Header2 15 3 8 2" xfId="15900"/>
    <cellStyle name="Header2 15 3 8 2 2" xfId="15901"/>
    <cellStyle name="Header2 15 3 8 2 2 2" xfId="15902"/>
    <cellStyle name="Header2 15 3 8 2 2 3" xfId="15903"/>
    <cellStyle name="Header2 15 3 8 2 2 4" xfId="15904"/>
    <cellStyle name="Header2 15 3 8 2 2 5" xfId="15905"/>
    <cellStyle name="Header2 15 3 8 2 3" xfId="15906"/>
    <cellStyle name="Header2 15 3 8 2 3 2" xfId="15907"/>
    <cellStyle name="Header2 15 3 8 2 3 3" xfId="15908"/>
    <cellStyle name="Header2 15 3 8 2 3 4" xfId="15909"/>
    <cellStyle name="Header2 15 3 8 2 4" xfId="15910"/>
    <cellStyle name="Header2 15 3 8 2 5" xfId="15911"/>
    <cellStyle name="Header2 15 3 8 2 6" xfId="15912"/>
    <cellStyle name="Header2 15 3 8 3" xfId="15913"/>
    <cellStyle name="Header2 15 3 8 3 2" xfId="15914"/>
    <cellStyle name="Header2 15 3 8 3 2 2" xfId="15915"/>
    <cellStyle name="Header2 15 3 8 3 2 3" xfId="15916"/>
    <cellStyle name="Header2 15 3 8 3 2 4" xfId="15917"/>
    <cellStyle name="Header2 15 3 8 3 3" xfId="15918"/>
    <cellStyle name="Header2 15 3 8 3 3 2" xfId="15919"/>
    <cellStyle name="Header2 15 3 8 3 3 3" xfId="15920"/>
    <cellStyle name="Header2 15 3 8 3 3 4" xfId="15921"/>
    <cellStyle name="Header2 15 3 8 3 4" xfId="15922"/>
    <cellStyle name="Header2 15 3 8 3 5" xfId="15923"/>
    <cellStyle name="Header2 15 3 8 3 6" xfId="15924"/>
    <cellStyle name="Header2 15 3 8 4" xfId="15925"/>
    <cellStyle name="Header2 15 3 8 5" xfId="15926"/>
    <cellStyle name="Header2 15 3 9" xfId="15927"/>
    <cellStyle name="Header2 15 3 9 2" xfId="15928"/>
    <cellStyle name="Header2 15 3 9 2 2" xfId="15929"/>
    <cellStyle name="Header2 15 3 9 2 2 2" xfId="15930"/>
    <cellStyle name="Header2 15 3 9 2 2 3" xfId="15931"/>
    <cellStyle name="Header2 15 3 9 2 2 4" xfId="15932"/>
    <cellStyle name="Header2 15 3 9 2 2 5" xfId="15933"/>
    <cellStyle name="Header2 15 3 9 2 3" xfId="15934"/>
    <cellStyle name="Header2 15 3 9 2 3 2" xfId="15935"/>
    <cellStyle name="Header2 15 3 9 2 3 3" xfId="15936"/>
    <cellStyle name="Header2 15 3 9 2 3 4" xfId="15937"/>
    <cellStyle name="Header2 15 3 9 2 4" xfId="15938"/>
    <cellStyle name="Header2 15 3 9 2 5" xfId="15939"/>
    <cellStyle name="Header2 15 3 9 2 6" xfId="15940"/>
    <cellStyle name="Header2 15 3 9 3" xfId="15941"/>
    <cellStyle name="Header2 15 3 9 3 2" xfId="15942"/>
    <cellStyle name="Header2 15 3 9 3 2 2" xfId="15943"/>
    <cellStyle name="Header2 15 3 9 3 2 3" xfId="15944"/>
    <cellStyle name="Header2 15 3 9 3 2 4" xfId="15945"/>
    <cellStyle name="Header2 15 3 9 3 3" xfId="15946"/>
    <cellStyle name="Header2 15 3 9 3 3 2" xfId="15947"/>
    <cellStyle name="Header2 15 3 9 3 3 3" xfId="15948"/>
    <cellStyle name="Header2 15 3 9 3 3 4" xfId="15949"/>
    <cellStyle name="Header2 15 3 9 3 4" xfId="15950"/>
    <cellStyle name="Header2 15 3 9 3 5" xfId="15951"/>
    <cellStyle name="Header2 15 3 9 3 6" xfId="15952"/>
    <cellStyle name="Header2 15 3 9 4" xfId="15953"/>
    <cellStyle name="Header2 15 3 9 5" xfId="15954"/>
    <cellStyle name="Header2 16" xfId="15955"/>
    <cellStyle name="Header2 16 2" xfId="15956"/>
    <cellStyle name="Header2 16 2 10" xfId="15957"/>
    <cellStyle name="Header2 16 2 10 2" xfId="15958"/>
    <cellStyle name="Header2 16 2 10 2 2" xfId="15959"/>
    <cellStyle name="Header2 16 2 10 2 2 2" xfId="15960"/>
    <cellStyle name="Header2 16 2 10 2 2 3" xfId="15961"/>
    <cellStyle name="Header2 16 2 10 2 2 4" xfId="15962"/>
    <cellStyle name="Header2 16 2 10 2 2 5" xfId="15963"/>
    <cellStyle name="Header2 16 2 10 2 3" xfId="15964"/>
    <cellStyle name="Header2 16 2 10 2 3 2" xfId="15965"/>
    <cellStyle name="Header2 16 2 10 2 3 3" xfId="15966"/>
    <cellStyle name="Header2 16 2 10 2 3 4" xfId="15967"/>
    <cellStyle name="Header2 16 2 10 2 4" xfId="15968"/>
    <cellStyle name="Header2 16 2 10 2 5" xfId="15969"/>
    <cellStyle name="Header2 16 2 10 2 6" xfId="15970"/>
    <cellStyle name="Header2 16 2 10 3" xfId="15971"/>
    <cellStyle name="Header2 16 2 10 3 2" xfId="15972"/>
    <cellStyle name="Header2 16 2 10 3 2 2" xfId="15973"/>
    <cellStyle name="Header2 16 2 10 3 2 3" xfId="15974"/>
    <cellStyle name="Header2 16 2 10 3 2 4" xfId="15975"/>
    <cellStyle name="Header2 16 2 10 3 3" xfId="15976"/>
    <cellStyle name="Header2 16 2 10 3 3 2" xfId="15977"/>
    <cellStyle name="Header2 16 2 10 3 3 3" xfId="15978"/>
    <cellStyle name="Header2 16 2 10 3 3 4" xfId="15979"/>
    <cellStyle name="Header2 16 2 10 3 4" xfId="15980"/>
    <cellStyle name="Header2 16 2 10 3 5" xfId="15981"/>
    <cellStyle name="Header2 16 2 10 3 6" xfId="15982"/>
    <cellStyle name="Header2 16 2 10 4" xfId="15983"/>
    <cellStyle name="Header2 16 2 10 5" xfId="15984"/>
    <cellStyle name="Header2 16 2 11" xfId="15985"/>
    <cellStyle name="Header2 16 2 11 2" xfId="15986"/>
    <cellStyle name="Header2 16 2 11 2 2" xfId="15987"/>
    <cellStyle name="Header2 16 2 11 2 2 2" xfId="15988"/>
    <cellStyle name="Header2 16 2 11 2 2 3" xfId="15989"/>
    <cellStyle name="Header2 16 2 11 2 2 4" xfId="15990"/>
    <cellStyle name="Header2 16 2 11 2 2 5" xfId="15991"/>
    <cellStyle name="Header2 16 2 11 2 3" xfId="15992"/>
    <cellStyle name="Header2 16 2 11 2 3 2" xfId="15993"/>
    <cellStyle name="Header2 16 2 11 2 3 3" xfId="15994"/>
    <cellStyle name="Header2 16 2 11 2 3 4" xfId="15995"/>
    <cellStyle name="Header2 16 2 11 2 4" xfId="15996"/>
    <cellStyle name="Header2 16 2 11 2 5" xfId="15997"/>
    <cellStyle name="Header2 16 2 11 2 6" xfId="15998"/>
    <cellStyle name="Header2 16 2 11 3" xfId="15999"/>
    <cellStyle name="Header2 16 2 11 3 2" xfId="16000"/>
    <cellStyle name="Header2 16 2 11 3 2 2" xfId="16001"/>
    <cellStyle name="Header2 16 2 11 3 2 3" xfId="16002"/>
    <cellStyle name="Header2 16 2 11 3 2 4" xfId="16003"/>
    <cellStyle name="Header2 16 2 11 3 3" xfId="16004"/>
    <cellStyle name="Header2 16 2 11 3 3 2" xfId="16005"/>
    <cellStyle name="Header2 16 2 11 3 3 3" xfId="16006"/>
    <cellStyle name="Header2 16 2 11 3 3 4" xfId="16007"/>
    <cellStyle name="Header2 16 2 11 3 4" xfId="16008"/>
    <cellStyle name="Header2 16 2 11 3 5" xfId="16009"/>
    <cellStyle name="Header2 16 2 11 3 6" xfId="16010"/>
    <cellStyle name="Header2 16 2 11 4" xfId="16011"/>
    <cellStyle name="Header2 16 2 11 5" xfId="16012"/>
    <cellStyle name="Header2 16 2 12" xfId="16013"/>
    <cellStyle name="Header2 16 2 12 2" xfId="16014"/>
    <cellStyle name="Header2 16 2 12 2 2" xfId="16015"/>
    <cellStyle name="Header2 16 2 12 2 2 2" xfId="16016"/>
    <cellStyle name="Header2 16 2 12 2 2 3" xfId="16017"/>
    <cellStyle name="Header2 16 2 12 2 2 4" xfId="16018"/>
    <cellStyle name="Header2 16 2 12 2 2 5" xfId="16019"/>
    <cellStyle name="Header2 16 2 12 2 3" xfId="16020"/>
    <cellStyle name="Header2 16 2 12 2 3 2" xfId="16021"/>
    <cellStyle name="Header2 16 2 12 2 3 3" xfId="16022"/>
    <cellStyle name="Header2 16 2 12 2 3 4" xfId="16023"/>
    <cellStyle name="Header2 16 2 12 2 4" xfId="16024"/>
    <cellStyle name="Header2 16 2 12 2 5" xfId="16025"/>
    <cellStyle name="Header2 16 2 12 2 6" xfId="16026"/>
    <cellStyle name="Header2 16 2 12 3" xfId="16027"/>
    <cellStyle name="Header2 16 2 12 3 2" xfId="16028"/>
    <cellStyle name="Header2 16 2 12 3 2 2" xfId="16029"/>
    <cellStyle name="Header2 16 2 12 3 2 3" xfId="16030"/>
    <cellStyle name="Header2 16 2 12 3 2 4" xfId="16031"/>
    <cellStyle name="Header2 16 2 12 3 3" xfId="16032"/>
    <cellStyle name="Header2 16 2 12 3 3 2" xfId="16033"/>
    <cellStyle name="Header2 16 2 12 3 3 3" xfId="16034"/>
    <cellStyle name="Header2 16 2 12 3 3 4" xfId="16035"/>
    <cellStyle name="Header2 16 2 12 3 4" xfId="16036"/>
    <cellStyle name="Header2 16 2 12 3 5" xfId="16037"/>
    <cellStyle name="Header2 16 2 12 3 6" xfId="16038"/>
    <cellStyle name="Header2 16 2 12 4" xfId="16039"/>
    <cellStyle name="Header2 16 2 12 5" xfId="16040"/>
    <cellStyle name="Header2 16 2 13" xfId="16041"/>
    <cellStyle name="Header2 16 2 13 2" xfId="16042"/>
    <cellStyle name="Header2 16 2 13 2 2" xfId="16043"/>
    <cellStyle name="Header2 16 2 13 2 2 2" xfId="16044"/>
    <cellStyle name="Header2 16 2 13 2 2 3" xfId="16045"/>
    <cellStyle name="Header2 16 2 13 2 2 4" xfId="16046"/>
    <cellStyle name="Header2 16 2 13 2 2 5" xfId="16047"/>
    <cellStyle name="Header2 16 2 13 2 3" xfId="16048"/>
    <cellStyle name="Header2 16 2 13 2 3 2" xfId="16049"/>
    <cellStyle name="Header2 16 2 13 2 3 3" xfId="16050"/>
    <cellStyle name="Header2 16 2 13 2 3 4" xfId="16051"/>
    <cellStyle name="Header2 16 2 13 2 4" xfId="16052"/>
    <cellStyle name="Header2 16 2 13 2 5" xfId="16053"/>
    <cellStyle name="Header2 16 2 13 2 6" xfId="16054"/>
    <cellStyle name="Header2 16 2 13 3" xfId="16055"/>
    <cellStyle name="Header2 16 2 13 3 2" xfId="16056"/>
    <cellStyle name="Header2 16 2 13 3 2 2" xfId="16057"/>
    <cellStyle name="Header2 16 2 13 3 2 3" xfId="16058"/>
    <cellStyle name="Header2 16 2 13 3 2 4" xfId="16059"/>
    <cellStyle name="Header2 16 2 13 3 3" xfId="16060"/>
    <cellStyle name="Header2 16 2 13 3 3 2" xfId="16061"/>
    <cellStyle name="Header2 16 2 13 3 3 3" xfId="16062"/>
    <cellStyle name="Header2 16 2 13 3 3 4" xfId="16063"/>
    <cellStyle name="Header2 16 2 13 3 4" xfId="16064"/>
    <cellStyle name="Header2 16 2 13 3 5" xfId="16065"/>
    <cellStyle name="Header2 16 2 13 3 6" xfId="16066"/>
    <cellStyle name="Header2 16 2 13 4" xfId="16067"/>
    <cellStyle name="Header2 16 2 13 5" xfId="16068"/>
    <cellStyle name="Header2 16 2 2" xfId="16069"/>
    <cellStyle name="Header2 16 2 2 2" xfId="16070"/>
    <cellStyle name="Header2 16 2 2 2 2" xfId="16071"/>
    <cellStyle name="Header2 16 2 2 2 2 2" xfId="16072"/>
    <cellStyle name="Header2 16 2 2 2 2 2 2" xfId="16073"/>
    <cellStyle name="Header2 16 2 2 2 2 2 3" xfId="16074"/>
    <cellStyle name="Header2 16 2 2 2 2 2 4" xfId="16075"/>
    <cellStyle name="Header2 16 2 2 2 2 2 5" xfId="16076"/>
    <cellStyle name="Header2 16 2 2 2 2 3" xfId="16077"/>
    <cellStyle name="Header2 16 2 2 2 2 3 2" xfId="16078"/>
    <cellStyle name="Header2 16 2 2 2 2 3 3" xfId="16079"/>
    <cellStyle name="Header2 16 2 2 2 2 3 4" xfId="16080"/>
    <cellStyle name="Header2 16 2 2 2 2 4" xfId="16081"/>
    <cellStyle name="Header2 16 2 2 2 2 5" xfId="16082"/>
    <cellStyle name="Header2 16 2 2 2 2 6" xfId="16083"/>
    <cellStyle name="Header2 16 2 2 2 3" xfId="16084"/>
    <cellStyle name="Header2 16 2 2 2 3 2" xfId="16085"/>
    <cellStyle name="Header2 16 2 2 2 3 2 2" xfId="16086"/>
    <cellStyle name="Header2 16 2 2 2 3 2 3" xfId="16087"/>
    <cellStyle name="Header2 16 2 2 2 3 2 4" xfId="16088"/>
    <cellStyle name="Header2 16 2 2 2 3 3" xfId="16089"/>
    <cellStyle name="Header2 16 2 2 2 3 3 2" xfId="16090"/>
    <cellStyle name="Header2 16 2 2 2 3 3 3" xfId="16091"/>
    <cellStyle name="Header2 16 2 2 2 3 3 4" xfId="16092"/>
    <cellStyle name="Header2 16 2 2 2 3 4" xfId="16093"/>
    <cellStyle name="Header2 16 2 2 2 3 5" xfId="16094"/>
    <cellStyle name="Header2 16 2 2 2 3 6" xfId="16095"/>
    <cellStyle name="Header2 16 2 2 2 4" xfId="16096"/>
    <cellStyle name="Header2 16 2 2 2 5" xfId="16097"/>
    <cellStyle name="Header2 16 2 2 3" xfId="16098"/>
    <cellStyle name="Header2 16 2 2 3 2" xfId="16099"/>
    <cellStyle name="Header2 16 2 2 3 2 2" xfId="16100"/>
    <cellStyle name="Header2 16 2 2 3 2 2 2" xfId="16101"/>
    <cellStyle name="Header2 16 2 2 3 2 2 3" xfId="16102"/>
    <cellStyle name="Header2 16 2 2 3 2 2 4" xfId="16103"/>
    <cellStyle name="Header2 16 2 2 3 2 2 5" xfId="16104"/>
    <cellStyle name="Header2 16 2 2 3 2 3" xfId="16105"/>
    <cellStyle name="Header2 16 2 2 3 2 3 2" xfId="16106"/>
    <cellStyle name="Header2 16 2 2 3 2 3 3" xfId="16107"/>
    <cellStyle name="Header2 16 2 2 3 2 3 4" xfId="16108"/>
    <cellStyle name="Header2 16 2 2 3 2 4" xfId="16109"/>
    <cellStyle name="Header2 16 2 2 3 2 5" xfId="16110"/>
    <cellStyle name="Header2 16 2 2 3 2 6" xfId="16111"/>
    <cellStyle name="Header2 16 2 2 3 3" xfId="16112"/>
    <cellStyle name="Header2 16 2 2 3 3 2" xfId="16113"/>
    <cellStyle name="Header2 16 2 2 3 3 2 2" xfId="16114"/>
    <cellStyle name="Header2 16 2 2 3 3 2 3" xfId="16115"/>
    <cellStyle name="Header2 16 2 2 3 3 2 4" xfId="16116"/>
    <cellStyle name="Header2 16 2 2 3 3 3" xfId="16117"/>
    <cellStyle name="Header2 16 2 2 3 3 3 2" xfId="16118"/>
    <cellStyle name="Header2 16 2 2 3 3 3 3" xfId="16119"/>
    <cellStyle name="Header2 16 2 2 3 3 3 4" xfId="16120"/>
    <cellStyle name="Header2 16 2 2 3 3 4" xfId="16121"/>
    <cellStyle name="Header2 16 2 2 3 3 5" xfId="16122"/>
    <cellStyle name="Header2 16 2 2 3 3 6" xfId="16123"/>
    <cellStyle name="Header2 16 2 2 3 4" xfId="16124"/>
    <cellStyle name="Header2 16 2 2 3 5" xfId="16125"/>
    <cellStyle name="Header2 16 2 3" xfId="16126"/>
    <cellStyle name="Header2 16 2 3 2" xfId="16127"/>
    <cellStyle name="Header2 16 2 3 2 2" xfId="16128"/>
    <cellStyle name="Header2 16 2 3 2 3" xfId="16129"/>
    <cellStyle name="Header2 16 2 3 3" xfId="16130"/>
    <cellStyle name="Header2 16 2 4" xfId="16131"/>
    <cellStyle name="Header2 16 2 4 2" xfId="16132"/>
    <cellStyle name="Header2 16 2 4 2 2" xfId="16133"/>
    <cellStyle name="Header2 16 2 4 2 3" xfId="16134"/>
    <cellStyle name="Header2 16 2 4 3" xfId="16135"/>
    <cellStyle name="Header2 16 2 5" xfId="16136"/>
    <cellStyle name="Header2 16 2 5 2" xfId="16137"/>
    <cellStyle name="Header2 16 2 5 2 2" xfId="16138"/>
    <cellStyle name="Header2 16 2 5 2 3" xfId="16139"/>
    <cellStyle name="Header2 16 2 5 3" xfId="16140"/>
    <cellStyle name="Header2 16 2 6" xfId="16141"/>
    <cellStyle name="Header2 16 2 6 2" xfId="16142"/>
    <cellStyle name="Header2 16 2 6 2 2" xfId="16143"/>
    <cellStyle name="Header2 16 2 6 2 2 2" xfId="16144"/>
    <cellStyle name="Header2 16 2 6 2 2 3" xfId="16145"/>
    <cellStyle name="Header2 16 2 6 2 2 4" xfId="16146"/>
    <cellStyle name="Header2 16 2 6 2 2 5" xfId="16147"/>
    <cellStyle name="Header2 16 2 6 2 3" xfId="16148"/>
    <cellStyle name="Header2 16 2 6 2 3 2" xfId="16149"/>
    <cellStyle name="Header2 16 2 6 2 3 3" xfId="16150"/>
    <cellStyle name="Header2 16 2 6 2 3 4" xfId="16151"/>
    <cellStyle name="Header2 16 2 6 2 4" xfId="16152"/>
    <cellStyle name="Header2 16 2 6 2 5" xfId="16153"/>
    <cellStyle name="Header2 16 2 6 2 6" xfId="16154"/>
    <cellStyle name="Header2 16 2 6 3" xfId="16155"/>
    <cellStyle name="Header2 16 2 6 3 2" xfId="16156"/>
    <cellStyle name="Header2 16 2 6 3 2 2" xfId="16157"/>
    <cellStyle name="Header2 16 2 6 3 2 3" xfId="16158"/>
    <cellStyle name="Header2 16 2 6 3 2 4" xfId="16159"/>
    <cellStyle name="Header2 16 2 6 3 3" xfId="16160"/>
    <cellStyle name="Header2 16 2 6 3 3 2" xfId="16161"/>
    <cellStyle name="Header2 16 2 6 3 3 3" xfId="16162"/>
    <cellStyle name="Header2 16 2 6 3 3 4" xfId="16163"/>
    <cellStyle name="Header2 16 2 6 3 4" xfId="16164"/>
    <cellStyle name="Header2 16 2 6 3 5" xfId="16165"/>
    <cellStyle name="Header2 16 2 6 3 6" xfId="16166"/>
    <cellStyle name="Header2 16 2 6 4" xfId="16167"/>
    <cellStyle name="Header2 16 2 6 5" xfId="16168"/>
    <cellStyle name="Header2 16 2 7" xfId="16169"/>
    <cellStyle name="Header2 16 2 7 2" xfId="16170"/>
    <cellStyle name="Header2 16 2 7 2 2" xfId="16171"/>
    <cellStyle name="Header2 16 2 7 2 2 2" xfId="16172"/>
    <cellStyle name="Header2 16 2 7 2 2 3" xfId="16173"/>
    <cellStyle name="Header2 16 2 7 2 2 4" xfId="16174"/>
    <cellStyle name="Header2 16 2 7 2 2 5" xfId="16175"/>
    <cellStyle name="Header2 16 2 7 2 3" xfId="16176"/>
    <cellStyle name="Header2 16 2 7 2 3 2" xfId="16177"/>
    <cellStyle name="Header2 16 2 7 2 3 3" xfId="16178"/>
    <cellStyle name="Header2 16 2 7 2 3 4" xfId="16179"/>
    <cellStyle name="Header2 16 2 7 2 4" xfId="16180"/>
    <cellStyle name="Header2 16 2 7 2 5" xfId="16181"/>
    <cellStyle name="Header2 16 2 7 2 6" xfId="16182"/>
    <cellStyle name="Header2 16 2 7 3" xfId="16183"/>
    <cellStyle name="Header2 16 2 7 3 2" xfId="16184"/>
    <cellStyle name="Header2 16 2 7 3 2 2" xfId="16185"/>
    <cellStyle name="Header2 16 2 7 3 2 3" xfId="16186"/>
    <cellStyle name="Header2 16 2 7 3 2 4" xfId="16187"/>
    <cellStyle name="Header2 16 2 7 3 3" xfId="16188"/>
    <cellStyle name="Header2 16 2 7 3 3 2" xfId="16189"/>
    <cellStyle name="Header2 16 2 7 3 3 3" xfId="16190"/>
    <cellStyle name="Header2 16 2 7 3 3 4" xfId="16191"/>
    <cellStyle name="Header2 16 2 7 3 4" xfId="16192"/>
    <cellStyle name="Header2 16 2 7 3 5" xfId="16193"/>
    <cellStyle name="Header2 16 2 7 3 6" xfId="16194"/>
    <cellStyle name="Header2 16 2 7 4" xfId="16195"/>
    <cellStyle name="Header2 16 2 7 5" xfId="16196"/>
    <cellStyle name="Header2 16 2 8" xfId="16197"/>
    <cellStyle name="Header2 16 2 8 2" xfId="16198"/>
    <cellStyle name="Header2 16 2 8 2 2" xfId="16199"/>
    <cellStyle name="Header2 16 2 8 2 2 2" xfId="16200"/>
    <cellStyle name="Header2 16 2 8 2 2 3" xfId="16201"/>
    <cellStyle name="Header2 16 2 8 2 2 4" xfId="16202"/>
    <cellStyle name="Header2 16 2 8 2 2 5" xfId="16203"/>
    <cellStyle name="Header2 16 2 8 2 3" xfId="16204"/>
    <cellStyle name="Header2 16 2 8 2 3 2" xfId="16205"/>
    <cellStyle name="Header2 16 2 8 2 3 3" xfId="16206"/>
    <cellStyle name="Header2 16 2 8 2 3 4" xfId="16207"/>
    <cellStyle name="Header2 16 2 8 2 4" xfId="16208"/>
    <cellStyle name="Header2 16 2 8 2 5" xfId="16209"/>
    <cellStyle name="Header2 16 2 8 2 6" xfId="16210"/>
    <cellStyle name="Header2 16 2 8 3" xfId="16211"/>
    <cellStyle name="Header2 16 2 8 3 2" xfId="16212"/>
    <cellStyle name="Header2 16 2 8 3 2 2" xfId="16213"/>
    <cellStyle name="Header2 16 2 8 3 2 3" xfId="16214"/>
    <cellStyle name="Header2 16 2 8 3 2 4" xfId="16215"/>
    <cellStyle name="Header2 16 2 8 3 3" xfId="16216"/>
    <cellStyle name="Header2 16 2 8 3 3 2" xfId="16217"/>
    <cellStyle name="Header2 16 2 8 3 3 3" xfId="16218"/>
    <cellStyle name="Header2 16 2 8 3 3 4" xfId="16219"/>
    <cellStyle name="Header2 16 2 8 3 4" xfId="16220"/>
    <cellStyle name="Header2 16 2 8 3 5" xfId="16221"/>
    <cellStyle name="Header2 16 2 8 3 6" xfId="16222"/>
    <cellStyle name="Header2 16 2 8 4" xfId="16223"/>
    <cellStyle name="Header2 16 2 8 5" xfId="16224"/>
    <cellStyle name="Header2 16 2 9" xfId="16225"/>
    <cellStyle name="Header2 16 2 9 2" xfId="16226"/>
    <cellStyle name="Header2 16 2 9 2 2" xfId="16227"/>
    <cellStyle name="Header2 16 2 9 2 2 2" xfId="16228"/>
    <cellStyle name="Header2 16 2 9 2 2 3" xfId="16229"/>
    <cellStyle name="Header2 16 2 9 2 2 4" xfId="16230"/>
    <cellStyle name="Header2 16 2 9 2 2 5" xfId="16231"/>
    <cellStyle name="Header2 16 2 9 2 3" xfId="16232"/>
    <cellStyle name="Header2 16 2 9 2 3 2" xfId="16233"/>
    <cellStyle name="Header2 16 2 9 2 3 3" xfId="16234"/>
    <cellStyle name="Header2 16 2 9 2 3 4" xfId="16235"/>
    <cellStyle name="Header2 16 2 9 2 4" xfId="16236"/>
    <cellStyle name="Header2 16 2 9 2 5" xfId="16237"/>
    <cellStyle name="Header2 16 2 9 2 6" xfId="16238"/>
    <cellStyle name="Header2 16 2 9 3" xfId="16239"/>
    <cellStyle name="Header2 16 2 9 3 2" xfId="16240"/>
    <cellStyle name="Header2 16 2 9 3 2 2" xfId="16241"/>
    <cellStyle name="Header2 16 2 9 3 2 3" xfId="16242"/>
    <cellStyle name="Header2 16 2 9 3 2 4" xfId="16243"/>
    <cellStyle name="Header2 16 2 9 3 3" xfId="16244"/>
    <cellStyle name="Header2 16 2 9 3 3 2" xfId="16245"/>
    <cellStyle name="Header2 16 2 9 3 3 3" xfId="16246"/>
    <cellStyle name="Header2 16 2 9 3 3 4" xfId="16247"/>
    <cellStyle name="Header2 16 2 9 3 4" xfId="16248"/>
    <cellStyle name="Header2 16 2 9 3 5" xfId="16249"/>
    <cellStyle name="Header2 16 2 9 3 6" xfId="16250"/>
    <cellStyle name="Header2 16 2 9 4" xfId="16251"/>
    <cellStyle name="Header2 16 2 9 5" xfId="16252"/>
    <cellStyle name="Header2 16 3" xfId="16253"/>
    <cellStyle name="Header2 16 3 10" xfId="16254"/>
    <cellStyle name="Header2 16 3 10 2" xfId="16255"/>
    <cellStyle name="Header2 16 3 10 2 2" xfId="16256"/>
    <cellStyle name="Header2 16 3 10 2 2 2" xfId="16257"/>
    <cellStyle name="Header2 16 3 10 2 2 3" xfId="16258"/>
    <cellStyle name="Header2 16 3 10 2 2 4" xfId="16259"/>
    <cellStyle name="Header2 16 3 10 2 2 5" xfId="16260"/>
    <cellStyle name="Header2 16 3 10 2 3" xfId="16261"/>
    <cellStyle name="Header2 16 3 10 2 3 2" xfId="16262"/>
    <cellStyle name="Header2 16 3 10 2 3 3" xfId="16263"/>
    <cellStyle name="Header2 16 3 10 2 3 4" xfId="16264"/>
    <cellStyle name="Header2 16 3 10 2 4" xfId="16265"/>
    <cellStyle name="Header2 16 3 10 2 5" xfId="16266"/>
    <cellStyle name="Header2 16 3 10 2 6" xfId="16267"/>
    <cellStyle name="Header2 16 3 10 3" xfId="16268"/>
    <cellStyle name="Header2 16 3 10 3 2" xfId="16269"/>
    <cellStyle name="Header2 16 3 10 3 2 2" xfId="16270"/>
    <cellStyle name="Header2 16 3 10 3 2 3" xfId="16271"/>
    <cellStyle name="Header2 16 3 10 3 2 4" xfId="16272"/>
    <cellStyle name="Header2 16 3 10 3 3" xfId="16273"/>
    <cellStyle name="Header2 16 3 10 3 3 2" xfId="16274"/>
    <cellStyle name="Header2 16 3 10 3 3 3" xfId="16275"/>
    <cellStyle name="Header2 16 3 10 3 3 4" xfId="16276"/>
    <cellStyle name="Header2 16 3 10 3 4" xfId="16277"/>
    <cellStyle name="Header2 16 3 10 3 5" xfId="16278"/>
    <cellStyle name="Header2 16 3 10 3 6" xfId="16279"/>
    <cellStyle name="Header2 16 3 10 4" xfId="16280"/>
    <cellStyle name="Header2 16 3 10 5" xfId="16281"/>
    <cellStyle name="Header2 16 3 11" xfId="16282"/>
    <cellStyle name="Header2 16 3 11 2" xfId="16283"/>
    <cellStyle name="Header2 16 3 11 2 2" xfId="16284"/>
    <cellStyle name="Header2 16 3 11 2 2 2" xfId="16285"/>
    <cellStyle name="Header2 16 3 11 2 2 3" xfId="16286"/>
    <cellStyle name="Header2 16 3 11 2 2 4" xfId="16287"/>
    <cellStyle name="Header2 16 3 11 2 2 5" xfId="16288"/>
    <cellStyle name="Header2 16 3 11 2 3" xfId="16289"/>
    <cellStyle name="Header2 16 3 11 2 3 2" xfId="16290"/>
    <cellStyle name="Header2 16 3 11 2 3 3" xfId="16291"/>
    <cellStyle name="Header2 16 3 11 2 3 4" xfId="16292"/>
    <cellStyle name="Header2 16 3 11 2 4" xfId="16293"/>
    <cellStyle name="Header2 16 3 11 2 5" xfId="16294"/>
    <cellStyle name="Header2 16 3 11 2 6" xfId="16295"/>
    <cellStyle name="Header2 16 3 11 3" xfId="16296"/>
    <cellStyle name="Header2 16 3 11 3 2" xfId="16297"/>
    <cellStyle name="Header2 16 3 11 3 2 2" xfId="16298"/>
    <cellStyle name="Header2 16 3 11 3 2 3" xfId="16299"/>
    <cellStyle name="Header2 16 3 11 3 2 4" xfId="16300"/>
    <cellStyle name="Header2 16 3 11 3 3" xfId="16301"/>
    <cellStyle name="Header2 16 3 11 3 3 2" xfId="16302"/>
    <cellStyle name="Header2 16 3 11 3 3 3" xfId="16303"/>
    <cellStyle name="Header2 16 3 11 3 3 4" xfId="16304"/>
    <cellStyle name="Header2 16 3 11 3 4" xfId="16305"/>
    <cellStyle name="Header2 16 3 11 3 5" xfId="16306"/>
    <cellStyle name="Header2 16 3 11 3 6" xfId="16307"/>
    <cellStyle name="Header2 16 3 11 4" xfId="16308"/>
    <cellStyle name="Header2 16 3 11 5" xfId="16309"/>
    <cellStyle name="Header2 16 3 12" xfId="16310"/>
    <cellStyle name="Header2 16 3 12 2" xfId="16311"/>
    <cellStyle name="Header2 16 3 12 2 2" xfId="16312"/>
    <cellStyle name="Header2 16 3 12 2 2 2" xfId="16313"/>
    <cellStyle name="Header2 16 3 12 2 2 3" xfId="16314"/>
    <cellStyle name="Header2 16 3 12 2 2 4" xfId="16315"/>
    <cellStyle name="Header2 16 3 12 2 2 5" xfId="16316"/>
    <cellStyle name="Header2 16 3 12 2 3" xfId="16317"/>
    <cellStyle name="Header2 16 3 12 2 3 2" xfId="16318"/>
    <cellStyle name="Header2 16 3 12 2 3 3" xfId="16319"/>
    <cellStyle name="Header2 16 3 12 2 3 4" xfId="16320"/>
    <cellStyle name="Header2 16 3 12 2 4" xfId="16321"/>
    <cellStyle name="Header2 16 3 12 2 5" xfId="16322"/>
    <cellStyle name="Header2 16 3 12 2 6" xfId="16323"/>
    <cellStyle name="Header2 16 3 12 3" xfId="16324"/>
    <cellStyle name="Header2 16 3 12 3 2" xfId="16325"/>
    <cellStyle name="Header2 16 3 12 3 2 2" xfId="16326"/>
    <cellStyle name="Header2 16 3 12 3 2 3" xfId="16327"/>
    <cellStyle name="Header2 16 3 12 3 2 4" xfId="16328"/>
    <cellStyle name="Header2 16 3 12 3 3" xfId="16329"/>
    <cellStyle name="Header2 16 3 12 3 3 2" xfId="16330"/>
    <cellStyle name="Header2 16 3 12 3 3 3" xfId="16331"/>
    <cellStyle name="Header2 16 3 12 3 3 4" xfId="16332"/>
    <cellStyle name="Header2 16 3 12 3 4" xfId="16333"/>
    <cellStyle name="Header2 16 3 12 3 5" xfId="16334"/>
    <cellStyle name="Header2 16 3 12 3 6" xfId="16335"/>
    <cellStyle name="Header2 16 3 12 4" xfId="16336"/>
    <cellStyle name="Header2 16 3 12 5" xfId="16337"/>
    <cellStyle name="Header2 16 3 2" xfId="16338"/>
    <cellStyle name="Header2 16 3 2 2" xfId="16339"/>
    <cellStyle name="Header2 16 3 2 2 2" xfId="16340"/>
    <cellStyle name="Header2 16 3 2 2 3" xfId="16341"/>
    <cellStyle name="Header2 16 3 2 3" xfId="16342"/>
    <cellStyle name="Header2 16 3 3" xfId="16343"/>
    <cellStyle name="Header2 16 3 3 2" xfId="16344"/>
    <cellStyle name="Header2 16 3 3 2 2" xfId="16345"/>
    <cellStyle name="Header2 16 3 3 2 3" xfId="16346"/>
    <cellStyle name="Header2 16 3 3 3" xfId="16347"/>
    <cellStyle name="Header2 16 3 4" xfId="16348"/>
    <cellStyle name="Header2 16 3 4 2" xfId="16349"/>
    <cellStyle name="Header2 16 3 4 2 2" xfId="16350"/>
    <cellStyle name="Header2 16 3 4 2 3" xfId="16351"/>
    <cellStyle name="Header2 16 3 4 3" xfId="16352"/>
    <cellStyle name="Header2 16 3 5" xfId="16353"/>
    <cellStyle name="Header2 16 3 5 2" xfId="16354"/>
    <cellStyle name="Header2 16 3 5 2 2" xfId="16355"/>
    <cellStyle name="Header2 16 3 5 2 2 2" xfId="16356"/>
    <cellStyle name="Header2 16 3 5 2 2 3" xfId="16357"/>
    <cellStyle name="Header2 16 3 5 2 2 4" xfId="16358"/>
    <cellStyle name="Header2 16 3 5 2 2 5" xfId="16359"/>
    <cellStyle name="Header2 16 3 5 2 3" xfId="16360"/>
    <cellStyle name="Header2 16 3 5 2 3 2" xfId="16361"/>
    <cellStyle name="Header2 16 3 5 2 3 3" xfId="16362"/>
    <cellStyle name="Header2 16 3 5 2 3 4" xfId="16363"/>
    <cellStyle name="Header2 16 3 5 2 4" xfId="16364"/>
    <cellStyle name="Header2 16 3 5 2 5" xfId="16365"/>
    <cellStyle name="Header2 16 3 5 2 6" xfId="16366"/>
    <cellStyle name="Header2 16 3 5 3" xfId="16367"/>
    <cellStyle name="Header2 16 3 5 3 2" xfId="16368"/>
    <cellStyle name="Header2 16 3 5 3 2 2" xfId="16369"/>
    <cellStyle name="Header2 16 3 5 3 2 3" xfId="16370"/>
    <cellStyle name="Header2 16 3 5 3 2 4" xfId="16371"/>
    <cellStyle name="Header2 16 3 5 3 3" xfId="16372"/>
    <cellStyle name="Header2 16 3 5 3 3 2" xfId="16373"/>
    <cellStyle name="Header2 16 3 5 3 3 3" xfId="16374"/>
    <cellStyle name="Header2 16 3 5 3 3 4" xfId="16375"/>
    <cellStyle name="Header2 16 3 5 3 4" xfId="16376"/>
    <cellStyle name="Header2 16 3 5 3 5" xfId="16377"/>
    <cellStyle name="Header2 16 3 5 3 6" xfId="16378"/>
    <cellStyle name="Header2 16 3 5 4" xfId="16379"/>
    <cellStyle name="Header2 16 3 5 5" xfId="16380"/>
    <cellStyle name="Header2 16 3 6" xfId="16381"/>
    <cellStyle name="Header2 16 3 6 2" xfId="16382"/>
    <cellStyle name="Header2 16 3 6 2 2" xfId="16383"/>
    <cellStyle name="Header2 16 3 6 2 2 2" xfId="16384"/>
    <cellStyle name="Header2 16 3 6 2 2 3" xfId="16385"/>
    <cellStyle name="Header2 16 3 6 2 2 4" xfId="16386"/>
    <cellStyle name="Header2 16 3 6 2 2 5" xfId="16387"/>
    <cellStyle name="Header2 16 3 6 2 3" xfId="16388"/>
    <cellStyle name="Header2 16 3 6 2 3 2" xfId="16389"/>
    <cellStyle name="Header2 16 3 6 2 3 3" xfId="16390"/>
    <cellStyle name="Header2 16 3 6 2 3 4" xfId="16391"/>
    <cellStyle name="Header2 16 3 6 2 4" xfId="16392"/>
    <cellStyle name="Header2 16 3 6 2 5" xfId="16393"/>
    <cellStyle name="Header2 16 3 6 2 6" xfId="16394"/>
    <cellStyle name="Header2 16 3 6 3" xfId="16395"/>
    <cellStyle name="Header2 16 3 6 3 2" xfId="16396"/>
    <cellStyle name="Header2 16 3 6 3 2 2" xfId="16397"/>
    <cellStyle name="Header2 16 3 6 3 2 3" xfId="16398"/>
    <cellStyle name="Header2 16 3 6 3 2 4" xfId="16399"/>
    <cellStyle name="Header2 16 3 6 3 3" xfId="16400"/>
    <cellStyle name="Header2 16 3 6 3 3 2" xfId="16401"/>
    <cellStyle name="Header2 16 3 6 3 3 3" xfId="16402"/>
    <cellStyle name="Header2 16 3 6 3 3 4" xfId="16403"/>
    <cellStyle name="Header2 16 3 6 3 4" xfId="16404"/>
    <cellStyle name="Header2 16 3 6 3 5" xfId="16405"/>
    <cellStyle name="Header2 16 3 6 3 6" xfId="16406"/>
    <cellStyle name="Header2 16 3 6 4" xfId="16407"/>
    <cellStyle name="Header2 16 3 6 5" xfId="16408"/>
    <cellStyle name="Header2 16 3 7" xfId="16409"/>
    <cellStyle name="Header2 16 3 7 2" xfId="16410"/>
    <cellStyle name="Header2 16 3 7 2 2" xfId="16411"/>
    <cellStyle name="Header2 16 3 7 2 2 2" xfId="16412"/>
    <cellStyle name="Header2 16 3 7 2 2 3" xfId="16413"/>
    <cellStyle name="Header2 16 3 7 2 2 4" xfId="16414"/>
    <cellStyle name="Header2 16 3 7 2 2 5" xfId="16415"/>
    <cellStyle name="Header2 16 3 7 2 3" xfId="16416"/>
    <cellStyle name="Header2 16 3 7 2 3 2" xfId="16417"/>
    <cellStyle name="Header2 16 3 7 2 3 3" xfId="16418"/>
    <cellStyle name="Header2 16 3 7 2 3 4" xfId="16419"/>
    <cellStyle name="Header2 16 3 7 2 4" xfId="16420"/>
    <cellStyle name="Header2 16 3 7 2 5" xfId="16421"/>
    <cellStyle name="Header2 16 3 7 2 6" xfId="16422"/>
    <cellStyle name="Header2 16 3 7 3" xfId="16423"/>
    <cellStyle name="Header2 16 3 7 3 2" xfId="16424"/>
    <cellStyle name="Header2 16 3 7 3 2 2" xfId="16425"/>
    <cellStyle name="Header2 16 3 7 3 2 3" xfId="16426"/>
    <cellStyle name="Header2 16 3 7 3 2 4" xfId="16427"/>
    <cellStyle name="Header2 16 3 7 3 3" xfId="16428"/>
    <cellStyle name="Header2 16 3 7 3 3 2" xfId="16429"/>
    <cellStyle name="Header2 16 3 7 3 3 3" xfId="16430"/>
    <cellStyle name="Header2 16 3 7 3 3 4" xfId="16431"/>
    <cellStyle name="Header2 16 3 7 3 4" xfId="16432"/>
    <cellStyle name="Header2 16 3 7 3 5" xfId="16433"/>
    <cellStyle name="Header2 16 3 7 3 6" xfId="16434"/>
    <cellStyle name="Header2 16 3 7 4" xfId="16435"/>
    <cellStyle name="Header2 16 3 7 5" xfId="16436"/>
    <cellStyle name="Header2 16 3 8" xfId="16437"/>
    <cellStyle name="Header2 16 3 8 2" xfId="16438"/>
    <cellStyle name="Header2 16 3 8 2 2" xfId="16439"/>
    <cellStyle name="Header2 16 3 8 2 2 2" xfId="16440"/>
    <cellStyle name="Header2 16 3 8 2 2 3" xfId="16441"/>
    <cellStyle name="Header2 16 3 8 2 2 4" xfId="16442"/>
    <cellStyle name="Header2 16 3 8 2 2 5" xfId="16443"/>
    <cellStyle name="Header2 16 3 8 2 3" xfId="16444"/>
    <cellStyle name="Header2 16 3 8 2 3 2" xfId="16445"/>
    <cellStyle name="Header2 16 3 8 2 3 3" xfId="16446"/>
    <cellStyle name="Header2 16 3 8 2 3 4" xfId="16447"/>
    <cellStyle name="Header2 16 3 8 2 4" xfId="16448"/>
    <cellStyle name="Header2 16 3 8 2 5" xfId="16449"/>
    <cellStyle name="Header2 16 3 8 2 6" xfId="16450"/>
    <cellStyle name="Header2 16 3 8 3" xfId="16451"/>
    <cellStyle name="Header2 16 3 8 3 2" xfId="16452"/>
    <cellStyle name="Header2 16 3 8 3 2 2" xfId="16453"/>
    <cellStyle name="Header2 16 3 8 3 2 3" xfId="16454"/>
    <cellStyle name="Header2 16 3 8 3 2 4" xfId="16455"/>
    <cellStyle name="Header2 16 3 8 3 3" xfId="16456"/>
    <cellStyle name="Header2 16 3 8 3 3 2" xfId="16457"/>
    <cellStyle name="Header2 16 3 8 3 3 3" xfId="16458"/>
    <cellStyle name="Header2 16 3 8 3 3 4" xfId="16459"/>
    <cellStyle name="Header2 16 3 8 3 4" xfId="16460"/>
    <cellStyle name="Header2 16 3 8 3 5" xfId="16461"/>
    <cellStyle name="Header2 16 3 8 3 6" xfId="16462"/>
    <cellStyle name="Header2 16 3 8 4" xfId="16463"/>
    <cellStyle name="Header2 16 3 8 5" xfId="16464"/>
    <cellStyle name="Header2 16 3 9" xfId="16465"/>
    <cellStyle name="Header2 16 3 9 2" xfId="16466"/>
    <cellStyle name="Header2 16 3 9 2 2" xfId="16467"/>
    <cellStyle name="Header2 16 3 9 2 2 2" xfId="16468"/>
    <cellStyle name="Header2 16 3 9 2 2 3" xfId="16469"/>
    <cellStyle name="Header2 16 3 9 2 2 4" xfId="16470"/>
    <cellStyle name="Header2 16 3 9 2 2 5" xfId="16471"/>
    <cellStyle name="Header2 16 3 9 2 3" xfId="16472"/>
    <cellStyle name="Header2 16 3 9 2 3 2" xfId="16473"/>
    <cellStyle name="Header2 16 3 9 2 3 3" xfId="16474"/>
    <cellStyle name="Header2 16 3 9 2 3 4" xfId="16475"/>
    <cellStyle name="Header2 16 3 9 2 4" xfId="16476"/>
    <cellStyle name="Header2 16 3 9 2 5" xfId="16477"/>
    <cellStyle name="Header2 16 3 9 2 6" xfId="16478"/>
    <cellStyle name="Header2 16 3 9 3" xfId="16479"/>
    <cellStyle name="Header2 16 3 9 3 2" xfId="16480"/>
    <cellStyle name="Header2 16 3 9 3 2 2" xfId="16481"/>
    <cellStyle name="Header2 16 3 9 3 2 3" xfId="16482"/>
    <cellStyle name="Header2 16 3 9 3 2 4" xfId="16483"/>
    <cellStyle name="Header2 16 3 9 3 3" xfId="16484"/>
    <cellStyle name="Header2 16 3 9 3 3 2" xfId="16485"/>
    <cellStyle name="Header2 16 3 9 3 3 3" xfId="16486"/>
    <cellStyle name="Header2 16 3 9 3 3 4" xfId="16487"/>
    <cellStyle name="Header2 16 3 9 3 4" xfId="16488"/>
    <cellStyle name="Header2 16 3 9 3 5" xfId="16489"/>
    <cellStyle name="Header2 16 3 9 3 6" xfId="16490"/>
    <cellStyle name="Header2 16 3 9 4" xfId="16491"/>
    <cellStyle name="Header2 16 3 9 5" xfId="16492"/>
    <cellStyle name="Header2 17" xfId="16493"/>
    <cellStyle name="Header2 17 2" xfId="16494"/>
    <cellStyle name="Header2 17 2 10" xfId="16495"/>
    <cellStyle name="Header2 17 2 10 2" xfId="16496"/>
    <cellStyle name="Header2 17 2 10 2 2" xfId="16497"/>
    <cellStyle name="Header2 17 2 10 2 2 2" xfId="16498"/>
    <cellStyle name="Header2 17 2 10 2 2 3" xfId="16499"/>
    <cellStyle name="Header2 17 2 10 2 2 4" xfId="16500"/>
    <cellStyle name="Header2 17 2 10 2 2 5" xfId="16501"/>
    <cellStyle name="Header2 17 2 10 2 3" xfId="16502"/>
    <cellStyle name="Header2 17 2 10 2 3 2" xfId="16503"/>
    <cellStyle name="Header2 17 2 10 2 3 3" xfId="16504"/>
    <cellStyle name="Header2 17 2 10 2 3 4" xfId="16505"/>
    <cellStyle name="Header2 17 2 10 2 4" xfId="16506"/>
    <cellStyle name="Header2 17 2 10 2 5" xfId="16507"/>
    <cellStyle name="Header2 17 2 10 2 6" xfId="16508"/>
    <cellStyle name="Header2 17 2 10 3" xfId="16509"/>
    <cellStyle name="Header2 17 2 10 3 2" xfId="16510"/>
    <cellStyle name="Header2 17 2 10 3 2 2" xfId="16511"/>
    <cellStyle name="Header2 17 2 10 3 2 3" xfId="16512"/>
    <cellStyle name="Header2 17 2 10 3 2 4" xfId="16513"/>
    <cellStyle name="Header2 17 2 10 3 3" xfId="16514"/>
    <cellStyle name="Header2 17 2 10 3 3 2" xfId="16515"/>
    <cellStyle name="Header2 17 2 10 3 3 3" xfId="16516"/>
    <cellStyle name="Header2 17 2 10 3 3 4" xfId="16517"/>
    <cellStyle name="Header2 17 2 10 3 4" xfId="16518"/>
    <cellStyle name="Header2 17 2 10 3 5" xfId="16519"/>
    <cellStyle name="Header2 17 2 10 3 6" xfId="16520"/>
    <cellStyle name="Header2 17 2 10 4" xfId="16521"/>
    <cellStyle name="Header2 17 2 10 5" xfId="16522"/>
    <cellStyle name="Header2 17 2 11" xfId="16523"/>
    <cellStyle name="Header2 17 2 11 2" xfId="16524"/>
    <cellStyle name="Header2 17 2 11 2 2" xfId="16525"/>
    <cellStyle name="Header2 17 2 11 2 2 2" xfId="16526"/>
    <cellStyle name="Header2 17 2 11 2 2 3" xfId="16527"/>
    <cellStyle name="Header2 17 2 11 2 2 4" xfId="16528"/>
    <cellStyle name="Header2 17 2 11 2 2 5" xfId="16529"/>
    <cellStyle name="Header2 17 2 11 2 3" xfId="16530"/>
    <cellStyle name="Header2 17 2 11 2 3 2" xfId="16531"/>
    <cellStyle name="Header2 17 2 11 2 3 3" xfId="16532"/>
    <cellStyle name="Header2 17 2 11 2 3 4" xfId="16533"/>
    <cellStyle name="Header2 17 2 11 2 4" xfId="16534"/>
    <cellStyle name="Header2 17 2 11 2 5" xfId="16535"/>
    <cellStyle name="Header2 17 2 11 2 6" xfId="16536"/>
    <cellStyle name="Header2 17 2 11 3" xfId="16537"/>
    <cellStyle name="Header2 17 2 11 3 2" xfId="16538"/>
    <cellStyle name="Header2 17 2 11 3 2 2" xfId="16539"/>
    <cellStyle name="Header2 17 2 11 3 2 3" xfId="16540"/>
    <cellStyle name="Header2 17 2 11 3 2 4" xfId="16541"/>
    <cellStyle name="Header2 17 2 11 3 3" xfId="16542"/>
    <cellStyle name="Header2 17 2 11 3 3 2" xfId="16543"/>
    <cellStyle name="Header2 17 2 11 3 3 3" xfId="16544"/>
    <cellStyle name="Header2 17 2 11 3 3 4" xfId="16545"/>
    <cellStyle name="Header2 17 2 11 3 4" xfId="16546"/>
    <cellStyle name="Header2 17 2 11 3 5" xfId="16547"/>
    <cellStyle name="Header2 17 2 11 3 6" xfId="16548"/>
    <cellStyle name="Header2 17 2 11 4" xfId="16549"/>
    <cellStyle name="Header2 17 2 11 5" xfId="16550"/>
    <cellStyle name="Header2 17 2 12" xfId="16551"/>
    <cellStyle name="Header2 17 2 12 2" xfId="16552"/>
    <cellStyle name="Header2 17 2 12 2 2" xfId="16553"/>
    <cellStyle name="Header2 17 2 12 2 2 2" xfId="16554"/>
    <cellStyle name="Header2 17 2 12 2 2 3" xfId="16555"/>
    <cellStyle name="Header2 17 2 12 2 2 4" xfId="16556"/>
    <cellStyle name="Header2 17 2 12 2 2 5" xfId="16557"/>
    <cellStyle name="Header2 17 2 12 2 3" xfId="16558"/>
    <cellStyle name="Header2 17 2 12 2 3 2" xfId="16559"/>
    <cellStyle name="Header2 17 2 12 2 3 3" xfId="16560"/>
    <cellStyle name="Header2 17 2 12 2 3 4" xfId="16561"/>
    <cellStyle name="Header2 17 2 12 2 4" xfId="16562"/>
    <cellStyle name="Header2 17 2 12 2 5" xfId="16563"/>
    <cellStyle name="Header2 17 2 12 2 6" xfId="16564"/>
    <cellStyle name="Header2 17 2 12 3" xfId="16565"/>
    <cellStyle name="Header2 17 2 12 3 2" xfId="16566"/>
    <cellStyle name="Header2 17 2 12 3 2 2" xfId="16567"/>
    <cellStyle name="Header2 17 2 12 3 2 3" xfId="16568"/>
    <cellStyle name="Header2 17 2 12 3 2 4" xfId="16569"/>
    <cellStyle name="Header2 17 2 12 3 3" xfId="16570"/>
    <cellStyle name="Header2 17 2 12 3 3 2" xfId="16571"/>
    <cellStyle name="Header2 17 2 12 3 3 3" xfId="16572"/>
    <cellStyle name="Header2 17 2 12 3 3 4" xfId="16573"/>
    <cellStyle name="Header2 17 2 12 3 4" xfId="16574"/>
    <cellStyle name="Header2 17 2 12 3 5" xfId="16575"/>
    <cellStyle name="Header2 17 2 12 3 6" xfId="16576"/>
    <cellStyle name="Header2 17 2 12 4" xfId="16577"/>
    <cellStyle name="Header2 17 2 12 5" xfId="16578"/>
    <cellStyle name="Header2 17 2 13" xfId="16579"/>
    <cellStyle name="Header2 17 2 13 2" xfId="16580"/>
    <cellStyle name="Header2 17 2 13 2 2" xfId="16581"/>
    <cellStyle name="Header2 17 2 13 2 2 2" xfId="16582"/>
    <cellStyle name="Header2 17 2 13 2 2 3" xfId="16583"/>
    <cellStyle name="Header2 17 2 13 2 2 4" xfId="16584"/>
    <cellStyle name="Header2 17 2 13 2 2 5" xfId="16585"/>
    <cellStyle name="Header2 17 2 13 2 3" xfId="16586"/>
    <cellStyle name="Header2 17 2 13 2 3 2" xfId="16587"/>
    <cellStyle name="Header2 17 2 13 2 3 3" xfId="16588"/>
    <cellStyle name="Header2 17 2 13 2 3 4" xfId="16589"/>
    <cellStyle name="Header2 17 2 13 2 4" xfId="16590"/>
    <cellStyle name="Header2 17 2 13 2 5" xfId="16591"/>
    <cellStyle name="Header2 17 2 13 2 6" xfId="16592"/>
    <cellStyle name="Header2 17 2 13 3" xfId="16593"/>
    <cellStyle name="Header2 17 2 13 3 2" xfId="16594"/>
    <cellStyle name="Header2 17 2 13 3 2 2" xfId="16595"/>
    <cellStyle name="Header2 17 2 13 3 2 3" xfId="16596"/>
    <cellStyle name="Header2 17 2 13 3 2 4" xfId="16597"/>
    <cellStyle name="Header2 17 2 13 3 3" xfId="16598"/>
    <cellStyle name="Header2 17 2 13 3 3 2" xfId="16599"/>
    <cellStyle name="Header2 17 2 13 3 3 3" xfId="16600"/>
    <cellStyle name="Header2 17 2 13 3 3 4" xfId="16601"/>
    <cellStyle name="Header2 17 2 13 3 4" xfId="16602"/>
    <cellStyle name="Header2 17 2 13 3 5" xfId="16603"/>
    <cellStyle name="Header2 17 2 13 3 6" xfId="16604"/>
    <cellStyle name="Header2 17 2 13 4" xfId="16605"/>
    <cellStyle name="Header2 17 2 13 5" xfId="16606"/>
    <cellStyle name="Header2 17 2 2" xfId="16607"/>
    <cellStyle name="Header2 17 2 2 2" xfId="16608"/>
    <cellStyle name="Header2 17 2 2 2 2" xfId="16609"/>
    <cellStyle name="Header2 17 2 2 2 2 2" xfId="16610"/>
    <cellStyle name="Header2 17 2 2 2 2 2 2" xfId="16611"/>
    <cellStyle name="Header2 17 2 2 2 2 2 3" xfId="16612"/>
    <cellStyle name="Header2 17 2 2 2 2 2 4" xfId="16613"/>
    <cellStyle name="Header2 17 2 2 2 2 2 5" xfId="16614"/>
    <cellStyle name="Header2 17 2 2 2 2 3" xfId="16615"/>
    <cellStyle name="Header2 17 2 2 2 2 3 2" xfId="16616"/>
    <cellStyle name="Header2 17 2 2 2 2 3 3" xfId="16617"/>
    <cellStyle name="Header2 17 2 2 2 2 3 4" xfId="16618"/>
    <cellStyle name="Header2 17 2 2 2 2 4" xfId="16619"/>
    <cellStyle name="Header2 17 2 2 2 2 5" xfId="16620"/>
    <cellStyle name="Header2 17 2 2 2 2 6" xfId="16621"/>
    <cellStyle name="Header2 17 2 2 2 3" xfId="16622"/>
    <cellStyle name="Header2 17 2 2 2 3 2" xfId="16623"/>
    <cellStyle name="Header2 17 2 2 2 3 2 2" xfId="16624"/>
    <cellStyle name="Header2 17 2 2 2 3 2 3" xfId="16625"/>
    <cellStyle name="Header2 17 2 2 2 3 2 4" xfId="16626"/>
    <cellStyle name="Header2 17 2 2 2 3 3" xfId="16627"/>
    <cellStyle name="Header2 17 2 2 2 3 3 2" xfId="16628"/>
    <cellStyle name="Header2 17 2 2 2 3 3 3" xfId="16629"/>
    <cellStyle name="Header2 17 2 2 2 3 3 4" xfId="16630"/>
    <cellStyle name="Header2 17 2 2 2 3 4" xfId="16631"/>
    <cellStyle name="Header2 17 2 2 2 3 5" xfId="16632"/>
    <cellStyle name="Header2 17 2 2 2 3 6" xfId="16633"/>
    <cellStyle name="Header2 17 2 2 2 4" xfId="16634"/>
    <cellStyle name="Header2 17 2 2 2 5" xfId="16635"/>
    <cellStyle name="Header2 17 2 2 3" xfId="16636"/>
    <cellStyle name="Header2 17 2 2 3 2" xfId="16637"/>
    <cellStyle name="Header2 17 2 2 3 2 2" xfId="16638"/>
    <cellStyle name="Header2 17 2 2 3 2 2 2" xfId="16639"/>
    <cellStyle name="Header2 17 2 2 3 2 2 3" xfId="16640"/>
    <cellStyle name="Header2 17 2 2 3 2 2 4" xfId="16641"/>
    <cellStyle name="Header2 17 2 2 3 2 2 5" xfId="16642"/>
    <cellStyle name="Header2 17 2 2 3 2 3" xfId="16643"/>
    <cellStyle name="Header2 17 2 2 3 2 3 2" xfId="16644"/>
    <cellStyle name="Header2 17 2 2 3 2 3 3" xfId="16645"/>
    <cellStyle name="Header2 17 2 2 3 2 3 4" xfId="16646"/>
    <cellStyle name="Header2 17 2 2 3 2 4" xfId="16647"/>
    <cellStyle name="Header2 17 2 2 3 2 5" xfId="16648"/>
    <cellStyle name="Header2 17 2 2 3 2 6" xfId="16649"/>
    <cellStyle name="Header2 17 2 2 3 3" xfId="16650"/>
    <cellStyle name="Header2 17 2 2 3 3 2" xfId="16651"/>
    <cellStyle name="Header2 17 2 2 3 3 2 2" xfId="16652"/>
    <cellStyle name="Header2 17 2 2 3 3 2 3" xfId="16653"/>
    <cellStyle name="Header2 17 2 2 3 3 2 4" xfId="16654"/>
    <cellStyle name="Header2 17 2 2 3 3 3" xfId="16655"/>
    <cellStyle name="Header2 17 2 2 3 3 3 2" xfId="16656"/>
    <cellStyle name="Header2 17 2 2 3 3 3 3" xfId="16657"/>
    <cellStyle name="Header2 17 2 2 3 3 3 4" xfId="16658"/>
    <cellStyle name="Header2 17 2 2 3 3 4" xfId="16659"/>
    <cellStyle name="Header2 17 2 2 3 3 5" xfId="16660"/>
    <cellStyle name="Header2 17 2 2 3 3 6" xfId="16661"/>
    <cellStyle name="Header2 17 2 2 3 4" xfId="16662"/>
    <cellStyle name="Header2 17 2 2 3 5" xfId="16663"/>
    <cellStyle name="Header2 17 2 3" xfId="16664"/>
    <cellStyle name="Header2 17 2 3 2" xfId="16665"/>
    <cellStyle name="Header2 17 2 3 2 2" xfId="16666"/>
    <cellStyle name="Header2 17 2 3 2 3" xfId="16667"/>
    <cellStyle name="Header2 17 2 3 3" xfId="16668"/>
    <cellStyle name="Header2 17 2 4" xfId="16669"/>
    <cellStyle name="Header2 17 2 4 2" xfId="16670"/>
    <cellStyle name="Header2 17 2 4 2 2" xfId="16671"/>
    <cellStyle name="Header2 17 2 4 2 3" xfId="16672"/>
    <cellStyle name="Header2 17 2 4 3" xfId="16673"/>
    <cellStyle name="Header2 17 2 5" xfId="16674"/>
    <cellStyle name="Header2 17 2 5 2" xfId="16675"/>
    <cellStyle name="Header2 17 2 5 2 2" xfId="16676"/>
    <cellStyle name="Header2 17 2 5 2 3" xfId="16677"/>
    <cellStyle name="Header2 17 2 5 3" xfId="16678"/>
    <cellStyle name="Header2 17 2 6" xfId="16679"/>
    <cellStyle name="Header2 17 2 6 2" xfId="16680"/>
    <cellStyle name="Header2 17 2 6 2 2" xfId="16681"/>
    <cellStyle name="Header2 17 2 6 2 2 2" xfId="16682"/>
    <cellStyle name="Header2 17 2 6 2 2 3" xfId="16683"/>
    <cellStyle name="Header2 17 2 6 2 2 4" xfId="16684"/>
    <cellStyle name="Header2 17 2 6 2 2 5" xfId="16685"/>
    <cellStyle name="Header2 17 2 6 2 3" xfId="16686"/>
    <cellStyle name="Header2 17 2 6 2 3 2" xfId="16687"/>
    <cellStyle name="Header2 17 2 6 2 3 3" xfId="16688"/>
    <cellStyle name="Header2 17 2 6 2 3 4" xfId="16689"/>
    <cellStyle name="Header2 17 2 6 2 4" xfId="16690"/>
    <cellStyle name="Header2 17 2 6 2 5" xfId="16691"/>
    <cellStyle name="Header2 17 2 6 2 6" xfId="16692"/>
    <cellStyle name="Header2 17 2 6 3" xfId="16693"/>
    <cellStyle name="Header2 17 2 6 3 2" xfId="16694"/>
    <cellStyle name="Header2 17 2 6 3 2 2" xfId="16695"/>
    <cellStyle name="Header2 17 2 6 3 2 3" xfId="16696"/>
    <cellStyle name="Header2 17 2 6 3 2 4" xfId="16697"/>
    <cellStyle name="Header2 17 2 6 3 3" xfId="16698"/>
    <cellStyle name="Header2 17 2 6 3 3 2" xfId="16699"/>
    <cellStyle name="Header2 17 2 6 3 3 3" xfId="16700"/>
    <cellStyle name="Header2 17 2 6 3 3 4" xfId="16701"/>
    <cellStyle name="Header2 17 2 6 3 4" xfId="16702"/>
    <cellStyle name="Header2 17 2 6 3 5" xfId="16703"/>
    <cellStyle name="Header2 17 2 6 3 6" xfId="16704"/>
    <cellStyle name="Header2 17 2 6 4" xfId="16705"/>
    <cellStyle name="Header2 17 2 6 5" xfId="16706"/>
    <cellStyle name="Header2 17 2 7" xfId="16707"/>
    <cellStyle name="Header2 17 2 7 2" xfId="16708"/>
    <cellStyle name="Header2 17 2 7 2 2" xfId="16709"/>
    <cellStyle name="Header2 17 2 7 2 2 2" xfId="16710"/>
    <cellStyle name="Header2 17 2 7 2 2 3" xfId="16711"/>
    <cellStyle name="Header2 17 2 7 2 2 4" xfId="16712"/>
    <cellStyle name="Header2 17 2 7 2 2 5" xfId="16713"/>
    <cellStyle name="Header2 17 2 7 2 3" xfId="16714"/>
    <cellStyle name="Header2 17 2 7 2 3 2" xfId="16715"/>
    <cellStyle name="Header2 17 2 7 2 3 3" xfId="16716"/>
    <cellStyle name="Header2 17 2 7 2 3 4" xfId="16717"/>
    <cellStyle name="Header2 17 2 7 2 4" xfId="16718"/>
    <cellStyle name="Header2 17 2 7 2 5" xfId="16719"/>
    <cellStyle name="Header2 17 2 7 2 6" xfId="16720"/>
    <cellStyle name="Header2 17 2 7 3" xfId="16721"/>
    <cellStyle name="Header2 17 2 7 3 2" xfId="16722"/>
    <cellStyle name="Header2 17 2 7 3 2 2" xfId="16723"/>
    <cellStyle name="Header2 17 2 7 3 2 3" xfId="16724"/>
    <cellStyle name="Header2 17 2 7 3 2 4" xfId="16725"/>
    <cellStyle name="Header2 17 2 7 3 3" xfId="16726"/>
    <cellStyle name="Header2 17 2 7 3 3 2" xfId="16727"/>
    <cellStyle name="Header2 17 2 7 3 3 3" xfId="16728"/>
    <cellStyle name="Header2 17 2 7 3 3 4" xfId="16729"/>
    <cellStyle name="Header2 17 2 7 3 4" xfId="16730"/>
    <cellStyle name="Header2 17 2 7 3 5" xfId="16731"/>
    <cellStyle name="Header2 17 2 7 3 6" xfId="16732"/>
    <cellStyle name="Header2 17 2 7 4" xfId="16733"/>
    <cellStyle name="Header2 17 2 7 5" xfId="16734"/>
    <cellStyle name="Header2 17 2 8" xfId="16735"/>
    <cellStyle name="Header2 17 2 8 2" xfId="16736"/>
    <cellStyle name="Header2 17 2 8 2 2" xfId="16737"/>
    <cellStyle name="Header2 17 2 8 2 2 2" xfId="16738"/>
    <cellStyle name="Header2 17 2 8 2 2 3" xfId="16739"/>
    <cellStyle name="Header2 17 2 8 2 2 4" xfId="16740"/>
    <cellStyle name="Header2 17 2 8 2 2 5" xfId="16741"/>
    <cellStyle name="Header2 17 2 8 2 3" xfId="16742"/>
    <cellStyle name="Header2 17 2 8 2 3 2" xfId="16743"/>
    <cellStyle name="Header2 17 2 8 2 3 3" xfId="16744"/>
    <cellStyle name="Header2 17 2 8 2 3 4" xfId="16745"/>
    <cellStyle name="Header2 17 2 8 2 4" xfId="16746"/>
    <cellStyle name="Header2 17 2 8 2 5" xfId="16747"/>
    <cellStyle name="Header2 17 2 8 2 6" xfId="16748"/>
    <cellStyle name="Header2 17 2 8 3" xfId="16749"/>
    <cellStyle name="Header2 17 2 8 3 2" xfId="16750"/>
    <cellStyle name="Header2 17 2 8 3 2 2" xfId="16751"/>
    <cellStyle name="Header2 17 2 8 3 2 3" xfId="16752"/>
    <cellStyle name="Header2 17 2 8 3 2 4" xfId="16753"/>
    <cellStyle name="Header2 17 2 8 3 3" xfId="16754"/>
    <cellStyle name="Header2 17 2 8 3 3 2" xfId="16755"/>
    <cellStyle name="Header2 17 2 8 3 3 3" xfId="16756"/>
    <cellStyle name="Header2 17 2 8 3 3 4" xfId="16757"/>
    <cellStyle name="Header2 17 2 8 3 4" xfId="16758"/>
    <cellStyle name="Header2 17 2 8 3 5" xfId="16759"/>
    <cellStyle name="Header2 17 2 8 3 6" xfId="16760"/>
    <cellStyle name="Header2 17 2 8 4" xfId="16761"/>
    <cellStyle name="Header2 17 2 8 5" xfId="16762"/>
    <cellStyle name="Header2 17 2 9" xfId="16763"/>
    <cellStyle name="Header2 17 2 9 2" xfId="16764"/>
    <cellStyle name="Header2 17 2 9 2 2" xfId="16765"/>
    <cellStyle name="Header2 17 2 9 2 2 2" xfId="16766"/>
    <cellStyle name="Header2 17 2 9 2 2 3" xfId="16767"/>
    <cellStyle name="Header2 17 2 9 2 2 4" xfId="16768"/>
    <cellStyle name="Header2 17 2 9 2 2 5" xfId="16769"/>
    <cellStyle name="Header2 17 2 9 2 3" xfId="16770"/>
    <cellStyle name="Header2 17 2 9 2 3 2" xfId="16771"/>
    <cellStyle name="Header2 17 2 9 2 3 3" xfId="16772"/>
    <cellStyle name="Header2 17 2 9 2 3 4" xfId="16773"/>
    <cellStyle name="Header2 17 2 9 2 4" xfId="16774"/>
    <cellStyle name="Header2 17 2 9 2 5" xfId="16775"/>
    <cellStyle name="Header2 17 2 9 2 6" xfId="16776"/>
    <cellStyle name="Header2 17 2 9 3" xfId="16777"/>
    <cellStyle name="Header2 17 2 9 3 2" xfId="16778"/>
    <cellStyle name="Header2 17 2 9 3 2 2" xfId="16779"/>
    <cellStyle name="Header2 17 2 9 3 2 3" xfId="16780"/>
    <cellStyle name="Header2 17 2 9 3 2 4" xfId="16781"/>
    <cellStyle name="Header2 17 2 9 3 3" xfId="16782"/>
    <cellStyle name="Header2 17 2 9 3 3 2" xfId="16783"/>
    <cellStyle name="Header2 17 2 9 3 3 3" xfId="16784"/>
    <cellStyle name="Header2 17 2 9 3 3 4" xfId="16785"/>
    <cellStyle name="Header2 17 2 9 3 4" xfId="16786"/>
    <cellStyle name="Header2 17 2 9 3 5" xfId="16787"/>
    <cellStyle name="Header2 17 2 9 3 6" xfId="16788"/>
    <cellStyle name="Header2 17 2 9 4" xfId="16789"/>
    <cellStyle name="Header2 17 2 9 5" xfId="16790"/>
    <cellStyle name="Header2 17 3" xfId="16791"/>
    <cellStyle name="Header2 17 3 10" xfId="16792"/>
    <cellStyle name="Header2 17 3 10 2" xfId="16793"/>
    <cellStyle name="Header2 17 3 10 2 2" xfId="16794"/>
    <cellStyle name="Header2 17 3 10 2 2 2" xfId="16795"/>
    <cellStyle name="Header2 17 3 10 2 2 3" xfId="16796"/>
    <cellStyle name="Header2 17 3 10 2 2 4" xfId="16797"/>
    <cellStyle name="Header2 17 3 10 2 2 5" xfId="16798"/>
    <cellStyle name="Header2 17 3 10 2 3" xfId="16799"/>
    <cellStyle name="Header2 17 3 10 2 3 2" xfId="16800"/>
    <cellStyle name="Header2 17 3 10 2 3 3" xfId="16801"/>
    <cellStyle name="Header2 17 3 10 2 3 4" xfId="16802"/>
    <cellStyle name="Header2 17 3 10 2 4" xfId="16803"/>
    <cellStyle name="Header2 17 3 10 2 5" xfId="16804"/>
    <cellStyle name="Header2 17 3 10 2 6" xfId="16805"/>
    <cellStyle name="Header2 17 3 10 3" xfId="16806"/>
    <cellStyle name="Header2 17 3 10 3 2" xfId="16807"/>
    <cellStyle name="Header2 17 3 10 3 2 2" xfId="16808"/>
    <cellStyle name="Header2 17 3 10 3 2 3" xfId="16809"/>
    <cellStyle name="Header2 17 3 10 3 2 4" xfId="16810"/>
    <cellStyle name="Header2 17 3 10 3 3" xfId="16811"/>
    <cellStyle name="Header2 17 3 10 3 3 2" xfId="16812"/>
    <cellStyle name="Header2 17 3 10 3 3 3" xfId="16813"/>
    <cellStyle name="Header2 17 3 10 3 3 4" xfId="16814"/>
    <cellStyle name="Header2 17 3 10 3 4" xfId="16815"/>
    <cellStyle name="Header2 17 3 10 3 5" xfId="16816"/>
    <cellStyle name="Header2 17 3 10 3 6" xfId="16817"/>
    <cellStyle name="Header2 17 3 10 4" xfId="16818"/>
    <cellStyle name="Header2 17 3 10 5" xfId="16819"/>
    <cellStyle name="Header2 17 3 11" xfId="16820"/>
    <cellStyle name="Header2 17 3 11 2" xfId="16821"/>
    <cellStyle name="Header2 17 3 11 2 2" xfId="16822"/>
    <cellStyle name="Header2 17 3 11 2 2 2" xfId="16823"/>
    <cellStyle name="Header2 17 3 11 2 2 3" xfId="16824"/>
    <cellStyle name="Header2 17 3 11 2 2 4" xfId="16825"/>
    <cellStyle name="Header2 17 3 11 2 2 5" xfId="16826"/>
    <cellStyle name="Header2 17 3 11 2 3" xfId="16827"/>
    <cellStyle name="Header2 17 3 11 2 3 2" xfId="16828"/>
    <cellStyle name="Header2 17 3 11 2 3 3" xfId="16829"/>
    <cellStyle name="Header2 17 3 11 2 3 4" xfId="16830"/>
    <cellStyle name="Header2 17 3 11 2 4" xfId="16831"/>
    <cellStyle name="Header2 17 3 11 2 5" xfId="16832"/>
    <cellStyle name="Header2 17 3 11 2 6" xfId="16833"/>
    <cellStyle name="Header2 17 3 11 3" xfId="16834"/>
    <cellStyle name="Header2 17 3 11 3 2" xfId="16835"/>
    <cellStyle name="Header2 17 3 11 3 2 2" xfId="16836"/>
    <cellStyle name="Header2 17 3 11 3 2 3" xfId="16837"/>
    <cellStyle name="Header2 17 3 11 3 2 4" xfId="16838"/>
    <cellStyle name="Header2 17 3 11 3 3" xfId="16839"/>
    <cellStyle name="Header2 17 3 11 3 3 2" xfId="16840"/>
    <cellStyle name="Header2 17 3 11 3 3 3" xfId="16841"/>
    <cellStyle name="Header2 17 3 11 3 3 4" xfId="16842"/>
    <cellStyle name="Header2 17 3 11 3 4" xfId="16843"/>
    <cellStyle name="Header2 17 3 11 3 5" xfId="16844"/>
    <cellStyle name="Header2 17 3 11 3 6" xfId="16845"/>
    <cellStyle name="Header2 17 3 11 4" xfId="16846"/>
    <cellStyle name="Header2 17 3 11 5" xfId="16847"/>
    <cellStyle name="Header2 17 3 12" xfId="16848"/>
    <cellStyle name="Header2 17 3 12 2" xfId="16849"/>
    <cellStyle name="Header2 17 3 12 2 2" xfId="16850"/>
    <cellStyle name="Header2 17 3 12 2 2 2" xfId="16851"/>
    <cellStyle name="Header2 17 3 12 2 2 3" xfId="16852"/>
    <cellStyle name="Header2 17 3 12 2 2 4" xfId="16853"/>
    <cellStyle name="Header2 17 3 12 2 2 5" xfId="16854"/>
    <cellStyle name="Header2 17 3 12 2 3" xfId="16855"/>
    <cellStyle name="Header2 17 3 12 2 3 2" xfId="16856"/>
    <cellStyle name="Header2 17 3 12 2 3 3" xfId="16857"/>
    <cellStyle name="Header2 17 3 12 2 3 4" xfId="16858"/>
    <cellStyle name="Header2 17 3 12 2 4" xfId="16859"/>
    <cellStyle name="Header2 17 3 12 2 5" xfId="16860"/>
    <cellStyle name="Header2 17 3 12 2 6" xfId="16861"/>
    <cellStyle name="Header2 17 3 12 3" xfId="16862"/>
    <cellStyle name="Header2 17 3 12 3 2" xfId="16863"/>
    <cellStyle name="Header2 17 3 12 3 2 2" xfId="16864"/>
    <cellStyle name="Header2 17 3 12 3 2 3" xfId="16865"/>
    <cellStyle name="Header2 17 3 12 3 2 4" xfId="16866"/>
    <cellStyle name="Header2 17 3 12 3 3" xfId="16867"/>
    <cellStyle name="Header2 17 3 12 3 3 2" xfId="16868"/>
    <cellStyle name="Header2 17 3 12 3 3 3" xfId="16869"/>
    <cellStyle name="Header2 17 3 12 3 3 4" xfId="16870"/>
    <cellStyle name="Header2 17 3 12 3 4" xfId="16871"/>
    <cellStyle name="Header2 17 3 12 3 5" xfId="16872"/>
    <cellStyle name="Header2 17 3 12 3 6" xfId="16873"/>
    <cellStyle name="Header2 17 3 12 4" xfId="16874"/>
    <cellStyle name="Header2 17 3 12 5" xfId="16875"/>
    <cellStyle name="Header2 17 3 2" xfId="16876"/>
    <cellStyle name="Header2 17 3 2 2" xfId="16877"/>
    <cellStyle name="Header2 17 3 2 2 2" xfId="16878"/>
    <cellStyle name="Header2 17 3 2 2 3" xfId="16879"/>
    <cellStyle name="Header2 17 3 2 3" xfId="16880"/>
    <cellStyle name="Header2 17 3 3" xfId="16881"/>
    <cellStyle name="Header2 17 3 3 2" xfId="16882"/>
    <cellStyle name="Header2 17 3 3 2 2" xfId="16883"/>
    <cellStyle name="Header2 17 3 3 2 3" xfId="16884"/>
    <cellStyle name="Header2 17 3 3 3" xfId="16885"/>
    <cellStyle name="Header2 17 3 4" xfId="16886"/>
    <cellStyle name="Header2 17 3 4 2" xfId="16887"/>
    <cellStyle name="Header2 17 3 4 2 2" xfId="16888"/>
    <cellStyle name="Header2 17 3 4 2 3" xfId="16889"/>
    <cellStyle name="Header2 17 3 4 3" xfId="16890"/>
    <cellStyle name="Header2 17 3 5" xfId="16891"/>
    <cellStyle name="Header2 17 3 5 2" xfId="16892"/>
    <cellStyle name="Header2 17 3 5 2 2" xfId="16893"/>
    <cellStyle name="Header2 17 3 5 2 2 2" xfId="16894"/>
    <cellStyle name="Header2 17 3 5 2 2 3" xfId="16895"/>
    <cellStyle name="Header2 17 3 5 2 2 4" xfId="16896"/>
    <cellStyle name="Header2 17 3 5 2 2 5" xfId="16897"/>
    <cellStyle name="Header2 17 3 5 2 3" xfId="16898"/>
    <cellStyle name="Header2 17 3 5 2 3 2" xfId="16899"/>
    <cellStyle name="Header2 17 3 5 2 3 3" xfId="16900"/>
    <cellStyle name="Header2 17 3 5 2 3 4" xfId="16901"/>
    <cellStyle name="Header2 17 3 5 2 4" xfId="16902"/>
    <cellStyle name="Header2 17 3 5 2 5" xfId="16903"/>
    <cellStyle name="Header2 17 3 5 2 6" xfId="16904"/>
    <cellStyle name="Header2 17 3 5 3" xfId="16905"/>
    <cellStyle name="Header2 17 3 5 3 2" xfId="16906"/>
    <cellStyle name="Header2 17 3 5 3 2 2" xfId="16907"/>
    <cellStyle name="Header2 17 3 5 3 2 3" xfId="16908"/>
    <cellStyle name="Header2 17 3 5 3 2 4" xfId="16909"/>
    <cellStyle name="Header2 17 3 5 3 3" xfId="16910"/>
    <cellStyle name="Header2 17 3 5 3 3 2" xfId="16911"/>
    <cellStyle name="Header2 17 3 5 3 3 3" xfId="16912"/>
    <cellStyle name="Header2 17 3 5 3 3 4" xfId="16913"/>
    <cellStyle name="Header2 17 3 5 3 4" xfId="16914"/>
    <cellStyle name="Header2 17 3 5 3 5" xfId="16915"/>
    <cellStyle name="Header2 17 3 5 3 6" xfId="16916"/>
    <cellStyle name="Header2 17 3 5 4" xfId="16917"/>
    <cellStyle name="Header2 17 3 5 5" xfId="16918"/>
    <cellStyle name="Header2 17 3 6" xfId="16919"/>
    <cellStyle name="Header2 17 3 6 2" xfId="16920"/>
    <cellStyle name="Header2 17 3 6 2 2" xfId="16921"/>
    <cellStyle name="Header2 17 3 6 2 2 2" xfId="16922"/>
    <cellStyle name="Header2 17 3 6 2 2 3" xfId="16923"/>
    <cellStyle name="Header2 17 3 6 2 2 4" xfId="16924"/>
    <cellStyle name="Header2 17 3 6 2 2 5" xfId="16925"/>
    <cellStyle name="Header2 17 3 6 2 3" xfId="16926"/>
    <cellStyle name="Header2 17 3 6 2 3 2" xfId="16927"/>
    <cellStyle name="Header2 17 3 6 2 3 3" xfId="16928"/>
    <cellStyle name="Header2 17 3 6 2 3 4" xfId="16929"/>
    <cellStyle name="Header2 17 3 6 2 4" xfId="16930"/>
    <cellStyle name="Header2 17 3 6 2 5" xfId="16931"/>
    <cellStyle name="Header2 17 3 6 2 6" xfId="16932"/>
    <cellStyle name="Header2 17 3 6 3" xfId="16933"/>
    <cellStyle name="Header2 17 3 6 3 2" xfId="16934"/>
    <cellStyle name="Header2 17 3 6 3 2 2" xfId="16935"/>
    <cellStyle name="Header2 17 3 6 3 2 3" xfId="16936"/>
    <cellStyle name="Header2 17 3 6 3 2 4" xfId="16937"/>
    <cellStyle name="Header2 17 3 6 3 3" xfId="16938"/>
    <cellStyle name="Header2 17 3 6 3 3 2" xfId="16939"/>
    <cellStyle name="Header2 17 3 6 3 3 3" xfId="16940"/>
    <cellStyle name="Header2 17 3 6 3 3 4" xfId="16941"/>
    <cellStyle name="Header2 17 3 6 3 4" xfId="16942"/>
    <cellStyle name="Header2 17 3 6 3 5" xfId="16943"/>
    <cellStyle name="Header2 17 3 6 3 6" xfId="16944"/>
    <cellStyle name="Header2 17 3 6 4" xfId="16945"/>
    <cellStyle name="Header2 17 3 6 5" xfId="16946"/>
    <cellStyle name="Header2 17 3 7" xfId="16947"/>
    <cellStyle name="Header2 17 3 7 2" xfId="16948"/>
    <cellStyle name="Header2 17 3 7 2 2" xfId="16949"/>
    <cellStyle name="Header2 17 3 7 2 2 2" xfId="16950"/>
    <cellStyle name="Header2 17 3 7 2 2 3" xfId="16951"/>
    <cellStyle name="Header2 17 3 7 2 2 4" xfId="16952"/>
    <cellStyle name="Header2 17 3 7 2 2 5" xfId="16953"/>
    <cellStyle name="Header2 17 3 7 2 3" xfId="16954"/>
    <cellStyle name="Header2 17 3 7 2 3 2" xfId="16955"/>
    <cellStyle name="Header2 17 3 7 2 3 3" xfId="16956"/>
    <cellStyle name="Header2 17 3 7 2 3 4" xfId="16957"/>
    <cellStyle name="Header2 17 3 7 2 4" xfId="16958"/>
    <cellStyle name="Header2 17 3 7 2 5" xfId="16959"/>
    <cellStyle name="Header2 17 3 7 2 6" xfId="16960"/>
    <cellStyle name="Header2 17 3 7 3" xfId="16961"/>
    <cellStyle name="Header2 17 3 7 3 2" xfId="16962"/>
    <cellStyle name="Header2 17 3 7 3 2 2" xfId="16963"/>
    <cellStyle name="Header2 17 3 7 3 2 3" xfId="16964"/>
    <cellStyle name="Header2 17 3 7 3 2 4" xfId="16965"/>
    <cellStyle name="Header2 17 3 7 3 3" xfId="16966"/>
    <cellStyle name="Header2 17 3 7 3 3 2" xfId="16967"/>
    <cellStyle name="Header2 17 3 7 3 3 3" xfId="16968"/>
    <cellStyle name="Header2 17 3 7 3 3 4" xfId="16969"/>
    <cellStyle name="Header2 17 3 7 3 4" xfId="16970"/>
    <cellStyle name="Header2 17 3 7 3 5" xfId="16971"/>
    <cellStyle name="Header2 17 3 7 3 6" xfId="16972"/>
    <cellStyle name="Header2 17 3 7 4" xfId="16973"/>
    <cellStyle name="Header2 17 3 7 5" xfId="16974"/>
    <cellStyle name="Header2 17 3 8" xfId="16975"/>
    <cellStyle name="Header2 17 3 8 2" xfId="16976"/>
    <cellStyle name="Header2 17 3 8 2 2" xfId="16977"/>
    <cellStyle name="Header2 17 3 8 2 2 2" xfId="16978"/>
    <cellStyle name="Header2 17 3 8 2 2 3" xfId="16979"/>
    <cellStyle name="Header2 17 3 8 2 2 4" xfId="16980"/>
    <cellStyle name="Header2 17 3 8 2 2 5" xfId="16981"/>
    <cellStyle name="Header2 17 3 8 2 3" xfId="16982"/>
    <cellStyle name="Header2 17 3 8 2 3 2" xfId="16983"/>
    <cellStyle name="Header2 17 3 8 2 3 3" xfId="16984"/>
    <cellStyle name="Header2 17 3 8 2 3 4" xfId="16985"/>
    <cellStyle name="Header2 17 3 8 2 4" xfId="16986"/>
    <cellStyle name="Header2 17 3 8 2 5" xfId="16987"/>
    <cellStyle name="Header2 17 3 8 2 6" xfId="16988"/>
    <cellStyle name="Header2 17 3 8 3" xfId="16989"/>
    <cellStyle name="Header2 17 3 8 3 2" xfId="16990"/>
    <cellStyle name="Header2 17 3 8 3 2 2" xfId="16991"/>
    <cellStyle name="Header2 17 3 8 3 2 3" xfId="16992"/>
    <cellStyle name="Header2 17 3 8 3 2 4" xfId="16993"/>
    <cellStyle name="Header2 17 3 8 3 3" xfId="16994"/>
    <cellStyle name="Header2 17 3 8 3 3 2" xfId="16995"/>
    <cellStyle name="Header2 17 3 8 3 3 3" xfId="16996"/>
    <cellStyle name="Header2 17 3 8 3 3 4" xfId="16997"/>
    <cellStyle name="Header2 17 3 8 3 4" xfId="16998"/>
    <cellStyle name="Header2 17 3 8 3 5" xfId="16999"/>
    <cellStyle name="Header2 17 3 8 3 6" xfId="17000"/>
    <cellStyle name="Header2 17 3 8 4" xfId="17001"/>
    <cellStyle name="Header2 17 3 8 5" xfId="17002"/>
    <cellStyle name="Header2 17 3 9" xfId="17003"/>
    <cellStyle name="Header2 17 3 9 2" xfId="17004"/>
    <cellStyle name="Header2 17 3 9 2 2" xfId="17005"/>
    <cellStyle name="Header2 17 3 9 2 2 2" xfId="17006"/>
    <cellStyle name="Header2 17 3 9 2 2 3" xfId="17007"/>
    <cellStyle name="Header2 17 3 9 2 2 4" xfId="17008"/>
    <cellStyle name="Header2 17 3 9 2 2 5" xfId="17009"/>
    <cellStyle name="Header2 17 3 9 2 3" xfId="17010"/>
    <cellStyle name="Header2 17 3 9 2 3 2" xfId="17011"/>
    <cellStyle name="Header2 17 3 9 2 3 3" xfId="17012"/>
    <cellStyle name="Header2 17 3 9 2 3 4" xfId="17013"/>
    <cellStyle name="Header2 17 3 9 2 4" xfId="17014"/>
    <cellStyle name="Header2 17 3 9 2 5" xfId="17015"/>
    <cellStyle name="Header2 17 3 9 2 6" xfId="17016"/>
    <cellStyle name="Header2 17 3 9 3" xfId="17017"/>
    <cellStyle name="Header2 17 3 9 3 2" xfId="17018"/>
    <cellStyle name="Header2 17 3 9 3 2 2" xfId="17019"/>
    <cellStyle name="Header2 17 3 9 3 2 3" xfId="17020"/>
    <cellStyle name="Header2 17 3 9 3 2 4" xfId="17021"/>
    <cellStyle name="Header2 17 3 9 3 3" xfId="17022"/>
    <cellStyle name="Header2 17 3 9 3 3 2" xfId="17023"/>
    <cellStyle name="Header2 17 3 9 3 3 3" xfId="17024"/>
    <cellStyle name="Header2 17 3 9 3 3 4" xfId="17025"/>
    <cellStyle name="Header2 17 3 9 3 4" xfId="17026"/>
    <cellStyle name="Header2 17 3 9 3 5" xfId="17027"/>
    <cellStyle name="Header2 17 3 9 3 6" xfId="17028"/>
    <cellStyle name="Header2 17 3 9 4" xfId="17029"/>
    <cellStyle name="Header2 17 3 9 5" xfId="17030"/>
    <cellStyle name="Header2 18" xfId="17031"/>
    <cellStyle name="Header2 18 2" xfId="17032"/>
    <cellStyle name="Header2 18 2 10" xfId="17033"/>
    <cellStyle name="Header2 18 2 10 2" xfId="17034"/>
    <cellStyle name="Header2 18 2 10 2 2" xfId="17035"/>
    <cellStyle name="Header2 18 2 10 2 2 2" xfId="17036"/>
    <cellStyle name="Header2 18 2 10 2 2 3" xfId="17037"/>
    <cellStyle name="Header2 18 2 10 2 2 4" xfId="17038"/>
    <cellStyle name="Header2 18 2 10 2 2 5" xfId="17039"/>
    <cellStyle name="Header2 18 2 10 2 3" xfId="17040"/>
    <cellStyle name="Header2 18 2 10 2 3 2" xfId="17041"/>
    <cellStyle name="Header2 18 2 10 2 3 3" xfId="17042"/>
    <cellStyle name="Header2 18 2 10 2 3 4" xfId="17043"/>
    <cellStyle name="Header2 18 2 10 2 4" xfId="17044"/>
    <cellStyle name="Header2 18 2 10 2 5" xfId="17045"/>
    <cellStyle name="Header2 18 2 10 2 6" xfId="17046"/>
    <cellStyle name="Header2 18 2 10 3" xfId="17047"/>
    <cellStyle name="Header2 18 2 10 3 2" xfId="17048"/>
    <cellStyle name="Header2 18 2 10 3 2 2" xfId="17049"/>
    <cellStyle name="Header2 18 2 10 3 2 3" xfId="17050"/>
    <cellStyle name="Header2 18 2 10 3 2 4" xfId="17051"/>
    <cellStyle name="Header2 18 2 10 3 3" xfId="17052"/>
    <cellStyle name="Header2 18 2 10 3 3 2" xfId="17053"/>
    <cellStyle name="Header2 18 2 10 3 3 3" xfId="17054"/>
    <cellStyle name="Header2 18 2 10 3 3 4" xfId="17055"/>
    <cellStyle name="Header2 18 2 10 3 4" xfId="17056"/>
    <cellStyle name="Header2 18 2 10 3 5" xfId="17057"/>
    <cellStyle name="Header2 18 2 10 3 6" xfId="17058"/>
    <cellStyle name="Header2 18 2 10 4" xfId="17059"/>
    <cellStyle name="Header2 18 2 10 5" xfId="17060"/>
    <cellStyle name="Header2 18 2 11" xfId="17061"/>
    <cellStyle name="Header2 18 2 11 2" xfId="17062"/>
    <cellStyle name="Header2 18 2 11 2 2" xfId="17063"/>
    <cellStyle name="Header2 18 2 11 2 2 2" xfId="17064"/>
    <cellStyle name="Header2 18 2 11 2 2 3" xfId="17065"/>
    <cellStyle name="Header2 18 2 11 2 2 4" xfId="17066"/>
    <cellStyle name="Header2 18 2 11 2 2 5" xfId="17067"/>
    <cellStyle name="Header2 18 2 11 2 3" xfId="17068"/>
    <cellStyle name="Header2 18 2 11 2 3 2" xfId="17069"/>
    <cellStyle name="Header2 18 2 11 2 3 3" xfId="17070"/>
    <cellStyle name="Header2 18 2 11 2 3 4" xfId="17071"/>
    <cellStyle name="Header2 18 2 11 2 4" xfId="17072"/>
    <cellStyle name="Header2 18 2 11 2 5" xfId="17073"/>
    <cellStyle name="Header2 18 2 11 2 6" xfId="17074"/>
    <cellStyle name="Header2 18 2 11 3" xfId="17075"/>
    <cellStyle name="Header2 18 2 11 3 2" xfId="17076"/>
    <cellStyle name="Header2 18 2 11 3 2 2" xfId="17077"/>
    <cellStyle name="Header2 18 2 11 3 2 3" xfId="17078"/>
    <cellStyle name="Header2 18 2 11 3 2 4" xfId="17079"/>
    <cellStyle name="Header2 18 2 11 3 3" xfId="17080"/>
    <cellStyle name="Header2 18 2 11 3 3 2" xfId="17081"/>
    <cellStyle name="Header2 18 2 11 3 3 3" xfId="17082"/>
    <cellStyle name="Header2 18 2 11 3 3 4" xfId="17083"/>
    <cellStyle name="Header2 18 2 11 3 4" xfId="17084"/>
    <cellStyle name="Header2 18 2 11 3 5" xfId="17085"/>
    <cellStyle name="Header2 18 2 11 3 6" xfId="17086"/>
    <cellStyle name="Header2 18 2 11 4" xfId="17087"/>
    <cellStyle name="Header2 18 2 11 5" xfId="17088"/>
    <cellStyle name="Header2 18 2 12" xfId="17089"/>
    <cellStyle name="Header2 18 2 12 2" xfId="17090"/>
    <cellStyle name="Header2 18 2 12 2 2" xfId="17091"/>
    <cellStyle name="Header2 18 2 12 2 2 2" xfId="17092"/>
    <cellStyle name="Header2 18 2 12 2 2 3" xfId="17093"/>
    <cellStyle name="Header2 18 2 12 2 2 4" xfId="17094"/>
    <cellStyle name="Header2 18 2 12 2 2 5" xfId="17095"/>
    <cellStyle name="Header2 18 2 12 2 3" xfId="17096"/>
    <cellStyle name="Header2 18 2 12 2 3 2" xfId="17097"/>
    <cellStyle name="Header2 18 2 12 2 3 3" xfId="17098"/>
    <cellStyle name="Header2 18 2 12 2 3 4" xfId="17099"/>
    <cellStyle name="Header2 18 2 12 2 4" xfId="17100"/>
    <cellStyle name="Header2 18 2 12 2 5" xfId="17101"/>
    <cellStyle name="Header2 18 2 12 2 6" xfId="17102"/>
    <cellStyle name="Header2 18 2 12 3" xfId="17103"/>
    <cellStyle name="Header2 18 2 12 3 2" xfId="17104"/>
    <cellStyle name="Header2 18 2 12 3 2 2" xfId="17105"/>
    <cellStyle name="Header2 18 2 12 3 2 3" xfId="17106"/>
    <cellStyle name="Header2 18 2 12 3 2 4" xfId="17107"/>
    <cellStyle name="Header2 18 2 12 3 3" xfId="17108"/>
    <cellStyle name="Header2 18 2 12 3 3 2" xfId="17109"/>
    <cellStyle name="Header2 18 2 12 3 3 3" xfId="17110"/>
    <cellStyle name="Header2 18 2 12 3 3 4" xfId="17111"/>
    <cellStyle name="Header2 18 2 12 3 4" xfId="17112"/>
    <cellStyle name="Header2 18 2 12 3 5" xfId="17113"/>
    <cellStyle name="Header2 18 2 12 3 6" xfId="17114"/>
    <cellStyle name="Header2 18 2 12 4" xfId="17115"/>
    <cellStyle name="Header2 18 2 12 5" xfId="17116"/>
    <cellStyle name="Header2 18 2 13" xfId="17117"/>
    <cellStyle name="Header2 18 2 13 2" xfId="17118"/>
    <cellStyle name="Header2 18 2 13 2 2" xfId="17119"/>
    <cellStyle name="Header2 18 2 13 2 2 2" xfId="17120"/>
    <cellStyle name="Header2 18 2 13 2 2 3" xfId="17121"/>
    <cellStyle name="Header2 18 2 13 2 2 4" xfId="17122"/>
    <cellStyle name="Header2 18 2 13 2 2 5" xfId="17123"/>
    <cellStyle name="Header2 18 2 13 2 3" xfId="17124"/>
    <cellStyle name="Header2 18 2 13 2 3 2" xfId="17125"/>
    <cellStyle name="Header2 18 2 13 2 3 3" xfId="17126"/>
    <cellStyle name="Header2 18 2 13 2 3 4" xfId="17127"/>
    <cellStyle name="Header2 18 2 13 2 4" xfId="17128"/>
    <cellStyle name="Header2 18 2 13 2 5" xfId="17129"/>
    <cellStyle name="Header2 18 2 13 2 6" xfId="17130"/>
    <cellStyle name="Header2 18 2 13 3" xfId="17131"/>
    <cellStyle name="Header2 18 2 13 3 2" xfId="17132"/>
    <cellStyle name="Header2 18 2 13 3 2 2" xfId="17133"/>
    <cellStyle name="Header2 18 2 13 3 2 3" xfId="17134"/>
    <cellStyle name="Header2 18 2 13 3 2 4" xfId="17135"/>
    <cellStyle name="Header2 18 2 13 3 3" xfId="17136"/>
    <cellStyle name="Header2 18 2 13 3 3 2" xfId="17137"/>
    <cellStyle name="Header2 18 2 13 3 3 3" xfId="17138"/>
    <cellStyle name="Header2 18 2 13 3 3 4" xfId="17139"/>
    <cellStyle name="Header2 18 2 13 3 4" xfId="17140"/>
    <cellStyle name="Header2 18 2 13 3 5" xfId="17141"/>
    <cellStyle name="Header2 18 2 13 3 6" xfId="17142"/>
    <cellStyle name="Header2 18 2 13 4" xfId="17143"/>
    <cellStyle name="Header2 18 2 13 5" xfId="17144"/>
    <cellStyle name="Header2 18 2 2" xfId="17145"/>
    <cellStyle name="Header2 18 2 2 2" xfId="17146"/>
    <cellStyle name="Header2 18 2 2 2 2" xfId="17147"/>
    <cellStyle name="Header2 18 2 2 2 2 2" xfId="17148"/>
    <cellStyle name="Header2 18 2 2 2 2 2 2" xfId="17149"/>
    <cellStyle name="Header2 18 2 2 2 2 2 3" xfId="17150"/>
    <cellStyle name="Header2 18 2 2 2 2 2 4" xfId="17151"/>
    <cellStyle name="Header2 18 2 2 2 2 2 5" xfId="17152"/>
    <cellStyle name="Header2 18 2 2 2 2 3" xfId="17153"/>
    <cellStyle name="Header2 18 2 2 2 2 3 2" xfId="17154"/>
    <cellStyle name="Header2 18 2 2 2 2 3 3" xfId="17155"/>
    <cellStyle name="Header2 18 2 2 2 2 3 4" xfId="17156"/>
    <cellStyle name="Header2 18 2 2 2 2 4" xfId="17157"/>
    <cellStyle name="Header2 18 2 2 2 2 5" xfId="17158"/>
    <cellStyle name="Header2 18 2 2 2 2 6" xfId="17159"/>
    <cellStyle name="Header2 18 2 2 2 3" xfId="17160"/>
    <cellStyle name="Header2 18 2 2 2 3 2" xfId="17161"/>
    <cellStyle name="Header2 18 2 2 2 3 2 2" xfId="17162"/>
    <cellStyle name="Header2 18 2 2 2 3 2 3" xfId="17163"/>
    <cellStyle name="Header2 18 2 2 2 3 2 4" xfId="17164"/>
    <cellStyle name="Header2 18 2 2 2 3 3" xfId="17165"/>
    <cellStyle name="Header2 18 2 2 2 3 3 2" xfId="17166"/>
    <cellStyle name="Header2 18 2 2 2 3 3 3" xfId="17167"/>
    <cellStyle name="Header2 18 2 2 2 3 3 4" xfId="17168"/>
    <cellStyle name="Header2 18 2 2 2 3 4" xfId="17169"/>
    <cellStyle name="Header2 18 2 2 2 3 5" xfId="17170"/>
    <cellStyle name="Header2 18 2 2 2 3 6" xfId="17171"/>
    <cellStyle name="Header2 18 2 2 2 4" xfId="17172"/>
    <cellStyle name="Header2 18 2 2 2 5" xfId="17173"/>
    <cellStyle name="Header2 18 2 2 3" xfId="17174"/>
    <cellStyle name="Header2 18 2 2 3 2" xfId="17175"/>
    <cellStyle name="Header2 18 2 2 3 2 2" xfId="17176"/>
    <cellStyle name="Header2 18 2 2 3 2 2 2" xfId="17177"/>
    <cellStyle name="Header2 18 2 2 3 2 2 3" xfId="17178"/>
    <cellStyle name="Header2 18 2 2 3 2 2 4" xfId="17179"/>
    <cellStyle name="Header2 18 2 2 3 2 2 5" xfId="17180"/>
    <cellStyle name="Header2 18 2 2 3 2 3" xfId="17181"/>
    <cellStyle name="Header2 18 2 2 3 2 3 2" xfId="17182"/>
    <cellStyle name="Header2 18 2 2 3 2 3 3" xfId="17183"/>
    <cellStyle name="Header2 18 2 2 3 2 3 4" xfId="17184"/>
    <cellStyle name="Header2 18 2 2 3 2 4" xfId="17185"/>
    <cellStyle name="Header2 18 2 2 3 2 5" xfId="17186"/>
    <cellStyle name="Header2 18 2 2 3 2 6" xfId="17187"/>
    <cellStyle name="Header2 18 2 2 3 3" xfId="17188"/>
    <cellStyle name="Header2 18 2 2 3 3 2" xfId="17189"/>
    <cellStyle name="Header2 18 2 2 3 3 2 2" xfId="17190"/>
    <cellStyle name="Header2 18 2 2 3 3 2 3" xfId="17191"/>
    <cellStyle name="Header2 18 2 2 3 3 2 4" xfId="17192"/>
    <cellStyle name="Header2 18 2 2 3 3 3" xfId="17193"/>
    <cellStyle name="Header2 18 2 2 3 3 3 2" xfId="17194"/>
    <cellStyle name="Header2 18 2 2 3 3 3 3" xfId="17195"/>
    <cellStyle name="Header2 18 2 2 3 3 3 4" xfId="17196"/>
    <cellStyle name="Header2 18 2 2 3 3 4" xfId="17197"/>
    <cellStyle name="Header2 18 2 2 3 3 5" xfId="17198"/>
    <cellStyle name="Header2 18 2 2 3 3 6" xfId="17199"/>
    <cellStyle name="Header2 18 2 2 3 4" xfId="17200"/>
    <cellStyle name="Header2 18 2 2 3 5" xfId="17201"/>
    <cellStyle name="Header2 18 2 3" xfId="17202"/>
    <cellStyle name="Header2 18 2 3 2" xfId="17203"/>
    <cellStyle name="Header2 18 2 3 2 2" xfId="17204"/>
    <cellStyle name="Header2 18 2 3 2 3" xfId="17205"/>
    <cellStyle name="Header2 18 2 3 3" xfId="17206"/>
    <cellStyle name="Header2 18 2 4" xfId="17207"/>
    <cellStyle name="Header2 18 2 4 2" xfId="17208"/>
    <cellStyle name="Header2 18 2 4 2 2" xfId="17209"/>
    <cellStyle name="Header2 18 2 4 2 3" xfId="17210"/>
    <cellStyle name="Header2 18 2 4 3" xfId="17211"/>
    <cellStyle name="Header2 18 2 5" xfId="17212"/>
    <cellStyle name="Header2 18 2 5 2" xfId="17213"/>
    <cellStyle name="Header2 18 2 5 2 2" xfId="17214"/>
    <cellStyle name="Header2 18 2 5 2 3" xfId="17215"/>
    <cellStyle name="Header2 18 2 5 3" xfId="17216"/>
    <cellStyle name="Header2 18 2 6" xfId="17217"/>
    <cellStyle name="Header2 18 2 6 2" xfId="17218"/>
    <cellStyle name="Header2 18 2 6 2 2" xfId="17219"/>
    <cellStyle name="Header2 18 2 6 2 2 2" xfId="17220"/>
    <cellStyle name="Header2 18 2 6 2 2 3" xfId="17221"/>
    <cellStyle name="Header2 18 2 6 2 2 4" xfId="17222"/>
    <cellStyle name="Header2 18 2 6 2 2 5" xfId="17223"/>
    <cellStyle name="Header2 18 2 6 2 3" xfId="17224"/>
    <cellStyle name="Header2 18 2 6 2 3 2" xfId="17225"/>
    <cellStyle name="Header2 18 2 6 2 3 3" xfId="17226"/>
    <cellStyle name="Header2 18 2 6 2 3 4" xfId="17227"/>
    <cellStyle name="Header2 18 2 6 2 4" xfId="17228"/>
    <cellStyle name="Header2 18 2 6 2 5" xfId="17229"/>
    <cellStyle name="Header2 18 2 6 2 6" xfId="17230"/>
    <cellStyle name="Header2 18 2 6 3" xfId="17231"/>
    <cellStyle name="Header2 18 2 6 3 2" xfId="17232"/>
    <cellStyle name="Header2 18 2 6 3 2 2" xfId="17233"/>
    <cellStyle name="Header2 18 2 6 3 2 3" xfId="17234"/>
    <cellStyle name="Header2 18 2 6 3 2 4" xfId="17235"/>
    <cellStyle name="Header2 18 2 6 3 3" xfId="17236"/>
    <cellStyle name="Header2 18 2 6 3 3 2" xfId="17237"/>
    <cellStyle name="Header2 18 2 6 3 3 3" xfId="17238"/>
    <cellStyle name="Header2 18 2 6 3 3 4" xfId="17239"/>
    <cellStyle name="Header2 18 2 6 3 4" xfId="17240"/>
    <cellStyle name="Header2 18 2 6 3 5" xfId="17241"/>
    <cellStyle name="Header2 18 2 6 3 6" xfId="17242"/>
    <cellStyle name="Header2 18 2 6 4" xfId="17243"/>
    <cellStyle name="Header2 18 2 6 5" xfId="17244"/>
    <cellStyle name="Header2 18 2 7" xfId="17245"/>
    <cellStyle name="Header2 18 2 7 2" xfId="17246"/>
    <cellStyle name="Header2 18 2 7 2 2" xfId="17247"/>
    <cellStyle name="Header2 18 2 7 2 2 2" xfId="17248"/>
    <cellStyle name="Header2 18 2 7 2 2 3" xfId="17249"/>
    <cellStyle name="Header2 18 2 7 2 2 4" xfId="17250"/>
    <cellStyle name="Header2 18 2 7 2 2 5" xfId="17251"/>
    <cellStyle name="Header2 18 2 7 2 3" xfId="17252"/>
    <cellStyle name="Header2 18 2 7 2 3 2" xfId="17253"/>
    <cellStyle name="Header2 18 2 7 2 3 3" xfId="17254"/>
    <cellStyle name="Header2 18 2 7 2 3 4" xfId="17255"/>
    <cellStyle name="Header2 18 2 7 2 4" xfId="17256"/>
    <cellStyle name="Header2 18 2 7 2 5" xfId="17257"/>
    <cellStyle name="Header2 18 2 7 2 6" xfId="17258"/>
    <cellStyle name="Header2 18 2 7 3" xfId="17259"/>
    <cellStyle name="Header2 18 2 7 3 2" xfId="17260"/>
    <cellStyle name="Header2 18 2 7 3 2 2" xfId="17261"/>
    <cellStyle name="Header2 18 2 7 3 2 3" xfId="17262"/>
    <cellStyle name="Header2 18 2 7 3 2 4" xfId="17263"/>
    <cellStyle name="Header2 18 2 7 3 3" xfId="17264"/>
    <cellStyle name="Header2 18 2 7 3 3 2" xfId="17265"/>
    <cellStyle name="Header2 18 2 7 3 3 3" xfId="17266"/>
    <cellStyle name="Header2 18 2 7 3 3 4" xfId="17267"/>
    <cellStyle name="Header2 18 2 7 3 4" xfId="17268"/>
    <cellStyle name="Header2 18 2 7 3 5" xfId="17269"/>
    <cellStyle name="Header2 18 2 7 3 6" xfId="17270"/>
    <cellStyle name="Header2 18 2 7 4" xfId="17271"/>
    <cellStyle name="Header2 18 2 7 5" xfId="17272"/>
    <cellStyle name="Header2 18 2 8" xfId="17273"/>
    <cellStyle name="Header2 18 2 8 2" xfId="17274"/>
    <cellStyle name="Header2 18 2 8 2 2" xfId="17275"/>
    <cellStyle name="Header2 18 2 8 2 2 2" xfId="17276"/>
    <cellStyle name="Header2 18 2 8 2 2 3" xfId="17277"/>
    <cellStyle name="Header2 18 2 8 2 2 4" xfId="17278"/>
    <cellStyle name="Header2 18 2 8 2 2 5" xfId="17279"/>
    <cellStyle name="Header2 18 2 8 2 3" xfId="17280"/>
    <cellStyle name="Header2 18 2 8 2 3 2" xfId="17281"/>
    <cellStyle name="Header2 18 2 8 2 3 3" xfId="17282"/>
    <cellStyle name="Header2 18 2 8 2 3 4" xfId="17283"/>
    <cellStyle name="Header2 18 2 8 2 4" xfId="17284"/>
    <cellStyle name="Header2 18 2 8 2 5" xfId="17285"/>
    <cellStyle name="Header2 18 2 8 2 6" xfId="17286"/>
    <cellStyle name="Header2 18 2 8 3" xfId="17287"/>
    <cellStyle name="Header2 18 2 8 3 2" xfId="17288"/>
    <cellStyle name="Header2 18 2 8 3 2 2" xfId="17289"/>
    <cellStyle name="Header2 18 2 8 3 2 3" xfId="17290"/>
    <cellStyle name="Header2 18 2 8 3 2 4" xfId="17291"/>
    <cellStyle name="Header2 18 2 8 3 3" xfId="17292"/>
    <cellStyle name="Header2 18 2 8 3 3 2" xfId="17293"/>
    <cellStyle name="Header2 18 2 8 3 3 3" xfId="17294"/>
    <cellStyle name="Header2 18 2 8 3 3 4" xfId="17295"/>
    <cellStyle name="Header2 18 2 8 3 4" xfId="17296"/>
    <cellStyle name="Header2 18 2 8 3 5" xfId="17297"/>
    <cellStyle name="Header2 18 2 8 3 6" xfId="17298"/>
    <cellStyle name="Header2 18 2 8 4" xfId="17299"/>
    <cellStyle name="Header2 18 2 8 5" xfId="17300"/>
    <cellStyle name="Header2 18 2 9" xfId="17301"/>
    <cellStyle name="Header2 18 2 9 2" xfId="17302"/>
    <cellStyle name="Header2 18 2 9 2 2" xfId="17303"/>
    <cellStyle name="Header2 18 2 9 2 2 2" xfId="17304"/>
    <cellStyle name="Header2 18 2 9 2 2 3" xfId="17305"/>
    <cellStyle name="Header2 18 2 9 2 2 4" xfId="17306"/>
    <cellStyle name="Header2 18 2 9 2 2 5" xfId="17307"/>
    <cellStyle name="Header2 18 2 9 2 3" xfId="17308"/>
    <cellStyle name="Header2 18 2 9 2 3 2" xfId="17309"/>
    <cellStyle name="Header2 18 2 9 2 3 3" xfId="17310"/>
    <cellStyle name="Header2 18 2 9 2 3 4" xfId="17311"/>
    <cellStyle name="Header2 18 2 9 2 4" xfId="17312"/>
    <cellStyle name="Header2 18 2 9 2 5" xfId="17313"/>
    <cellStyle name="Header2 18 2 9 2 6" xfId="17314"/>
    <cellStyle name="Header2 18 2 9 3" xfId="17315"/>
    <cellStyle name="Header2 18 2 9 3 2" xfId="17316"/>
    <cellStyle name="Header2 18 2 9 3 2 2" xfId="17317"/>
    <cellStyle name="Header2 18 2 9 3 2 3" xfId="17318"/>
    <cellStyle name="Header2 18 2 9 3 2 4" xfId="17319"/>
    <cellStyle name="Header2 18 2 9 3 3" xfId="17320"/>
    <cellStyle name="Header2 18 2 9 3 3 2" xfId="17321"/>
    <cellStyle name="Header2 18 2 9 3 3 3" xfId="17322"/>
    <cellStyle name="Header2 18 2 9 3 3 4" xfId="17323"/>
    <cellStyle name="Header2 18 2 9 3 4" xfId="17324"/>
    <cellStyle name="Header2 18 2 9 3 5" xfId="17325"/>
    <cellStyle name="Header2 18 2 9 3 6" xfId="17326"/>
    <cellStyle name="Header2 18 2 9 4" xfId="17327"/>
    <cellStyle name="Header2 18 2 9 5" xfId="17328"/>
    <cellStyle name="Header2 18 3" xfId="17329"/>
    <cellStyle name="Header2 18 3 10" xfId="17330"/>
    <cellStyle name="Header2 18 3 10 2" xfId="17331"/>
    <cellStyle name="Header2 18 3 10 2 2" xfId="17332"/>
    <cellStyle name="Header2 18 3 10 2 2 2" xfId="17333"/>
    <cellStyle name="Header2 18 3 10 2 2 3" xfId="17334"/>
    <cellStyle name="Header2 18 3 10 2 2 4" xfId="17335"/>
    <cellStyle name="Header2 18 3 10 2 2 5" xfId="17336"/>
    <cellStyle name="Header2 18 3 10 2 3" xfId="17337"/>
    <cellStyle name="Header2 18 3 10 2 3 2" xfId="17338"/>
    <cellStyle name="Header2 18 3 10 2 3 3" xfId="17339"/>
    <cellStyle name="Header2 18 3 10 2 3 4" xfId="17340"/>
    <cellStyle name="Header2 18 3 10 2 4" xfId="17341"/>
    <cellStyle name="Header2 18 3 10 2 5" xfId="17342"/>
    <cellStyle name="Header2 18 3 10 2 6" xfId="17343"/>
    <cellStyle name="Header2 18 3 10 3" xfId="17344"/>
    <cellStyle name="Header2 18 3 10 3 2" xfId="17345"/>
    <cellStyle name="Header2 18 3 10 3 2 2" xfId="17346"/>
    <cellStyle name="Header2 18 3 10 3 2 3" xfId="17347"/>
    <cellStyle name="Header2 18 3 10 3 2 4" xfId="17348"/>
    <cellStyle name="Header2 18 3 10 3 3" xfId="17349"/>
    <cellStyle name="Header2 18 3 10 3 3 2" xfId="17350"/>
    <cellStyle name="Header2 18 3 10 3 3 3" xfId="17351"/>
    <cellStyle name="Header2 18 3 10 3 3 4" xfId="17352"/>
    <cellStyle name="Header2 18 3 10 3 4" xfId="17353"/>
    <cellStyle name="Header2 18 3 10 3 5" xfId="17354"/>
    <cellStyle name="Header2 18 3 10 3 6" xfId="17355"/>
    <cellStyle name="Header2 18 3 10 4" xfId="17356"/>
    <cellStyle name="Header2 18 3 10 5" xfId="17357"/>
    <cellStyle name="Header2 18 3 11" xfId="17358"/>
    <cellStyle name="Header2 18 3 11 2" xfId="17359"/>
    <cellStyle name="Header2 18 3 11 2 2" xfId="17360"/>
    <cellStyle name="Header2 18 3 11 2 2 2" xfId="17361"/>
    <cellStyle name="Header2 18 3 11 2 2 3" xfId="17362"/>
    <cellStyle name="Header2 18 3 11 2 2 4" xfId="17363"/>
    <cellStyle name="Header2 18 3 11 2 2 5" xfId="17364"/>
    <cellStyle name="Header2 18 3 11 2 3" xfId="17365"/>
    <cellStyle name="Header2 18 3 11 2 3 2" xfId="17366"/>
    <cellStyle name="Header2 18 3 11 2 3 3" xfId="17367"/>
    <cellStyle name="Header2 18 3 11 2 3 4" xfId="17368"/>
    <cellStyle name="Header2 18 3 11 2 4" xfId="17369"/>
    <cellStyle name="Header2 18 3 11 2 5" xfId="17370"/>
    <cellStyle name="Header2 18 3 11 2 6" xfId="17371"/>
    <cellStyle name="Header2 18 3 11 3" xfId="17372"/>
    <cellStyle name="Header2 18 3 11 3 2" xfId="17373"/>
    <cellStyle name="Header2 18 3 11 3 2 2" xfId="17374"/>
    <cellStyle name="Header2 18 3 11 3 2 3" xfId="17375"/>
    <cellStyle name="Header2 18 3 11 3 2 4" xfId="17376"/>
    <cellStyle name="Header2 18 3 11 3 3" xfId="17377"/>
    <cellStyle name="Header2 18 3 11 3 3 2" xfId="17378"/>
    <cellStyle name="Header2 18 3 11 3 3 3" xfId="17379"/>
    <cellStyle name="Header2 18 3 11 3 3 4" xfId="17380"/>
    <cellStyle name="Header2 18 3 11 3 4" xfId="17381"/>
    <cellStyle name="Header2 18 3 11 3 5" xfId="17382"/>
    <cellStyle name="Header2 18 3 11 3 6" xfId="17383"/>
    <cellStyle name="Header2 18 3 11 4" xfId="17384"/>
    <cellStyle name="Header2 18 3 11 5" xfId="17385"/>
    <cellStyle name="Header2 18 3 12" xfId="17386"/>
    <cellStyle name="Header2 18 3 12 2" xfId="17387"/>
    <cellStyle name="Header2 18 3 12 2 2" xfId="17388"/>
    <cellStyle name="Header2 18 3 12 2 2 2" xfId="17389"/>
    <cellStyle name="Header2 18 3 12 2 2 3" xfId="17390"/>
    <cellStyle name="Header2 18 3 12 2 2 4" xfId="17391"/>
    <cellStyle name="Header2 18 3 12 2 2 5" xfId="17392"/>
    <cellStyle name="Header2 18 3 12 2 3" xfId="17393"/>
    <cellStyle name="Header2 18 3 12 2 3 2" xfId="17394"/>
    <cellStyle name="Header2 18 3 12 2 3 3" xfId="17395"/>
    <cellStyle name="Header2 18 3 12 2 3 4" xfId="17396"/>
    <cellStyle name="Header2 18 3 12 2 4" xfId="17397"/>
    <cellStyle name="Header2 18 3 12 2 5" xfId="17398"/>
    <cellStyle name="Header2 18 3 12 2 6" xfId="17399"/>
    <cellStyle name="Header2 18 3 12 3" xfId="17400"/>
    <cellStyle name="Header2 18 3 12 3 2" xfId="17401"/>
    <cellStyle name="Header2 18 3 12 3 2 2" xfId="17402"/>
    <cellStyle name="Header2 18 3 12 3 2 3" xfId="17403"/>
    <cellStyle name="Header2 18 3 12 3 2 4" xfId="17404"/>
    <cellStyle name="Header2 18 3 12 3 3" xfId="17405"/>
    <cellStyle name="Header2 18 3 12 3 3 2" xfId="17406"/>
    <cellStyle name="Header2 18 3 12 3 3 3" xfId="17407"/>
    <cellStyle name="Header2 18 3 12 3 3 4" xfId="17408"/>
    <cellStyle name="Header2 18 3 12 3 4" xfId="17409"/>
    <cellStyle name="Header2 18 3 12 3 5" xfId="17410"/>
    <cellStyle name="Header2 18 3 12 3 6" xfId="17411"/>
    <cellStyle name="Header2 18 3 12 4" xfId="17412"/>
    <cellStyle name="Header2 18 3 12 5" xfId="17413"/>
    <cellStyle name="Header2 18 3 2" xfId="17414"/>
    <cellStyle name="Header2 18 3 2 2" xfId="17415"/>
    <cellStyle name="Header2 18 3 2 2 2" xfId="17416"/>
    <cellStyle name="Header2 18 3 2 2 3" xfId="17417"/>
    <cellStyle name="Header2 18 3 2 3" xfId="17418"/>
    <cellStyle name="Header2 18 3 3" xfId="17419"/>
    <cellStyle name="Header2 18 3 3 2" xfId="17420"/>
    <cellStyle name="Header2 18 3 3 2 2" xfId="17421"/>
    <cellStyle name="Header2 18 3 3 2 3" xfId="17422"/>
    <cellStyle name="Header2 18 3 3 3" xfId="17423"/>
    <cellStyle name="Header2 18 3 4" xfId="17424"/>
    <cellStyle name="Header2 18 3 4 2" xfId="17425"/>
    <cellStyle name="Header2 18 3 4 2 2" xfId="17426"/>
    <cellStyle name="Header2 18 3 4 2 3" xfId="17427"/>
    <cellStyle name="Header2 18 3 4 3" xfId="17428"/>
    <cellStyle name="Header2 18 3 5" xfId="17429"/>
    <cellStyle name="Header2 18 3 5 2" xfId="17430"/>
    <cellStyle name="Header2 18 3 5 2 2" xfId="17431"/>
    <cellStyle name="Header2 18 3 5 2 2 2" xfId="17432"/>
    <cellStyle name="Header2 18 3 5 2 2 3" xfId="17433"/>
    <cellStyle name="Header2 18 3 5 2 2 4" xfId="17434"/>
    <cellStyle name="Header2 18 3 5 2 2 5" xfId="17435"/>
    <cellStyle name="Header2 18 3 5 2 3" xfId="17436"/>
    <cellStyle name="Header2 18 3 5 2 3 2" xfId="17437"/>
    <cellStyle name="Header2 18 3 5 2 3 3" xfId="17438"/>
    <cellStyle name="Header2 18 3 5 2 3 4" xfId="17439"/>
    <cellStyle name="Header2 18 3 5 2 4" xfId="17440"/>
    <cellStyle name="Header2 18 3 5 2 5" xfId="17441"/>
    <cellStyle name="Header2 18 3 5 2 6" xfId="17442"/>
    <cellStyle name="Header2 18 3 5 3" xfId="17443"/>
    <cellStyle name="Header2 18 3 5 3 2" xfId="17444"/>
    <cellStyle name="Header2 18 3 5 3 2 2" xfId="17445"/>
    <cellStyle name="Header2 18 3 5 3 2 3" xfId="17446"/>
    <cellStyle name="Header2 18 3 5 3 2 4" xfId="17447"/>
    <cellStyle name="Header2 18 3 5 3 3" xfId="17448"/>
    <cellStyle name="Header2 18 3 5 3 3 2" xfId="17449"/>
    <cellStyle name="Header2 18 3 5 3 3 3" xfId="17450"/>
    <cellStyle name="Header2 18 3 5 3 3 4" xfId="17451"/>
    <cellStyle name="Header2 18 3 5 3 4" xfId="17452"/>
    <cellStyle name="Header2 18 3 5 3 5" xfId="17453"/>
    <cellStyle name="Header2 18 3 5 3 6" xfId="17454"/>
    <cellStyle name="Header2 18 3 5 4" xfId="17455"/>
    <cellStyle name="Header2 18 3 5 5" xfId="17456"/>
    <cellStyle name="Header2 18 3 6" xfId="17457"/>
    <cellStyle name="Header2 18 3 6 2" xfId="17458"/>
    <cellStyle name="Header2 18 3 6 2 2" xfId="17459"/>
    <cellStyle name="Header2 18 3 6 2 2 2" xfId="17460"/>
    <cellStyle name="Header2 18 3 6 2 2 3" xfId="17461"/>
    <cellStyle name="Header2 18 3 6 2 2 4" xfId="17462"/>
    <cellStyle name="Header2 18 3 6 2 2 5" xfId="17463"/>
    <cellStyle name="Header2 18 3 6 2 3" xfId="17464"/>
    <cellStyle name="Header2 18 3 6 2 3 2" xfId="17465"/>
    <cellStyle name="Header2 18 3 6 2 3 3" xfId="17466"/>
    <cellStyle name="Header2 18 3 6 2 3 4" xfId="17467"/>
    <cellStyle name="Header2 18 3 6 2 4" xfId="17468"/>
    <cellStyle name="Header2 18 3 6 2 5" xfId="17469"/>
    <cellStyle name="Header2 18 3 6 2 6" xfId="17470"/>
    <cellStyle name="Header2 18 3 6 3" xfId="17471"/>
    <cellStyle name="Header2 18 3 6 3 2" xfId="17472"/>
    <cellStyle name="Header2 18 3 6 3 2 2" xfId="17473"/>
    <cellStyle name="Header2 18 3 6 3 2 3" xfId="17474"/>
    <cellStyle name="Header2 18 3 6 3 2 4" xfId="17475"/>
    <cellStyle name="Header2 18 3 6 3 3" xfId="17476"/>
    <cellStyle name="Header2 18 3 6 3 3 2" xfId="17477"/>
    <cellStyle name="Header2 18 3 6 3 3 3" xfId="17478"/>
    <cellStyle name="Header2 18 3 6 3 3 4" xfId="17479"/>
    <cellStyle name="Header2 18 3 6 3 4" xfId="17480"/>
    <cellStyle name="Header2 18 3 6 3 5" xfId="17481"/>
    <cellStyle name="Header2 18 3 6 3 6" xfId="17482"/>
    <cellStyle name="Header2 18 3 6 4" xfId="17483"/>
    <cellStyle name="Header2 18 3 6 5" xfId="17484"/>
    <cellStyle name="Header2 18 3 7" xfId="17485"/>
    <cellStyle name="Header2 18 3 7 2" xfId="17486"/>
    <cellStyle name="Header2 18 3 7 2 2" xfId="17487"/>
    <cellStyle name="Header2 18 3 7 2 2 2" xfId="17488"/>
    <cellStyle name="Header2 18 3 7 2 2 3" xfId="17489"/>
    <cellStyle name="Header2 18 3 7 2 2 4" xfId="17490"/>
    <cellStyle name="Header2 18 3 7 2 2 5" xfId="17491"/>
    <cellStyle name="Header2 18 3 7 2 3" xfId="17492"/>
    <cellStyle name="Header2 18 3 7 2 3 2" xfId="17493"/>
    <cellStyle name="Header2 18 3 7 2 3 3" xfId="17494"/>
    <cellStyle name="Header2 18 3 7 2 3 4" xfId="17495"/>
    <cellStyle name="Header2 18 3 7 2 4" xfId="17496"/>
    <cellStyle name="Header2 18 3 7 2 5" xfId="17497"/>
    <cellStyle name="Header2 18 3 7 2 6" xfId="17498"/>
    <cellStyle name="Header2 18 3 7 3" xfId="17499"/>
    <cellStyle name="Header2 18 3 7 3 2" xfId="17500"/>
    <cellStyle name="Header2 18 3 7 3 2 2" xfId="17501"/>
    <cellStyle name="Header2 18 3 7 3 2 3" xfId="17502"/>
    <cellStyle name="Header2 18 3 7 3 2 4" xfId="17503"/>
    <cellStyle name="Header2 18 3 7 3 3" xfId="17504"/>
    <cellStyle name="Header2 18 3 7 3 3 2" xfId="17505"/>
    <cellStyle name="Header2 18 3 7 3 3 3" xfId="17506"/>
    <cellStyle name="Header2 18 3 7 3 3 4" xfId="17507"/>
    <cellStyle name="Header2 18 3 7 3 4" xfId="17508"/>
    <cellStyle name="Header2 18 3 7 3 5" xfId="17509"/>
    <cellStyle name="Header2 18 3 7 3 6" xfId="17510"/>
    <cellStyle name="Header2 18 3 7 4" xfId="17511"/>
    <cellStyle name="Header2 18 3 7 5" xfId="17512"/>
    <cellStyle name="Header2 18 3 8" xfId="17513"/>
    <cellStyle name="Header2 18 3 8 2" xfId="17514"/>
    <cellStyle name="Header2 18 3 8 2 2" xfId="17515"/>
    <cellStyle name="Header2 18 3 8 2 2 2" xfId="17516"/>
    <cellStyle name="Header2 18 3 8 2 2 3" xfId="17517"/>
    <cellStyle name="Header2 18 3 8 2 2 4" xfId="17518"/>
    <cellStyle name="Header2 18 3 8 2 2 5" xfId="17519"/>
    <cellStyle name="Header2 18 3 8 2 3" xfId="17520"/>
    <cellStyle name="Header2 18 3 8 2 3 2" xfId="17521"/>
    <cellStyle name="Header2 18 3 8 2 3 3" xfId="17522"/>
    <cellStyle name="Header2 18 3 8 2 3 4" xfId="17523"/>
    <cellStyle name="Header2 18 3 8 2 4" xfId="17524"/>
    <cellStyle name="Header2 18 3 8 2 5" xfId="17525"/>
    <cellStyle name="Header2 18 3 8 2 6" xfId="17526"/>
    <cellStyle name="Header2 18 3 8 3" xfId="17527"/>
    <cellStyle name="Header2 18 3 8 3 2" xfId="17528"/>
    <cellStyle name="Header2 18 3 8 3 2 2" xfId="17529"/>
    <cellStyle name="Header2 18 3 8 3 2 3" xfId="17530"/>
    <cellStyle name="Header2 18 3 8 3 2 4" xfId="17531"/>
    <cellStyle name="Header2 18 3 8 3 3" xfId="17532"/>
    <cellStyle name="Header2 18 3 8 3 3 2" xfId="17533"/>
    <cellStyle name="Header2 18 3 8 3 3 3" xfId="17534"/>
    <cellStyle name="Header2 18 3 8 3 3 4" xfId="17535"/>
    <cellStyle name="Header2 18 3 8 3 4" xfId="17536"/>
    <cellStyle name="Header2 18 3 8 3 5" xfId="17537"/>
    <cellStyle name="Header2 18 3 8 3 6" xfId="17538"/>
    <cellStyle name="Header2 18 3 8 4" xfId="17539"/>
    <cellStyle name="Header2 18 3 8 5" xfId="17540"/>
    <cellStyle name="Header2 18 3 9" xfId="17541"/>
    <cellStyle name="Header2 18 3 9 2" xfId="17542"/>
    <cellStyle name="Header2 18 3 9 2 2" xfId="17543"/>
    <cellStyle name="Header2 18 3 9 2 2 2" xfId="17544"/>
    <cellStyle name="Header2 18 3 9 2 2 3" xfId="17545"/>
    <cellStyle name="Header2 18 3 9 2 2 4" xfId="17546"/>
    <cellStyle name="Header2 18 3 9 2 2 5" xfId="17547"/>
    <cellStyle name="Header2 18 3 9 2 3" xfId="17548"/>
    <cellStyle name="Header2 18 3 9 2 3 2" xfId="17549"/>
    <cellStyle name="Header2 18 3 9 2 3 3" xfId="17550"/>
    <cellStyle name="Header2 18 3 9 2 3 4" xfId="17551"/>
    <cellStyle name="Header2 18 3 9 2 4" xfId="17552"/>
    <cellStyle name="Header2 18 3 9 2 5" xfId="17553"/>
    <cellStyle name="Header2 18 3 9 2 6" xfId="17554"/>
    <cellStyle name="Header2 18 3 9 3" xfId="17555"/>
    <cellStyle name="Header2 18 3 9 3 2" xfId="17556"/>
    <cellStyle name="Header2 18 3 9 3 2 2" xfId="17557"/>
    <cellStyle name="Header2 18 3 9 3 2 3" xfId="17558"/>
    <cellStyle name="Header2 18 3 9 3 2 4" xfId="17559"/>
    <cellStyle name="Header2 18 3 9 3 3" xfId="17560"/>
    <cellStyle name="Header2 18 3 9 3 3 2" xfId="17561"/>
    <cellStyle name="Header2 18 3 9 3 3 3" xfId="17562"/>
    <cellStyle name="Header2 18 3 9 3 3 4" xfId="17563"/>
    <cellStyle name="Header2 18 3 9 3 4" xfId="17564"/>
    <cellStyle name="Header2 18 3 9 3 5" xfId="17565"/>
    <cellStyle name="Header2 18 3 9 3 6" xfId="17566"/>
    <cellStyle name="Header2 18 3 9 4" xfId="17567"/>
    <cellStyle name="Header2 18 3 9 5" xfId="17568"/>
    <cellStyle name="Header2 19" xfId="17569"/>
    <cellStyle name="Header2 19 2" xfId="17570"/>
    <cellStyle name="Header2 19 2 10" xfId="17571"/>
    <cellStyle name="Header2 19 2 10 2" xfId="17572"/>
    <cellStyle name="Header2 19 2 10 2 2" xfId="17573"/>
    <cellStyle name="Header2 19 2 10 2 2 2" xfId="17574"/>
    <cellStyle name="Header2 19 2 10 2 2 3" xfId="17575"/>
    <cellStyle name="Header2 19 2 10 2 2 4" xfId="17576"/>
    <cellStyle name="Header2 19 2 10 2 2 5" xfId="17577"/>
    <cellStyle name="Header2 19 2 10 2 3" xfId="17578"/>
    <cellStyle name="Header2 19 2 10 2 3 2" xfId="17579"/>
    <cellStyle name="Header2 19 2 10 2 3 3" xfId="17580"/>
    <cellStyle name="Header2 19 2 10 2 3 4" xfId="17581"/>
    <cellStyle name="Header2 19 2 10 2 4" xfId="17582"/>
    <cellStyle name="Header2 19 2 10 2 5" xfId="17583"/>
    <cellStyle name="Header2 19 2 10 2 6" xfId="17584"/>
    <cellStyle name="Header2 19 2 10 3" xfId="17585"/>
    <cellStyle name="Header2 19 2 10 3 2" xfId="17586"/>
    <cellStyle name="Header2 19 2 10 3 2 2" xfId="17587"/>
    <cellStyle name="Header2 19 2 10 3 2 3" xfId="17588"/>
    <cellStyle name="Header2 19 2 10 3 2 4" xfId="17589"/>
    <cellStyle name="Header2 19 2 10 3 3" xfId="17590"/>
    <cellStyle name="Header2 19 2 10 3 3 2" xfId="17591"/>
    <cellStyle name="Header2 19 2 10 3 3 3" xfId="17592"/>
    <cellStyle name="Header2 19 2 10 3 3 4" xfId="17593"/>
    <cellStyle name="Header2 19 2 10 3 4" xfId="17594"/>
    <cellStyle name="Header2 19 2 10 3 5" xfId="17595"/>
    <cellStyle name="Header2 19 2 10 3 6" xfId="17596"/>
    <cellStyle name="Header2 19 2 10 4" xfId="17597"/>
    <cellStyle name="Header2 19 2 10 5" xfId="17598"/>
    <cellStyle name="Header2 19 2 11" xfId="17599"/>
    <cellStyle name="Header2 19 2 11 2" xfId="17600"/>
    <cellStyle name="Header2 19 2 11 2 2" xfId="17601"/>
    <cellStyle name="Header2 19 2 11 2 2 2" xfId="17602"/>
    <cellStyle name="Header2 19 2 11 2 2 3" xfId="17603"/>
    <cellStyle name="Header2 19 2 11 2 2 4" xfId="17604"/>
    <cellStyle name="Header2 19 2 11 2 2 5" xfId="17605"/>
    <cellStyle name="Header2 19 2 11 2 3" xfId="17606"/>
    <cellStyle name="Header2 19 2 11 2 3 2" xfId="17607"/>
    <cellStyle name="Header2 19 2 11 2 3 3" xfId="17608"/>
    <cellStyle name="Header2 19 2 11 2 3 4" xfId="17609"/>
    <cellStyle name="Header2 19 2 11 2 4" xfId="17610"/>
    <cellStyle name="Header2 19 2 11 2 5" xfId="17611"/>
    <cellStyle name="Header2 19 2 11 2 6" xfId="17612"/>
    <cellStyle name="Header2 19 2 11 3" xfId="17613"/>
    <cellStyle name="Header2 19 2 11 3 2" xfId="17614"/>
    <cellStyle name="Header2 19 2 11 3 2 2" xfId="17615"/>
    <cellStyle name="Header2 19 2 11 3 2 3" xfId="17616"/>
    <cellStyle name="Header2 19 2 11 3 2 4" xfId="17617"/>
    <cellStyle name="Header2 19 2 11 3 3" xfId="17618"/>
    <cellStyle name="Header2 19 2 11 3 3 2" xfId="17619"/>
    <cellStyle name="Header2 19 2 11 3 3 3" xfId="17620"/>
    <cellStyle name="Header2 19 2 11 3 3 4" xfId="17621"/>
    <cellStyle name="Header2 19 2 11 3 4" xfId="17622"/>
    <cellStyle name="Header2 19 2 11 3 5" xfId="17623"/>
    <cellStyle name="Header2 19 2 11 3 6" xfId="17624"/>
    <cellStyle name="Header2 19 2 11 4" xfId="17625"/>
    <cellStyle name="Header2 19 2 11 5" xfId="17626"/>
    <cellStyle name="Header2 19 2 12" xfId="17627"/>
    <cellStyle name="Header2 19 2 12 2" xfId="17628"/>
    <cellStyle name="Header2 19 2 12 2 2" xfId="17629"/>
    <cellStyle name="Header2 19 2 12 2 2 2" xfId="17630"/>
    <cellStyle name="Header2 19 2 12 2 2 3" xfId="17631"/>
    <cellStyle name="Header2 19 2 12 2 2 4" xfId="17632"/>
    <cellStyle name="Header2 19 2 12 2 2 5" xfId="17633"/>
    <cellStyle name="Header2 19 2 12 2 3" xfId="17634"/>
    <cellStyle name="Header2 19 2 12 2 3 2" xfId="17635"/>
    <cellStyle name="Header2 19 2 12 2 3 3" xfId="17636"/>
    <cellStyle name="Header2 19 2 12 2 3 4" xfId="17637"/>
    <cellStyle name="Header2 19 2 12 2 4" xfId="17638"/>
    <cellStyle name="Header2 19 2 12 2 5" xfId="17639"/>
    <cellStyle name="Header2 19 2 12 2 6" xfId="17640"/>
    <cellStyle name="Header2 19 2 12 3" xfId="17641"/>
    <cellStyle name="Header2 19 2 12 3 2" xfId="17642"/>
    <cellStyle name="Header2 19 2 12 3 2 2" xfId="17643"/>
    <cellStyle name="Header2 19 2 12 3 2 3" xfId="17644"/>
    <cellStyle name="Header2 19 2 12 3 2 4" xfId="17645"/>
    <cellStyle name="Header2 19 2 12 3 3" xfId="17646"/>
    <cellStyle name="Header2 19 2 12 3 3 2" xfId="17647"/>
    <cellStyle name="Header2 19 2 12 3 3 3" xfId="17648"/>
    <cellStyle name="Header2 19 2 12 3 3 4" xfId="17649"/>
    <cellStyle name="Header2 19 2 12 3 4" xfId="17650"/>
    <cellStyle name="Header2 19 2 12 3 5" xfId="17651"/>
    <cellStyle name="Header2 19 2 12 3 6" xfId="17652"/>
    <cellStyle name="Header2 19 2 12 4" xfId="17653"/>
    <cellStyle name="Header2 19 2 12 5" xfId="17654"/>
    <cellStyle name="Header2 19 2 13" xfId="17655"/>
    <cellStyle name="Header2 19 2 13 2" xfId="17656"/>
    <cellStyle name="Header2 19 2 13 2 2" xfId="17657"/>
    <cellStyle name="Header2 19 2 13 2 2 2" xfId="17658"/>
    <cellStyle name="Header2 19 2 13 2 2 3" xfId="17659"/>
    <cellStyle name="Header2 19 2 13 2 2 4" xfId="17660"/>
    <cellStyle name="Header2 19 2 13 2 2 5" xfId="17661"/>
    <cellStyle name="Header2 19 2 13 2 3" xfId="17662"/>
    <cellStyle name="Header2 19 2 13 2 3 2" xfId="17663"/>
    <cellStyle name="Header2 19 2 13 2 3 3" xfId="17664"/>
    <cellStyle name="Header2 19 2 13 2 3 4" xfId="17665"/>
    <cellStyle name="Header2 19 2 13 2 4" xfId="17666"/>
    <cellStyle name="Header2 19 2 13 2 5" xfId="17667"/>
    <cellStyle name="Header2 19 2 13 2 6" xfId="17668"/>
    <cellStyle name="Header2 19 2 13 3" xfId="17669"/>
    <cellStyle name="Header2 19 2 13 3 2" xfId="17670"/>
    <cellStyle name="Header2 19 2 13 3 2 2" xfId="17671"/>
    <cellStyle name="Header2 19 2 13 3 2 3" xfId="17672"/>
    <cellStyle name="Header2 19 2 13 3 2 4" xfId="17673"/>
    <cellStyle name="Header2 19 2 13 3 3" xfId="17674"/>
    <cellStyle name="Header2 19 2 13 3 3 2" xfId="17675"/>
    <cellStyle name="Header2 19 2 13 3 3 3" xfId="17676"/>
    <cellStyle name="Header2 19 2 13 3 3 4" xfId="17677"/>
    <cellStyle name="Header2 19 2 13 3 4" xfId="17678"/>
    <cellStyle name="Header2 19 2 13 3 5" xfId="17679"/>
    <cellStyle name="Header2 19 2 13 3 6" xfId="17680"/>
    <cellStyle name="Header2 19 2 13 4" xfId="17681"/>
    <cellStyle name="Header2 19 2 13 5" xfId="17682"/>
    <cellStyle name="Header2 19 2 2" xfId="17683"/>
    <cellStyle name="Header2 19 2 2 2" xfId="17684"/>
    <cellStyle name="Header2 19 2 2 2 2" xfId="17685"/>
    <cellStyle name="Header2 19 2 2 2 2 2" xfId="17686"/>
    <cellStyle name="Header2 19 2 2 2 2 2 2" xfId="17687"/>
    <cellStyle name="Header2 19 2 2 2 2 2 3" xfId="17688"/>
    <cellStyle name="Header2 19 2 2 2 2 2 4" xfId="17689"/>
    <cellStyle name="Header2 19 2 2 2 2 2 5" xfId="17690"/>
    <cellStyle name="Header2 19 2 2 2 2 3" xfId="17691"/>
    <cellStyle name="Header2 19 2 2 2 2 3 2" xfId="17692"/>
    <cellStyle name="Header2 19 2 2 2 2 3 3" xfId="17693"/>
    <cellStyle name="Header2 19 2 2 2 2 3 4" xfId="17694"/>
    <cellStyle name="Header2 19 2 2 2 2 4" xfId="17695"/>
    <cellStyle name="Header2 19 2 2 2 2 5" xfId="17696"/>
    <cellStyle name="Header2 19 2 2 2 2 6" xfId="17697"/>
    <cellStyle name="Header2 19 2 2 2 3" xfId="17698"/>
    <cellStyle name="Header2 19 2 2 2 3 2" xfId="17699"/>
    <cellStyle name="Header2 19 2 2 2 3 2 2" xfId="17700"/>
    <cellStyle name="Header2 19 2 2 2 3 2 3" xfId="17701"/>
    <cellStyle name="Header2 19 2 2 2 3 2 4" xfId="17702"/>
    <cellStyle name="Header2 19 2 2 2 3 3" xfId="17703"/>
    <cellStyle name="Header2 19 2 2 2 3 3 2" xfId="17704"/>
    <cellStyle name="Header2 19 2 2 2 3 3 3" xfId="17705"/>
    <cellStyle name="Header2 19 2 2 2 3 3 4" xfId="17706"/>
    <cellStyle name="Header2 19 2 2 2 3 4" xfId="17707"/>
    <cellStyle name="Header2 19 2 2 2 3 5" xfId="17708"/>
    <cellStyle name="Header2 19 2 2 2 3 6" xfId="17709"/>
    <cellStyle name="Header2 19 2 2 2 4" xfId="17710"/>
    <cellStyle name="Header2 19 2 2 2 5" xfId="17711"/>
    <cellStyle name="Header2 19 2 2 3" xfId="17712"/>
    <cellStyle name="Header2 19 2 2 3 2" xfId="17713"/>
    <cellStyle name="Header2 19 2 2 3 2 2" xfId="17714"/>
    <cellStyle name="Header2 19 2 2 3 2 2 2" xfId="17715"/>
    <cellStyle name="Header2 19 2 2 3 2 2 3" xfId="17716"/>
    <cellStyle name="Header2 19 2 2 3 2 2 4" xfId="17717"/>
    <cellStyle name="Header2 19 2 2 3 2 2 5" xfId="17718"/>
    <cellStyle name="Header2 19 2 2 3 2 3" xfId="17719"/>
    <cellStyle name="Header2 19 2 2 3 2 3 2" xfId="17720"/>
    <cellStyle name="Header2 19 2 2 3 2 3 3" xfId="17721"/>
    <cellStyle name="Header2 19 2 2 3 2 3 4" xfId="17722"/>
    <cellStyle name="Header2 19 2 2 3 2 4" xfId="17723"/>
    <cellStyle name="Header2 19 2 2 3 2 5" xfId="17724"/>
    <cellStyle name="Header2 19 2 2 3 2 6" xfId="17725"/>
    <cellStyle name="Header2 19 2 2 3 3" xfId="17726"/>
    <cellStyle name="Header2 19 2 2 3 3 2" xfId="17727"/>
    <cellStyle name="Header2 19 2 2 3 3 2 2" xfId="17728"/>
    <cellStyle name="Header2 19 2 2 3 3 2 3" xfId="17729"/>
    <cellStyle name="Header2 19 2 2 3 3 2 4" xfId="17730"/>
    <cellStyle name="Header2 19 2 2 3 3 3" xfId="17731"/>
    <cellStyle name="Header2 19 2 2 3 3 3 2" xfId="17732"/>
    <cellStyle name="Header2 19 2 2 3 3 3 3" xfId="17733"/>
    <cellStyle name="Header2 19 2 2 3 3 3 4" xfId="17734"/>
    <cellStyle name="Header2 19 2 2 3 3 4" xfId="17735"/>
    <cellStyle name="Header2 19 2 2 3 3 5" xfId="17736"/>
    <cellStyle name="Header2 19 2 2 3 3 6" xfId="17737"/>
    <cellStyle name="Header2 19 2 2 3 4" xfId="17738"/>
    <cellStyle name="Header2 19 2 2 3 5" xfId="17739"/>
    <cellStyle name="Header2 19 2 3" xfId="17740"/>
    <cellStyle name="Header2 19 2 3 2" xfId="17741"/>
    <cellStyle name="Header2 19 2 3 2 2" xfId="17742"/>
    <cellStyle name="Header2 19 2 3 2 3" xfId="17743"/>
    <cellStyle name="Header2 19 2 3 3" xfId="17744"/>
    <cellStyle name="Header2 19 2 4" xfId="17745"/>
    <cellStyle name="Header2 19 2 4 2" xfId="17746"/>
    <cellStyle name="Header2 19 2 4 2 2" xfId="17747"/>
    <cellStyle name="Header2 19 2 4 2 3" xfId="17748"/>
    <cellStyle name="Header2 19 2 4 3" xfId="17749"/>
    <cellStyle name="Header2 19 2 5" xfId="17750"/>
    <cellStyle name="Header2 19 2 5 2" xfId="17751"/>
    <cellStyle name="Header2 19 2 5 2 2" xfId="17752"/>
    <cellStyle name="Header2 19 2 5 2 3" xfId="17753"/>
    <cellStyle name="Header2 19 2 5 3" xfId="17754"/>
    <cellStyle name="Header2 19 2 6" xfId="17755"/>
    <cellStyle name="Header2 19 2 6 2" xfId="17756"/>
    <cellStyle name="Header2 19 2 6 2 2" xfId="17757"/>
    <cellStyle name="Header2 19 2 6 2 2 2" xfId="17758"/>
    <cellStyle name="Header2 19 2 6 2 2 3" xfId="17759"/>
    <cellStyle name="Header2 19 2 6 2 2 4" xfId="17760"/>
    <cellStyle name="Header2 19 2 6 2 2 5" xfId="17761"/>
    <cellStyle name="Header2 19 2 6 2 3" xfId="17762"/>
    <cellStyle name="Header2 19 2 6 2 3 2" xfId="17763"/>
    <cellStyle name="Header2 19 2 6 2 3 3" xfId="17764"/>
    <cellStyle name="Header2 19 2 6 2 3 4" xfId="17765"/>
    <cellStyle name="Header2 19 2 6 2 4" xfId="17766"/>
    <cellStyle name="Header2 19 2 6 2 5" xfId="17767"/>
    <cellStyle name="Header2 19 2 6 2 6" xfId="17768"/>
    <cellStyle name="Header2 19 2 6 3" xfId="17769"/>
    <cellStyle name="Header2 19 2 6 3 2" xfId="17770"/>
    <cellStyle name="Header2 19 2 6 3 2 2" xfId="17771"/>
    <cellStyle name="Header2 19 2 6 3 2 3" xfId="17772"/>
    <cellStyle name="Header2 19 2 6 3 2 4" xfId="17773"/>
    <cellStyle name="Header2 19 2 6 3 3" xfId="17774"/>
    <cellStyle name="Header2 19 2 6 3 3 2" xfId="17775"/>
    <cellStyle name="Header2 19 2 6 3 3 3" xfId="17776"/>
    <cellStyle name="Header2 19 2 6 3 3 4" xfId="17777"/>
    <cellStyle name="Header2 19 2 6 3 4" xfId="17778"/>
    <cellStyle name="Header2 19 2 6 3 5" xfId="17779"/>
    <cellStyle name="Header2 19 2 6 3 6" xfId="17780"/>
    <cellStyle name="Header2 19 2 6 4" xfId="17781"/>
    <cellStyle name="Header2 19 2 6 5" xfId="17782"/>
    <cellStyle name="Header2 19 2 7" xfId="17783"/>
    <cellStyle name="Header2 19 2 7 2" xfId="17784"/>
    <cellStyle name="Header2 19 2 7 2 2" xfId="17785"/>
    <cellStyle name="Header2 19 2 7 2 2 2" xfId="17786"/>
    <cellStyle name="Header2 19 2 7 2 2 3" xfId="17787"/>
    <cellStyle name="Header2 19 2 7 2 2 4" xfId="17788"/>
    <cellStyle name="Header2 19 2 7 2 2 5" xfId="17789"/>
    <cellStyle name="Header2 19 2 7 2 3" xfId="17790"/>
    <cellStyle name="Header2 19 2 7 2 3 2" xfId="17791"/>
    <cellStyle name="Header2 19 2 7 2 3 3" xfId="17792"/>
    <cellStyle name="Header2 19 2 7 2 3 4" xfId="17793"/>
    <cellStyle name="Header2 19 2 7 2 4" xfId="17794"/>
    <cellStyle name="Header2 19 2 7 2 5" xfId="17795"/>
    <cellStyle name="Header2 19 2 7 2 6" xfId="17796"/>
    <cellStyle name="Header2 19 2 7 3" xfId="17797"/>
    <cellStyle name="Header2 19 2 7 3 2" xfId="17798"/>
    <cellStyle name="Header2 19 2 7 3 2 2" xfId="17799"/>
    <cellStyle name="Header2 19 2 7 3 2 3" xfId="17800"/>
    <cellStyle name="Header2 19 2 7 3 2 4" xfId="17801"/>
    <cellStyle name="Header2 19 2 7 3 3" xfId="17802"/>
    <cellStyle name="Header2 19 2 7 3 3 2" xfId="17803"/>
    <cellStyle name="Header2 19 2 7 3 3 3" xfId="17804"/>
    <cellStyle name="Header2 19 2 7 3 3 4" xfId="17805"/>
    <cellStyle name="Header2 19 2 7 3 4" xfId="17806"/>
    <cellStyle name="Header2 19 2 7 3 5" xfId="17807"/>
    <cellStyle name="Header2 19 2 7 3 6" xfId="17808"/>
    <cellStyle name="Header2 19 2 7 4" xfId="17809"/>
    <cellStyle name="Header2 19 2 7 5" xfId="17810"/>
    <cellStyle name="Header2 19 2 8" xfId="17811"/>
    <cellStyle name="Header2 19 2 8 2" xfId="17812"/>
    <cellStyle name="Header2 19 2 8 2 2" xfId="17813"/>
    <cellStyle name="Header2 19 2 8 2 2 2" xfId="17814"/>
    <cellStyle name="Header2 19 2 8 2 2 3" xfId="17815"/>
    <cellStyle name="Header2 19 2 8 2 2 4" xfId="17816"/>
    <cellStyle name="Header2 19 2 8 2 2 5" xfId="17817"/>
    <cellStyle name="Header2 19 2 8 2 3" xfId="17818"/>
    <cellStyle name="Header2 19 2 8 2 3 2" xfId="17819"/>
    <cellStyle name="Header2 19 2 8 2 3 3" xfId="17820"/>
    <cellStyle name="Header2 19 2 8 2 3 4" xfId="17821"/>
    <cellStyle name="Header2 19 2 8 2 4" xfId="17822"/>
    <cellStyle name="Header2 19 2 8 2 5" xfId="17823"/>
    <cellStyle name="Header2 19 2 8 2 6" xfId="17824"/>
    <cellStyle name="Header2 19 2 8 3" xfId="17825"/>
    <cellStyle name="Header2 19 2 8 3 2" xfId="17826"/>
    <cellStyle name="Header2 19 2 8 3 2 2" xfId="17827"/>
    <cellStyle name="Header2 19 2 8 3 2 3" xfId="17828"/>
    <cellStyle name="Header2 19 2 8 3 2 4" xfId="17829"/>
    <cellStyle name="Header2 19 2 8 3 3" xfId="17830"/>
    <cellStyle name="Header2 19 2 8 3 3 2" xfId="17831"/>
    <cellStyle name="Header2 19 2 8 3 3 3" xfId="17832"/>
    <cellStyle name="Header2 19 2 8 3 3 4" xfId="17833"/>
    <cellStyle name="Header2 19 2 8 3 4" xfId="17834"/>
    <cellStyle name="Header2 19 2 8 3 5" xfId="17835"/>
    <cellStyle name="Header2 19 2 8 3 6" xfId="17836"/>
    <cellStyle name="Header2 19 2 8 4" xfId="17837"/>
    <cellStyle name="Header2 19 2 8 5" xfId="17838"/>
    <cellStyle name="Header2 19 2 9" xfId="17839"/>
    <cellStyle name="Header2 19 2 9 2" xfId="17840"/>
    <cellStyle name="Header2 19 2 9 2 2" xfId="17841"/>
    <cellStyle name="Header2 19 2 9 2 2 2" xfId="17842"/>
    <cellStyle name="Header2 19 2 9 2 2 3" xfId="17843"/>
    <cellStyle name="Header2 19 2 9 2 2 4" xfId="17844"/>
    <cellStyle name="Header2 19 2 9 2 2 5" xfId="17845"/>
    <cellStyle name="Header2 19 2 9 2 3" xfId="17846"/>
    <cellStyle name="Header2 19 2 9 2 3 2" xfId="17847"/>
    <cellStyle name="Header2 19 2 9 2 3 3" xfId="17848"/>
    <cellStyle name="Header2 19 2 9 2 3 4" xfId="17849"/>
    <cellStyle name="Header2 19 2 9 2 4" xfId="17850"/>
    <cellStyle name="Header2 19 2 9 2 5" xfId="17851"/>
    <cellStyle name="Header2 19 2 9 2 6" xfId="17852"/>
    <cellStyle name="Header2 19 2 9 3" xfId="17853"/>
    <cellStyle name="Header2 19 2 9 3 2" xfId="17854"/>
    <cellStyle name="Header2 19 2 9 3 2 2" xfId="17855"/>
    <cellStyle name="Header2 19 2 9 3 2 3" xfId="17856"/>
    <cellStyle name="Header2 19 2 9 3 2 4" xfId="17857"/>
    <cellStyle name="Header2 19 2 9 3 3" xfId="17858"/>
    <cellStyle name="Header2 19 2 9 3 3 2" xfId="17859"/>
    <cellStyle name="Header2 19 2 9 3 3 3" xfId="17860"/>
    <cellStyle name="Header2 19 2 9 3 3 4" xfId="17861"/>
    <cellStyle name="Header2 19 2 9 3 4" xfId="17862"/>
    <cellStyle name="Header2 19 2 9 3 5" xfId="17863"/>
    <cellStyle name="Header2 19 2 9 3 6" xfId="17864"/>
    <cellStyle name="Header2 19 2 9 4" xfId="17865"/>
    <cellStyle name="Header2 19 2 9 5" xfId="17866"/>
    <cellStyle name="Header2 19 3" xfId="17867"/>
    <cellStyle name="Header2 19 3 10" xfId="17868"/>
    <cellStyle name="Header2 19 3 10 2" xfId="17869"/>
    <cellStyle name="Header2 19 3 10 2 2" xfId="17870"/>
    <cellStyle name="Header2 19 3 10 2 2 2" xfId="17871"/>
    <cellStyle name="Header2 19 3 10 2 2 3" xfId="17872"/>
    <cellStyle name="Header2 19 3 10 2 2 4" xfId="17873"/>
    <cellStyle name="Header2 19 3 10 2 2 5" xfId="17874"/>
    <cellStyle name="Header2 19 3 10 2 3" xfId="17875"/>
    <cellStyle name="Header2 19 3 10 2 3 2" xfId="17876"/>
    <cellStyle name="Header2 19 3 10 2 3 3" xfId="17877"/>
    <cellStyle name="Header2 19 3 10 2 3 4" xfId="17878"/>
    <cellStyle name="Header2 19 3 10 2 4" xfId="17879"/>
    <cellStyle name="Header2 19 3 10 2 5" xfId="17880"/>
    <cellStyle name="Header2 19 3 10 2 6" xfId="17881"/>
    <cellStyle name="Header2 19 3 10 3" xfId="17882"/>
    <cellStyle name="Header2 19 3 10 3 2" xfId="17883"/>
    <cellStyle name="Header2 19 3 10 3 2 2" xfId="17884"/>
    <cellStyle name="Header2 19 3 10 3 2 3" xfId="17885"/>
    <cellStyle name="Header2 19 3 10 3 2 4" xfId="17886"/>
    <cellStyle name="Header2 19 3 10 3 3" xfId="17887"/>
    <cellStyle name="Header2 19 3 10 3 3 2" xfId="17888"/>
    <cellStyle name="Header2 19 3 10 3 3 3" xfId="17889"/>
    <cellStyle name="Header2 19 3 10 3 3 4" xfId="17890"/>
    <cellStyle name="Header2 19 3 10 3 4" xfId="17891"/>
    <cellStyle name="Header2 19 3 10 3 5" xfId="17892"/>
    <cellStyle name="Header2 19 3 10 3 6" xfId="17893"/>
    <cellStyle name="Header2 19 3 10 4" xfId="17894"/>
    <cellStyle name="Header2 19 3 10 5" xfId="17895"/>
    <cellStyle name="Header2 19 3 11" xfId="17896"/>
    <cellStyle name="Header2 19 3 11 2" xfId="17897"/>
    <cellStyle name="Header2 19 3 11 2 2" xfId="17898"/>
    <cellStyle name="Header2 19 3 11 2 2 2" xfId="17899"/>
    <cellStyle name="Header2 19 3 11 2 2 3" xfId="17900"/>
    <cellStyle name="Header2 19 3 11 2 2 4" xfId="17901"/>
    <cellStyle name="Header2 19 3 11 2 2 5" xfId="17902"/>
    <cellStyle name="Header2 19 3 11 2 3" xfId="17903"/>
    <cellStyle name="Header2 19 3 11 2 3 2" xfId="17904"/>
    <cellStyle name="Header2 19 3 11 2 3 3" xfId="17905"/>
    <cellStyle name="Header2 19 3 11 2 3 4" xfId="17906"/>
    <cellStyle name="Header2 19 3 11 2 4" xfId="17907"/>
    <cellStyle name="Header2 19 3 11 2 5" xfId="17908"/>
    <cellStyle name="Header2 19 3 11 2 6" xfId="17909"/>
    <cellStyle name="Header2 19 3 11 3" xfId="17910"/>
    <cellStyle name="Header2 19 3 11 3 2" xfId="17911"/>
    <cellStyle name="Header2 19 3 11 3 2 2" xfId="17912"/>
    <cellStyle name="Header2 19 3 11 3 2 3" xfId="17913"/>
    <cellStyle name="Header2 19 3 11 3 2 4" xfId="17914"/>
    <cellStyle name="Header2 19 3 11 3 3" xfId="17915"/>
    <cellStyle name="Header2 19 3 11 3 3 2" xfId="17916"/>
    <cellStyle name="Header2 19 3 11 3 3 3" xfId="17917"/>
    <cellStyle name="Header2 19 3 11 3 3 4" xfId="17918"/>
    <cellStyle name="Header2 19 3 11 3 4" xfId="17919"/>
    <cellStyle name="Header2 19 3 11 3 5" xfId="17920"/>
    <cellStyle name="Header2 19 3 11 3 6" xfId="17921"/>
    <cellStyle name="Header2 19 3 11 4" xfId="17922"/>
    <cellStyle name="Header2 19 3 11 5" xfId="17923"/>
    <cellStyle name="Header2 19 3 12" xfId="17924"/>
    <cellStyle name="Header2 19 3 12 2" xfId="17925"/>
    <cellStyle name="Header2 19 3 12 2 2" xfId="17926"/>
    <cellStyle name="Header2 19 3 12 2 2 2" xfId="17927"/>
    <cellStyle name="Header2 19 3 12 2 2 3" xfId="17928"/>
    <cellStyle name="Header2 19 3 12 2 2 4" xfId="17929"/>
    <cellStyle name="Header2 19 3 12 2 2 5" xfId="17930"/>
    <cellStyle name="Header2 19 3 12 2 3" xfId="17931"/>
    <cellStyle name="Header2 19 3 12 2 3 2" xfId="17932"/>
    <cellStyle name="Header2 19 3 12 2 3 3" xfId="17933"/>
    <cellStyle name="Header2 19 3 12 2 3 4" xfId="17934"/>
    <cellStyle name="Header2 19 3 12 2 4" xfId="17935"/>
    <cellStyle name="Header2 19 3 12 2 5" xfId="17936"/>
    <cellStyle name="Header2 19 3 12 2 6" xfId="17937"/>
    <cellStyle name="Header2 19 3 12 3" xfId="17938"/>
    <cellStyle name="Header2 19 3 12 3 2" xfId="17939"/>
    <cellStyle name="Header2 19 3 12 3 2 2" xfId="17940"/>
    <cellStyle name="Header2 19 3 12 3 2 3" xfId="17941"/>
    <cellStyle name="Header2 19 3 12 3 2 4" xfId="17942"/>
    <cellStyle name="Header2 19 3 12 3 3" xfId="17943"/>
    <cellStyle name="Header2 19 3 12 3 3 2" xfId="17944"/>
    <cellStyle name="Header2 19 3 12 3 3 3" xfId="17945"/>
    <cellStyle name="Header2 19 3 12 3 3 4" xfId="17946"/>
    <cellStyle name="Header2 19 3 12 3 4" xfId="17947"/>
    <cellStyle name="Header2 19 3 12 3 5" xfId="17948"/>
    <cellStyle name="Header2 19 3 12 3 6" xfId="17949"/>
    <cellStyle name="Header2 19 3 12 4" xfId="17950"/>
    <cellStyle name="Header2 19 3 12 5" xfId="17951"/>
    <cellStyle name="Header2 19 3 2" xfId="17952"/>
    <cellStyle name="Header2 19 3 2 2" xfId="17953"/>
    <cellStyle name="Header2 19 3 2 2 2" xfId="17954"/>
    <cellStyle name="Header2 19 3 2 2 3" xfId="17955"/>
    <cellStyle name="Header2 19 3 2 3" xfId="17956"/>
    <cellStyle name="Header2 19 3 3" xfId="17957"/>
    <cellStyle name="Header2 19 3 3 2" xfId="17958"/>
    <cellStyle name="Header2 19 3 3 2 2" xfId="17959"/>
    <cellStyle name="Header2 19 3 3 2 3" xfId="17960"/>
    <cellStyle name="Header2 19 3 3 3" xfId="17961"/>
    <cellStyle name="Header2 19 3 4" xfId="17962"/>
    <cellStyle name="Header2 19 3 4 2" xfId="17963"/>
    <cellStyle name="Header2 19 3 4 2 2" xfId="17964"/>
    <cellStyle name="Header2 19 3 4 2 3" xfId="17965"/>
    <cellStyle name="Header2 19 3 4 3" xfId="17966"/>
    <cellStyle name="Header2 19 3 5" xfId="17967"/>
    <cellStyle name="Header2 19 3 5 2" xfId="17968"/>
    <cellStyle name="Header2 19 3 5 2 2" xfId="17969"/>
    <cellStyle name="Header2 19 3 5 2 2 2" xfId="17970"/>
    <cellStyle name="Header2 19 3 5 2 2 3" xfId="17971"/>
    <cellStyle name="Header2 19 3 5 2 2 4" xfId="17972"/>
    <cellStyle name="Header2 19 3 5 2 2 5" xfId="17973"/>
    <cellStyle name="Header2 19 3 5 2 3" xfId="17974"/>
    <cellStyle name="Header2 19 3 5 2 3 2" xfId="17975"/>
    <cellStyle name="Header2 19 3 5 2 3 3" xfId="17976"/>
    <cellStyle name="Header2 19 3 5 2 3 4" xfId="17977"/>
    <cellStyle name="Header2 19 3 5 2 4" xfId="17978"/>
    <cellStyle name="Header2 19 3 5 2 5" xfId="17979"/>
    <cellStyle name="Header2 19 3 5 2 6" xfId="17980"/>
    <cellStyle name="Header2 19 3 5 3" xfId="17981"/>
    <cellStyle name="Header2 19 3 5 3 2" xfId="17982"/>
    <cellStyle name="Header2 19 3 5 3 2 2" xfId="17983"/>
    <cellStyle name="Header2 19 3 5 3 2 3" xfId="17984"/>
    <cellStyle name="Header2 19 3 5 3 2 4" xfId="17985"/>
    <cellStyle name="Header2 19 3 5 3 3" xfId="17986"/>
    <cellStyle name="Header2 19 3 5 3 3 2" xfId="17987"/>
    <cellStyle name="Header2 19 3 5 3 3 3" xfId="17988"/>
    <cellStyle name="Header2 19 3 5 3 3 4" xfId="17989"/>
    <cellStyle name="Header2 19 3 5 3 4" xfId="17990"/>
    <cellStyle name="Header2 19 3 5 3 5" xfId="17991"/>
    <cellStyle name="Header2 19 3 5 3 6" xfId="17992"/>
    <cellStyle name="Header2 19 3 5 4" xfId="17993"/>
    <cellStyle name="Header2 19 3 5 5" xfId="17994"/>
    <cellStyle name="Header2 19 3 6" xfId="17995"/>
    <cellStyle name="Header2 19 3 6 2" xfId="17996"/>
    <cellStyle name="Header2 19 3 6 2 2" xfId="17997"/>
    <cellStyle name="Header2 19 3 6 2 2 2" xfId="17998"/>
    <cellStyle name="Header2 19 3 6 2 2 3" xfId="17999"/>
    <cellStyle name="Header2 19 3 6 2 2 4" xfId="18000"/>
    <cellStyle name="Header2 19 3 6 2 2 5" xfId="18001"/>
    <cellStyle name="Header2 19 3 6 2 3" xfId="18002"/>
    <cellStyle name="Header2 19 3 6 2 3 2" xfId="18003"/>
    <cellStyle name="Header2 19 3 6 2 3 3" xfId="18004"/>
    <cellStyle name="Header2 19 3 6 2 3 4" xfId="18005"/>
    <cellStyle name="Header2 19 3 6 2 4" xfId="18006"/>
    <cellStyle name="Header2 19 3 6 2 5" xfId="18007"/>
    <cellStyle name="Header2 19 3 6 2 6" xfId="18008"/>
    <cellStyle name="Header2 19 3 6 3" xfId="18009"/>
    <cellStyle name="Header2 19 3 6 3 2" xfId="18010"/>
    <cellStyle name="Header2 19 3 6 3 2 2" xfId="18011"/>
    <cellStyle name="Header2 19 3 6 3 2 3" xfId="18012"/>
    <cellStyle name="Header2 19 3 6 3 2 4" xfId="18013"/>
    <cellStyle name="Header2 19 3 6 3 3" xfId="18014"/>
    <cellStyle name="Header2 19 3 6 3 3 2" xfId="18015"/>
    <cellStyle name="Header2 19 3 6 3 3 3" xfId="18016"/>
    <cellStyle name="Header2 19 3 6 3 3 4" xfId="18017"/>
    <cellStyle name="Header2 19 3 6 3 4" xfId="18018"/>
    <cellStyle name="Header2 19 3 6 3 5" xfId="18019"/>
    <cellStyle name="Header2 19 3 6 3 6" xfId="18020"/>
    <cellStyle name="Header2 19 3 6 4" xfId="18021"/>
    <cellStyle name="Header2 19 3 6 5" xfId="18022"/>
    <cellStyle name="Header2 19 3 7" xfId="18023"/>
    <cellStyle name="Header2 19 3 7 2" xfId="18024"/>
    <cellStyle name="Header2 19 3 7 2 2" xfId="18025"/>
    <cellStyle name="Header2 19 3 7 2 2 2" xfId="18026"/>
    <cellStyle name="Header2 19 3 7 2 2 3" xfId="18027"/>
    <cellStyle name="Header2 19 3 7 2 2 4" xfId="18028"/>
    <cellStyle name="Header2 19 3 7 2 2 5" xfId="18029"/>
    <cellStyle name="Header2 19 3 7 2 3" xfId="18030"/>
    <cellStyle name="Header2 19 3 7 2 3 2" xfId="18031"/>
    <cellStyle name="Header2 19 3 7 2 3 3" xfId="18032"/>
    <cellStyle name="Header2 19 3 7 2 3 4" xfId="18033"/>
    <cellStyle name="Header2 19 3 7 2 4" xfId="18034"/>
    <cellStyle name="Header2 19 3 7 2 5" xfId="18035"/>
    <cellStyle name="Header2 19 3 7 2 6" xfId="18036"/>
    <cellStyle name="Header2 19 3 7 3" xfId="18037"/>
    <cellStyle name="Header2 19 3 7 3 2" xfId="18038"/>
    <cellStyle name="Header2 19 3 7 3 2 2" xfId="18039"/>
    <cellStyle name="Header2 19 3 7 3 2 3" xfId="18040"/>
    <cellStyle name="Header2 19 3 7 3 2 4" xfId="18041"/>
    <cellStyle name="Header2 19 3 7 3 3" xfId="18042"/>
    <cellStyle name="Header2 19 3 7 3 3 2" xfId="18043"/>
    <cellStyle name="Header2 19 3 7 3 3 3" xfId="18044"/>
    <cellStyle name="Header2 19 3 7 3 3 4" xfId="18045"/>
    <cellStyle name="Header2 19 3 7 3 4" xfId="18046"/>
    <cellStyle name="Header2 19 3 7 3 5" xfId="18047"/>
    <cellStyle name="Header2 19 3 7 3 6" xfId="18048"/>
    <cellStyle name="Header2 19 3 7 4" xfId="18049"/>
    <cellStyle name="Header2 19 3 7 5" xfId="18050"/>
    <cellStyle name="Header2 19 3 8" xfId="18051"/>
    <cellStyle name="Header2 19 3 8 2" xfId="18052"/>
    <cellStyle name="Header2 19 3 8 2 2" xfId="18053"/>
    <cellStyle name="Header2 19 3 8 2 2 2" xfId="18054"/>
    <cellStyle name="Header2 19 3 8 2 2 3" xfId="18055"/>
    <cellStyle name="Header2 19 3 8 2 2 4" xfId="18056"/>
    <cellStyle name="Header2 19 3 8 2 2 5" xfId="18057"/>
    <cellStyle name="Header2 19 3 8 2 3" xfId="18058"/>
    <cellStyle name="Header2 19 3 8 2 3 2" xfId="18059"/>
    <cellStyle name="Header2 19 3 8 2 3 3" xfId="18060"/>
    <cellStyle name="Header2 19 3 8 2 3 4" xfId="18061"/>
    <cellStyle name="Header2 19 3 8 2 4" xfId="18062"/>
    <cellStyle name="Header2 19 3 8 2 5" xfId="18063"/>
    <cellStyle name="Header2 19 3 8 2 6" xfId="18064"/>
    <cellStyle name="Header2 19 3 8 3" xfId="18065"/>
    <cellStyle name="Header2 19 3 8 3 2" xfId="18066"/>
    <cellStyle name="Header2 19 3 8 3 2 2" xfId="18067"/>
    <cellStyle name="Header2 19 3 8 3 2 3" xfId="18068"/>
    <cellStyle name="Header2 19 3 8 3 2 4" xfId="18069"/>
    <cellStyle name="Header2 19 3 8 3 3" xfId="18070"/>
    <cellStyle name="Header2 19 3 8 3 3 2" xfId="18071"/>
    <cellStyle name="Header2 19 3 8 3 3 3" xfId="18072"/>
    <cellStyle name="Header2 19 3 8 3 3 4" xfId="18073"/>
    <cellStyle name="Header2 19 3 8 3 4" xfId="18074"/>
    <cellStyle name="Header2 19 3 8 3 5" xfId="18075"/>
    <cellStyle name="Header2 19 3 8 3 6" xfId="18076"/>
    <cellStyle name="Header2 19 3 8 4" xfId="18077"/>
    <cellStyle name="Header2 19 3 8 5" xfId="18078"/>
    <cellStyle name="Header2 19 3 9" xfId="18079"/>
    <cellStyle name="Header2 19 3 9 2" xfId="18080"/>
    <cellStyle name="Header2 19 3 9 2 2" xfId="18081"/>
    <cellStyle name="Header2 19 3 9 2 2 2" xfId="18082"/>
    <cellStyle name="Header2 19 3 9 2 2 3" xfId="18083"/>
    <cellStyle name="Header2 19 3 9 2 2 4" xfId="18084"/>
    <cellStyle name="Header2 19 3 9 2 2 5" xfId="18085"/>
    <cellStyle name="Header2 19 3 9 2 3" xfId="18086"/>
    <cellStyle name="Header2 19 3 9 2 3 2" xfId="18087"/>
    <cellStyle name="Header2 19 3 9 2 3 3" xfId="18088"/>
    <cellStyle name="Header2 19 3 9 2 3 4" xfId="18089"/>
    <cellStyle name="Header2 19 3 9 2 4" xfId="18090"/>
    <cellStyle name="Header2 19 3 9 2 5" xfId="18091"/>
    <cellStyle name="Header2 19 3 9 2 6" xfId="18092"/>
    <cellStyle name="Header2 19 3 9 3" xfId="18093"/>
    <cellStyle name="Header2 19 3 9 3 2" xfId="18094"/>
    <cellStyle name="Header2 19 3 9 3 2 2" xfId="18095"/>
    <cellStyle name="Header2 19 3 9 3 2 3" xfId="18096"/>
    <cellStyle name="Header2 19 3 9 3 2 4" xfId="18097"/>
    <cellStyle name="Header2 19 3 9 3 3" xfId="18098"/>
    <cellStyle name="Header2 19 3 9 3 3 2" xfId="18099"/>
    <cellStyle name="Header2 19 3 9 3 3 3" xfId="18100"/>
    <cellStyle name="Header2 19 3 9 3 3 4" xfId="18101"/>
    <cellStyle name="Header2 19 3 9 3 4" xfId="18102"/>
    <cellStyle name="Header2 19 3 9 3 5" xfId="18103"/>
    <cellStyle name="Header2 19 3 9 3 6" xfId="18104"/>
    <cellStyle name="Header2 19 3 9 4" xfId="18105"/>
    <cellStyle name="Header2 19 3 9 5" xfId="18106"/>
    <cellStyle name="Header2 2" xfId="18107"/>
    <cellStyle name="Header2 2 2" xfId="18108"/>
    <cellStyle name="Header2 2 2 10" xfId="18109"/>
    <cellStyle name="Header2 2 2 10 2" xfId="18110"/>
    <cellStyle name="Header2 2 2 10 2 2" xfId="18111"/>
    <cellStyle name="Header2 2 2 10 2 2 2" xfId="18112"/>
    <cellStyle name="Header2 2 2 10 2 2 3" xfId="18113"/>
    <cellStyle name="Header2 2 2 10 2 2 4" xfId="18114"/>
    <cellStyle name="Header2 2 2 10 2 2 5" xfId="18115"/>
    <cellStyle name="Header2 2 2 10 2 3" xfId="18116"/>
    <cellStyle name="Header2 2 2 10 2 3 2" xfId="18117"/>
    <cellStyle name="Header2 2 2 10 2 3 3" xfId="18118"/>
    <cellStyle name="Header2 2 2 10 2 3 4" xfId="18119"/>
    <cellStyle name="Header2 2 2 10 2 4" xfId="18120"/>
    <cellStyle name="Header2 2 2 10 2 5" xfId="18121"/>
    <cellStyle name="Header2 2 2 10 2 6" xfId="18122"/>
    <cellStyle name="Header2 2 2 10 3" xfId="18123"/>
    <cellStyle name="Header2 2 2 10 3 2" xfId="18124"/>
    <cellStyle name="Header2 2 2 10 3 2 2" xfId="18125"/>
    <cellStyle name="Header2 2 2 10 3 2 3" xfId="18126"/>
    <cellStyle name="Header2 2 2 10 3 2 4" xfId="18127"/>
    <cellStyle name="Header2 2 2 10 3 3" xfId="18128"/>
    <cellStyle name="Header2 2 2 10 3 3 2" xfId="18129"/>
    <cellStyle name="Header2 2 2 10 3 3 3" xfId="18130"/>
    <cellStyle name="Header2 2 2 10 3 3 4" xfId="18131"/>
    <cellStyle name="Header2 2 2 10 3 4" xfId="18132"/>
    <cellStyle name="Header2 2 2 10 3 5" xfId="18133"/>
    <cellStyle name="Header2 2 2 10 3 6" xfId="18134"/>
    <cellStyle name="Header2 2 2 10 4" xfId="18135"/>
    <cellStyle name="Header2 2 2 10 5" xfId="18136"/>
    <cellStyle name="Header2 2 2 11" xfId="18137"/>
    <cellStyle name="Header2 2 2 11 2" xfId="18138"/>
    <cellStyle name="Header2 2 2 11 2 2" xfId="18139"/>
    <cellStyle name="Header2 2 2 11 2 2 2" xfId="18140"/>
    <cellStyle name="Header2 2 2 11 2 2 3" xfId="18141"/>
    <cellStyle name="Header2 2 2 11 2 2 4" xfId="18142"/>
    <cellStyle name="Header2 2 2 11 2 2 5" xfId="18143"/>
    <cellStyle name="Header2 2 2 11 2 3" xfId="18144"/>
    <cellStyle name="Header2 2 2 11 2 3 2" xfId="18145"/>
    <cellStyle name="Header2 2 2 11 2 3 3" xfId="18146"/>
    <cellStyle name="Header2 2 2 11 2 3 4" xfId="18147"/>
    <cellStyle name="Header2 2 2 11 2 4" xfId="18148"/>
    <cellStyle name="Header2 2 2 11 2 5" xfId="18149"/>
    <cellStyle name="Header2 2 2 11 2 6" xfId="18150"/>
    <cellStyle name="Header2 2 2 11 3" xfId="18151"/>
    <cellStyle name="Header2 2 2 11 3 2" xfId="18152"/>
    <cellStyle name="Header2 2 2 11 3 2 2" xfId="18153"/>
    <cellStyle name="Header2 2 2 11 3 2 3" xfId="18154"/>
    <cellStyle name="Header2 2 2 11 3 2 4" xfId="18155"/>
    <cellStyle name="Header2 2 2 11 3 3" xfId="18156"/>
    <cellStyle name="Header2 2 2 11 3 3 2" xfId="18157"/>
    <cellStyle name="Header2 2 2 11 3 3 3" xfId="18158"/>
    <cellStyle name="Header2 2 2 11 3 3 4" xfId="18159"/>
    <cellStyle name="Header2 2 2 11 3 4" xfId="18160"/>
    <cellStyle name="Header2 2 2 11 3 5" xfId="18161"/>
    <cellStyle name="Header2 2 2 11 3 6" xfId="18162"/>
    <cellStyle name="Header2 2 2 11 4" xfId="18163"/>
    <cellStyle name="Header2 2 2 11 5" xfId="18164"/>
    <cellStyle name="Header2 2 2 12" xfId="18165"/>
    <cellStyle name="Header2 2 2 12 2" xfId="18166"/>
    <cellStyle name="Header2 2 2 12 2 2" xfId="18167"/>
    <cellStyle name="Header2 2 2 12 2 2 2" xfId="18168"/>
    <cellStyle name="Header2 2 2 12 2 2 3" xfId="18169"/>
    <cellStyle name="Header2 2 2 12 2 2 4" xfId="18170"/>
    <cellStyle name="Header2 2 2 12 2 2 5" xfId="18171"/>
    <cellStyle name="Header2 2 2 12 2 3" xfId="18172"/>
    <cellStyle name="Header2 2 2 12 2 3 2" xfId="18173"/>
    <cellStyle name="Header2 2 2 12 2 3 3" xfId="18174"/>
    <cellStyle name="Header2 2 2 12 2 3 4" xfId="18175"/>
    <cellStyle name="Header2 2 2 12 2 4" xfId="18176"/>
    <cellStyle name="Header2 2 2 12 2 5" xfId="18177"/>
    <cellStyle name="Header2 2 2 12 2 6" xfId="18178"/>
    <cellStyle name="Header2 2 2 12 3" xfId="18179"/>
    <cellStyle name="Header2 2 2 12 3 2" xfId="18180"/>
    <cellStyle name="Header2 2 2 12 3 2 2" xfId="18181"/>
    <cellStyle name="Header2 2 2 12 3 2 3" xfId="18182"/>
    <cellStyle name="Header2 2 2 12 3 2 4" xfId="18183"/>
    <cellStyle name="Header2 2 2 12 3 3" xfId="18184"/>
    <cellStyle name="Header2 2 2 12 3 3 2" xfId="18185"/>
    <cellStyle name="Header2 2 2 12 3 3 3" xfId="18186"/>
    <cellStyle name="Header2 2 2 12 3 3 4" xfId="18187"/>
    <cellStyle name="Header2 2 2 12 3 4" xfId="18188"/>
    <cellStyle name="Header2 2 2 12 3 5" xfId="18189"/>
    <cellStyle name="Header2 2 2 12 3 6" xfId="18190"/>
    <cellStyle name="Header2 2 2 12 4" xfId="18191"/>
    <cellStyle name="Header2 2 2 12 5" xfId="18192"/>
    <cellStyle name="Header2 2 2 13" xfId="18193"/>
    <cellStyle name="Header2 2 2 13 2" xfId="18194"/>
    <cellStyle name="Header2 2 2 13 2 2" xfId="18195"/>
    <cellStyle name="Header2 2 2 13 2 2 2" xfId="18196"/>
    <cellStyle name="Header2 2 2 13 2 2 3" xfId="18197"/>
    <cellStyle name="Header2 2 2 13 2 2 4" xfId="18198"/>
    <cellStyle name="Header2 2 2 13 2 2 5" xfId="18199"/>
    <cellStyle name="Header2 2 2 13 2 3" xfId="18200"/>
    <cellStyle name="Header2 2 2 13 2 3 2" xfId="18201"/>
    <cellStyle name="Header2 2 2 13 2 3 3" xfId="18202"/>
    <cellStyle name="Header2 2 2 13 2 3 4" xfId="18203"/>
    <cellStyle name="Header2 2 2 13 2 4" xfId="18204"/>
    <cellStyle name="Header2 2 2 13 2 5" xfId="18205"/>
    <cellStyle name="Header2 2 2 13 2 6" xfId="18206"/>
    <cellStyle name="Header2 2 2 13 3" xfId="18207"/>
    <cellStyle name="Header2 2 2 13 3 2" xfId="18208"/>
    <cellStyle name="Header2 2 2 13 3 2 2" xfId="18209"/>
    <cellStyle name="Header2 2 2 13 3 2 3" xfId="18210"/>
    <cellStyle name="Header2 2 2 13 3 2 4" xfId="18211"/>
    <cellStyle name="Header2 2 2 13 3 3" xfId="18212"/>
    <cellStyle name="Header2 2 2 13 3 3 2" xfId="18213"/>
    <cellStyle name="Header2 2 2 13 3 3 3" xfId="18214"/>
    <cellStyle name="Header2 2 2 13 3 3 4" xfId="18215"/>
    <cellStyle name="Header2 2 2 13 3 4" xfId="18216"/>
    <cellStyle name="Header2 2 2 13 3 5" xfId="18217"/>
    <cellStyle name="Header2 2 2 13 3 6" xfId="18218"/>
    <cellStyle name="Header2 2 2 13 4" xfId="18219"/>
    <cellStyle name="Header2 2 2 13 5" xfId="18220"/>
    <cellStyle name="Header2 2 2 2" xfId="18221"/>
    <cellStyle name="Header2 2 2 2 2" xfId="18222"/>
    <cellStyle name="Header2 2 2 2 2 2" xfId="18223"/>
    <cellStyle name="Header2 2 2 2 2 2 2" xfId="18224"/>
    <cellStyle name="Header2 2 2 2 2 2 2 2" xfId="18225"/>
    <cellStyle name="Header2 2 2 2 2 2 2 3" xfId="18226"/>
    <cellStyle name="Header2 2 2 2 2 2 2 4" xfId="18227"/>
    <cellStyle name="Header2 2 2 2 2 2 2 5" xfId="18228"/>
    <cellStyle name="Header2 2 2 2 2 2 3" xfId="18229"/>
    <cellStyle name="Header2 2 2 2 2 2 3 2" xfId="18230"/>
    <cellStyle name="Header2 2 2 2 2 2 3 3" xfId="18231"/>
    <cellStyle name="Header2 2 2 2 2 2 3 4" xfId="18232"/>
    <cellStyle name="Header2 2 2 2 2 2 4" xfId="18233"/>
    <cellStyle name="Header2 2 2 2 2 2 5" xfId="18234"/>
    <cellStyle name="Header2 2 2 2 2 2 6" xfId="18235"/>
    <cellStyle name="Header2 2 2 2 2 3" xfId="18236"/>
    <cellStyle name="Header2 2 2 2 2 3 2" xfId="18237"/>
    <cellStyle name="Header2 2 2 2 2 3 2 2" xfId="18238"/>
    <cellStyle name="Header2 2 2 2 2 3 2 3" xfId="18239"/>
    <cellStyle name="Header2 2 2 2 2 3 2 4" xfId="18240"/>
    <cellStyle name="Header2 2 2 2 2 3 3" xfId="18241"/>
    <cellStyle name="Header2 2 2 2 2 3 3 2" xfId="18242"/>
    <cellStyle name="Header2 2 2 2 2 3 3 3" xfId="18243"/>
    <cellStyle name="Header2 2 2 2 2 3 3 4" xfId="18244"/>
    <cellStyle name="Header2 2 2 2 2 3 4" xfId="18245"/>
    <cellStyle name="Header2 2 2 2 2 3 5" xfId="18246"/>
    <cellStyle name="Header2 2 2 2 2 3 6" xfId="18247"/>
    <cellStyle name="Header2 2 2 2 2 4" xfId="18248"/>
    <cellStyle name="Header2 2 2 2 2 5" xfId="18249"/>
    <cellStyle name="Header2 2 2 2 3" xfId="18250"/>
    <cellStyle name="Header2 2 2 2 3 2" xfId="18251"/>
    <cellStyle name="Header2 2 2 2 3 2 2" xfId="18252"/>
    <cellStyle name="Header2 2 2 2 3 2 2 2" xfId="18253"/>
    <cellStyle name="Header2 2 2 2 3 2 2 3" xfId="18254"/>
    <cellStyle name="Header2 2 2 2 3 2 2 4" xfId="18255"/>
    <cellStyle name="Header2 2 2 2 3 2 2 5" xfId="18256"/>
    <cellStyle name="Header2 2 2 2 3 2 3" xfId="18257"/>
    <cellStyle name="Header2 2 2 2 3 2 3 2" xfId="18258"/>
    <cellStyle name="Header2 2 2 2 3 2 3 3" xfId="18259"/>
    <cellStyle name="Header2 2 2 2 3 2 3 4" xfId="18260"/>
    <cellStyle name="Header2 2 2 2 3 2 4" xfId="18261"/>
    <cellStyle name="Header2 2 2 2 3 2 5" xfId="18262"/>
    <cellStyle name="Header2 2 2 2 3 2 6" xfId="18263"/>
    <cellStyle name="Header2 2 2 2 3 3" xfId="18264"/>
    <cellStyle name="Header2 2 2 2 3 3 2" xfId="18265"/>
    <cellStyle name="Header2 2 2 2 3 3 2 2" xfId="18266"/>
    <cellStyle name="Header2 2 2 2 3 3 2 3" xfId="18267"/>
    <cellStyle name="Header2 2 2 2 3 3 2 4" xfId="18268"/>
    <cellStyle name="Header2 2 2 2 3 3 3" xfId="18269"/>
    <cellStyle name="Header2 2 2 2 3 3 3 2" xfId="18270"/>
    <cellStyle name="Header2 2 2 2 3 3 3 3" xfId="18271"/>
    <cellStyle name="Header2 2 2 2 3 3 3 4" xfId="18272"/>
    <cellStyle name="Header2 2 2 2 3 3 4" xfId="18273"/>
    <cellStyle name="Header2 2 2 2 3 3 5" xfId="18274"/>
    <cellStyle name="Header2 2 2 2 3 3 6" xfId="18275"/>
    <cellStyle name="Header2 2 2 2 3 4" xfId="18276"/>
    <cellStyle name="Header2 2 2 2 3 5" xfId="18277"/>
    <cellStyle name="Header2 2 2 3" xfId="18278"/>
    <cellStyle name="Header2 2 2 3 2" xfId="18279"/>
    <cellStyle name="Header2 2 2 3 2 2" xfId="18280"/>
    <cellStyle name="Header2 2 2 3 2 3" xfId="18281"/>
    <cellStyle name="Header2 2 2 3 3" xfId="18282"/>
    <cellStyle name="Header2 2 2 4" xfId="18283"/>
    <cellStyle name="Header2 2 2 4 2" xfId="18284"/>
    <cellStyle name="Header2 2 2 4 2 2" xfId="18285"/>
    <cellStyle name="Header2 2 2 4 2 3" xfId="18286"/>
    <cellStyle name="Header2 2 2 4 3" xfId="18287"/>
    <cellStyle name="Header2 2 2 5" xfId="18288"/>
    <cellStyle name="Header2 2 2 5 2" xfId="18289"/>
    <cellStyle name="Header2 2 2 5 2 2" xfId="18290"/>
    <cellStyle name="Header2 2 2 5 2 3" xfId="18291"/>
    <cellStyle name="Header2 2 2 5 3" xfId="18292"/>
    <cellStyle name="Header2 2 2 6" xfId="18293"/>
    <cellStyle name="Header2 2 2 6 2" xfId="18294"/>
    <cellStyle name="Header2 2 2 6 2 2" xfId="18295"/>
    <cellStyle name="Header2 2 2 6 2 2 2" xfId="18296"/>
    <cellStyle name="Header2 2 2 6 2 2 3" xfId="18297"/>
    <cellStyle name="Header2 2 2 6 2 2 4" xfId="18298"/>
    <cellStyle name="Header2 2 2 6 2 2 5" xfId="18299"/>
    <cellStyle name="Header2 2 2 6 2 3" xfId="18300"/>
    <cellStyle name="Header2 2 2 6 2 3 2" xfId="18301"/>
    <cellStyle name="Header2 2 2 6 2 3 3" xfId="18302"/>
    <cellStyle name="Header2 2 2 6 2 3 4" xfId="18303"/>
    <cellStyle name="Header2 2 2 6 2 4" xfId="18304"/>
    <cellStyle name="Header2 2 2 6 2 5" xfId="18305"/>
    <cellStyle name="Header2 2 2 6 2 6" xfId="18306"/>
    <cellStyle name="Header2 2 2 6 3" xfId="18307"/>
    <cellStyle name="Header2 2 2 6 3 2" xfId="18308"/>
    <cellStyle name="Header2 2 2 6 3 2 2" xfId="18309"/>
    <cellStyle name="Header2 2 2 6 3 2 3" xfId="18310"/>
    <cellStyle name="Header2 2 2 6 3 2 4" xfId="18311"/>
    <cellStyle name="Header2 2 2 6 3 3" xfId="18312"/>
    <cellStyle name="Header2 2 2 6 3 3 2" xfId="18313"/>
    <cellStyle name="Header2 2 2 6 3 3 3" xfId="18314"/>
    <cellStyle name="Header2 2 2 6 3 3 4" xfId="18315"/>
    <cellStyle name="Header2 2 2 6 3 4" xfId="18316"/>
    <cellStyle name="Header2 2 2 6 3 5" xfId="18317"/>
    <cellStyle name="Header2 2 2 6 3 6" xfId="18318"/>
    <cellStyle name="Header2 2 2 6 4" xfId="18319"/>
    <cellStyle name="Header2 2 2 6 5" xfId="18320"/>
    <cellStyle name="Header2 2 2 7" xfId="18321"/>
    <cellStyle name="Header2 2 2 7 2" xfId="18322"/>
    <cellStyle name="Header2 2 2 7 2 2" xfId="18323"/>
    <cellStyle name="Header2 2 2 7 2 2 2" xfId="18324"/>
    <cellStyle name="Header2 2 2 7 2 2 3" xfId="18325"/>
    <cellStyle name="Header2 2 2 7 2 2 4" xfId="18326"/>
    <cellStyle name="Header2 2 2 7 2 2 5" xfId="18327"/>
    <cellStyle name="Header2 2 2 7 2 3" xfId="18328"/>
    <cellStyle name="Header2 2 2 7 2 3 2" xfId="18329"/>
    <cellStyle name="Header2 2 2 7 2 3 3" xfId="18330"/>
    <cellStyle name="Header2 2 2 7 2 3 4" xfId="18331"/>
    <cellStyle name="Header2 2 2 7 2 4" xfId="18332"/>
    <cellStyle name="Header2 2 2 7 2 5" xfId="18333"/>
    <cellStyle name="Header2 2 2 7 2 6" xfId="18334"/>
    <cellStyle name="Header2 2 2 7 3" xfId="18335"/>
    <cellStyle name="Header2 2 2 7 3 2" xfId="18336"/>
    <cellStyle name="Header2 2 2 7 3 2 2" xfId="18337"/>
    <cellStyle name="Header2 2 2 7 3 2 3" xfId="18338"/>
    <cellStyle name="Header2 2 2 7 3 2 4" xfId="18339"/>
    <cellStyle name="Header2 2 2 7 3 3" xfId="18340"/>
    <cellStyle name="Header2 2 2 7 3 3 2" xfId="18341"/>
    <cellStyle name="Header2 2 2 7 3 3 3" xfId="18342"/>
    <cellStyle name="Header2 2 2 7 3 3 4" xfId="18343"/>
    <cellStyle name="Header2 2 2 7 3 4" xfId="18344"/>
    <cellStyle name="Header2 2 2 7 3 5" xfId="18345"/>
    <cellStyle name="Header2 2 2 7 3 6" xfId="18346"/>
    <cellStyle name="Header2 2 2 7 4" xfId="18347"/>
    <cellStyle name="Header2 2 2 7 5" xfId="18348"/>
    <cellStyle name="Header2 2 2 8" xfId="18349"/>
    <cellStyle name="Header2 2 2 8 2" xfId="18350"/>
    <cellStyle name="Header2 2 2 8 2 2" xfId="18351"/>
    <cellStyle name="Header2 2 2 8 2 2 2" xfId="18352"/>
    <cellStyle name="Header2 2 2 8 2 2 3" xfId="18353"/>
    <cellStyle name="Header2 2 2 8 2 2 4" xfId="18354"/>
    <cellStyle name="Header2 2 2 8 2 2 5" xfId="18355"/>
    <cellStyle name="Header2 2 2 8 2 3" xfId="18356"/>
    <cellStyle name="Header2 2 2 8 2 3 2" xfId="18357"/>
    <cellStyle name="Header2 2 2 8 2 3 3" xfId="18358"/>
    <cellStyle name="Header2 2 2 8 2 3 4" xfId="18359"/>
    <cellStyle name="Header2 2 2 8 2 4" xfId="18360"/>
    <cellStyle name="Header2 2 2 8 2 5" xfId="18361"/>
    <cellStyle name="Header2 2 2 8 2 6" xfId="18362"/>
    <cellStyle name="Header2 2 2 8 3" xfId="18363"/>
    <cellStyle name="Header2 2 2 8 3 2" xfId="18364"/>
    <cellStyle name="Header2 2 2 8 3 2 2" xfId="18365"/>
    <cellStyle name="Header2 2 2 8 3 2 3" xfId="18366"/>
    <cellStyle name="Header2 2 2 8 3 2 4" xfId="18367"/>
    <cellStyle name="Header2 2 2 8 3 3" xfId="18368"/>
    <cellStyle name="Header2 2 2 8 3 3 2" xfId="18369"/>
    <cellStyle name="Header2 2 2 8 3 3 3" xfId="18370"/>
    <cellStyle name="Header2 2 2 8 3 3 4" xfId="18371"/>
    <cellStyle name="Header2 2 2 8 3 4" xfId="18372"/>
    <cellStyle name="Header2 2 2 8 3 5" xfId="18373"/>
    <cellStyle name="Header2 2 2 8 3 6" xfId="18374"/>
    <cellStyle name="Header2 2 2 8 4" xfId="18375"/>
    <cellStyle name="Header2 2 2 8 5" xfId="18376"/>
    <cellStyle name="Header2 2 2 9" xfId="18377"/>
    <cellStyle name="Header2 2 2 9 2" xfId="18378"/>
    <cellStyle name="Header2 2 2 9 2 2" xfId="18379"/>
    <cellStyle name="Header2 2 2 9 2 2 2" xfId="18380"/>
    <cellStyle name="Header2 2 2 9 2 2 3" xfId="18381"/>
    <cellStyle name="Header2 2 2 9 2 2 4" xfId="18382"/>
    <cellStyle name="Header2 2 2 9 2 2 5" xfId="18383"/>
    <cellStyle name="Header2 2 2 9 2 3" xfId="18384"/>
    <cellStyle name="Header2 2 2 9 2 3 2" xfId="18385"/>
    <cellStyle name="Header2 2 2 9 2 3 3" xfId="18386"/>
    <cellStyle name="Header2 2 2 9 2 3 4" xfId="18387"/>
    <cellStyle name="Header2 2 2 9 2 4" xfId="18388"/>
    <cellStyle name="Header2 2 2 9 2 5" xfId="18389"/>
    <cellStyle name="Header2 2 2 9 2 6" xfId="18390"/>
    <cellStyle name="Header2 2 2 9 3" xfId="18391"/>
    <cellStyle name="Header2 2 2 9 3 2" xfId="18392"/>
    <cellStyle name="Header2 2 2 9 3 2 2" xfId="18393"/>
    <cellStyle name="Header2 2 2 9 3 2 3" xfId="18394"/>
    <cellStyle name="Header2 2 2 9 3 2 4" xfId="18395"/>
    <cellStyle name="Header2 2 2 9 3 3" xfId="18396"/>
    <cellStyle name="Header2 2 2 9 3 3 2" xfId="18397"/>
    <cellStyle name="Header2 2 2 9 3 3 3" xfId="18398"/>
    <cellStyle name="Header2 2 2 9 3 3 4" xfId="18399"/>
    <cellStyle name="Header2 2 2 9 3 4" xfId="18400"/>
    <cellStyle name="Header2 2 2 9 3 5" xfId="18401"/>
    <cellStyle name="Header2 2 2 9 3 6" xfId="18402"/>
    <cellStyle name="Header2 2 2 9 4" xfId="18403"/>
    <cellStyle name="Header2 2 2 9 5" xfId="18404"/>
    <cellStyle name="Header2 2 3" xfId="18405"/>
    <cellStyle name="Header2 2 3 10" xfId="18406"/>
    <cellStyle name="Header2 2 3 10 2" xfId="18407"/>
    <cellStyle name="Header2 2 3 10 2 2" xfId="18408"/>
    <cellStyle name="Header2 2 3 10 2 2 2" xfId="18409"/>
    <cellStyle name="Header2 2 3 10 2 2 3" xfId="18410"/>
    <cellStyle name="Header2 2 3 10 2 2 4" xfId="18411"/>
    <cellStyle name="Header2 2 3 10 2 2 5" xfId="18412"/>
    <cellStyle name="Header2 2 3 10 2 3" xfId="18413"/>
    <cellStyle name="Header2 2 3 10 2 3 2" xfId="18414"/>
    <cellStyle name="Header2 2 3 10 2 3 3" xfId="18415"/>
    <cellStyle name="Header2 2 3 10 2 3 4" xfId="18416"/>
    <cellStyle name="Header2 2 3 10 2 4" xfId="18417"/>
    <cellStyle name="Header2 2 3 10 2 5" xfId="18418"/>
    <cellStyle name="Header2 2 3 10 2 6" xfId="18419"/>
    <cellStyle name="Header2 2 3 10 3" xfId="18420"/>
    <cellStyle name="Header2 2 3 10 3 2" xfId="18421"/>
    <cellStyle name="Header2 2 3 10 3 2 2" xfId="18422"/>
    <cellStyle name="Header2 2 3 10 3 2 3" xfId="18423"/>
    <cellStyle name="Header2 2 3 10 3 2 4" xfId="18424"/>
    <cellStyle name="Header2 2 3 10 3 3" xfId="18425"/>
    <cellStyle name="Header2 2 3 10 3 3 2" xfId="18426"/>
    <cellStyle name="Header2 2 3 10 3 3 3" xfId="18427"/>
    <cellStyle name="Header2 2 3 10 3 3 4" xfId="18428"/>
    <cellStyle name="Header2 2 3 10 3 4" xfId="18429"/>
    <cellStyle name="Header2 2 3 10 3 5" xfId="18430"/>
    <cellStyle name="Header2 2 3 10 3 6" xfId="18431"/>
    <cellStyle name="Header2 2 3 10 4" xfId="18432"/>
    <cellStyle name="Header2 2 3 10 5" xfId="18433"/>
    <cellStyle name="Header2 2 3 11" xfId="18434"/>
    <cellStyle name="Header2 2 3 11 2" xfId="18435"/>
    <cellStyle name="Header2 2 3 11 2 2" xfId="18436"/>
    <cellStyle name="Header2 2 3 11 2 2 2" xfId="18437"/>
    <cellStyle name="Header2 2 3 11 2 2 3" xfId="18438"/>
    <cellStyle name="Header2 2 3 11 2 2 4" xfId="18439"/>
    <cellStyle name="Header2 2 3 11 2 2 5" xfId="18440"/>
    <cellStyle name="Header2 2 3 11 2 3" xfId="18441"/>
    <cellStyle name="Header2 2 3 11 2 3 2" xfId="18442"/>
    <cellStyle name="Header2 2 3 11 2 3 3" xfId="18443"/>
    <cellStyle name="Header2 2 3 11 2 3 4" xfId="18444"/>
    <cellStyle name="Header2 2 3 11 2 4" xfId="18445"/>
    <cellStyle name="Header2 2 3 11 2 5" xfId="18446"/>
    <cellStyle name="Header2 2 3 11 2 6" xfId="18447"/>
    <cellStyle name="Header2 2 3 11 3" xfId="18448"/>
    <cellStyle name="Header2 2 3 11 3 2" xfId="18449"/>
    <cellStyle name="Header2 2 3 11 3 2 2" xfId="18450"/>
    <cellStyle name="Header2 2 3 11 3 2 3" xfId="18451"/>
    <cellStyle name="Header2 2 3 11 3 2 4" xfId="18452"/>
    <cellStyle name="Header2 2 3 11 3 3" xfId="18453"/>
    <cellStyle name="Header2 2 3 11 3 3 2" xfId="18454"/>
    <cellStyle name="Header2 2 3 11 3 3 3" xfId="18455"/>
    <cellStyle name="Header2 2 3 11 3 3 4" xfId="18456"/>
    <cellStyle name="Header2 2 3 11 3 4" xfId="18457"/>
    <cellStyle name="Header2 2 3 11 3 5" xfId="18458"/>
    <cellStyle name="Header2 2 3 11 3 6" xfId="18459"/>
    <cellStyle name="Header2 2 3 11 4" xfId="18460"/>
    <cellStyle name="Header2 2 3 11 5" xfId="18461"/>
    <cellStyle name="Header2 2 3 12" xfId="18462"/>
    <cellStyle name="Header2 2 3 12 2" xfId="18463"/>
    <cellStyle name="Header2 2 3 12 2 2" xfId="18464"/>
    <cellStyle name="Header2 2 3 12 2 2 2" xfId="18465"/>
    <cellStyle name="Header2 2 3 12 2 2 3" xfId="18466"/>
    <cellStyle name="Header2 2 3 12 2 2 4" xfId="18467"/>
    <cellStyle name="Header2 2 3 12 2 2 5" xfId="18468"/>
    <cellStyle name="Header2 2 3 12 2 3" xfId="18469"/>
    <cellStyle name="Header2 2 3 12 2 3 2" xfId="18470"/>
    <cellStyle name="Header2 2 3 12 2 3 3" xfId="18471"/>
    <cellStyle name="Header2 2 3 12 2 3 4" xfId="18472"/>
    <cellStyle name="Header2 2 3 12 2 4" xfId="18473"/>
    <cellStyle name="Header2 2 3 12 2 5" xfId="18474"/>
    <cellStyle name="Header2 2 3 12 2 6" xfId="18475"/>
    <cellStyle name="Header2 2 3 12 3" xfId="18476"/>
    <cellStyle name="Header2 2 3 12 3 2" xfId="18477"/>
    <cellStyle name="Header2 2 3 12 3 2 2" xfId="18478"/>
    <cellStyle name="Header2 2 3 12 3 2 3" xfId="18479"/>
    <cellStyle name="Header2 2 3 12 3 2 4" xfId="18480"/>
    <cellStyle name="Header2 2 3 12 3 3" xfId="18481"/>
    <cellStyle name="Header2 2 3 12 3 3 2" xfId="18482"/>
    <cellStyle name="Header2 2 3 12 3 3 3" xfId="18483"/>
    <cellStyle name="Header2 2 3 12 3 3 4" xfId="18484"/>
    <cellStyle name="Header2 2 3 12 3 4" xfId="18485"/>
    <cellStyle name="Header2 2 3 12 3 5" xfId="18486"/>
    <cellStyle name="Header2 2 3 12 3 6" xfId="18487"/>
    <cellStyle name="Header2 2 3 12 4" xfId="18488"/>
    <cellStyle name="Header2 2 3 12 5" xfId="18489"/>
    <cellStyle name="Header2 2 3 2" xfId="18490"/>
    <cellStyle name="Header2 2 3 2 2" xfId="18491"/>
    <cellStyle name="Header2 2 3 2 2 2" xfId="18492"/>
    <cellStyle name="Header2 2 3 2 2 3" xfId="18493"/>
    <cellStyle name="Header2 2 3 2 3" xfId="18494"/>
    <cellStyle name="Header2 2 3 3" xfId="18495"/>
    <cellStyle name="Header2 2 3 3 2" xfId="18496"/>
    <cellStyle name="Header2 2 3 3 2 2" xfId="18497"/>
    <cellStyle name="Header2 2 3 3 2 3" xfId="18498"/>
    <cellStyle name="Header2 2 3 3 3" xfId="18499"/>
    <cellStyle name="Header2 2 3 4" xfId="18500"/>
    <cellStyle name="Header2 2 3 4 2" xfId="18501"/>
    <cellStyle name="Header2 2 3 4 2 2" xfId="18502"/>
    <cellStyle name="Header2 2 3 4 2 3" xfId="18503"/>
    <cellStyle name="Header2 2 3 4 3" xfId="18504"/>
    <cellStyle name="Header2 2 3 5" xfId="18505"/>
    <cellStyle name="Header2 2 3 5 2" xfId="18506"/>
    <cellStyle name="Header2 2 3 5 2 2" xfId="18507"/>
    <cellStyle name="Header2 2 3 5 2 2 2" xfId="18508"/>
    <cellStyle name="Header2 2 3 5 2 2 3" xfId="18509"/>
    <cellStyle name="Header2 2 3 5 2 2 4" xfId="18510"/>
    <cellStyle name="Header2 2 3 5 2 2 5" xfId="18511"/>
    <cellStyle name="Header2 2 3 5 2 3" xfId="18512"/>
    <cellStyle name="Header2 2 3 5 2 3 2" xfId="18513"/>
    <cellStyle name="Header2 2 3 5 2 3 3" xfId="18514"/>
    <cellStyle name="Header2 2 3 5 2 3 4" xfId="18515"/>
    <cellStyle name="Header2 2 3 5 2 4" xfId="18516"/>
    <cellStyle name="Header2 2 3 5 2 5" xfId="18517"/>
    <cellStyle name="Header2 2 3 5 2 6" xfId="18518"/>
    <cellStyle name="Header2 2 3 5 3" xfId="18519"/>
    <cellStyle name="Header2 2 3 5 3 2" xfId="18520"/>
    <cellStyle name="Header2 2 3 5 3 2 2" xfId="18521"/>
    <cellStyle name="Header2 2 3 5 3 2 3" xfId="18522"/>
    <cellStyle name="Header2 2 3 5 3 2 4" xfId="18523"/>
    <cellStyle name="Header2 2 3 5 3 3" xfId="18524"/>
    <cellStyle name="Header2 2 3 5 3 3 2" xfId="18525"/>
    <cellStyle name="Header2 2 3 5 3 3 3" xfId="18526"/>
    <cellStyle name="Header2 2 3 5 3 3 4" xfId="18527"/>
    <cellStyle name="Header2 2 3 5 3 4" xfId="18528"/>
    <cellStyle name="Header2 2 3 5 3 5" xfId="18529"/>
    <cellStyle name="Header2 2 3 5 3 6" xfId="18530"/>
    <cellStyle name="Header2 2 3 5 4" xfId="18531"/>
    <cellStyle name="Header2 2 3 5 5" xfId="18532"/>
    <cellStyle name="Header2 2 3 6" xfId="18533"/>
    <cellStyle name="Header2 2 3 6 2" xfId="18534"/>
    <cellStyle name="Header2 2 3 6 2 2" xfId="18535"/>
    <cellStyle name="Header2 2 3 6 2 2 2" xfId="18536"/>
    <cellStyle name="Header2 2 3 6 2 2 3" xfId="18537"/>
    <cellStyle name="Header2 2 3 6 2 2 4" xfId="18538"/>
    <cellStyle name="Header2 2 3 6 2 2 5" xfId="18539"/>
    <cellStyle name="Header2 2 3 6 2 3" xfId="18540"/>
    <cellStyle name="Header2 2 3 6 2 3 2" xfId="18541"/>
    <cellStyle name="Header2 2 3 6 2 3 3" xfId="18542"/>
    <cellStyle name="Header2 2 3 6 2 3 4" xfId="18543"/>
    <cellStyle name="Header2 2 3 6 2 4" xfId="18544"/>
    <cellStyle name="Header2 2 3 6 2 5" xfId="18545"/>
    <cellStyle name="Header2 2 3 6 2 6" xfId="18546"/>
    <cellStyle name="Header2 2 3 6 3" xfId="18547"/>
    <cellStyle name="Header2 2 3 6 3 2" xfId="18548"/>
    <cellStyle name="Header2 2 3 6 3 2 2" xfId="18549"/>
    <cellStyle name="Header2 2 3 6 3 2 3" xfId="18550"/>
    <cellStyle name="Header2 2 3 6 3 2 4" xfId="18551"/>
    <cellStyle name="Header2 2 3 6 3 3" xfId="18552"/>
    <cellStyle name="Header2 2 3 6 3 3 2" xfId="18553"/>
    <cellStyle name="Header2 2 3 6 3 3 3" xfId="18554"/>
    <cellStyle name="Header2 2 3 6 3 3 4" xfId="18555"/>
    <cellStyle name="Header2 2 3 6 3 4" xfId="18556"/>
    <cellStyle name="Header2 2 3 6 3 5" xfId="18557"/>
    <cellStyle name="Header2 2 3 6 3 6" xfId="18558"/>
    <cellStyle name="Header2 2 3 6 4" xfId="18559"/>
    <cellStyle name="Header2 2 3 6 5" xfId="18560"/>
    <cellStyle name="Header2 2 3 7" xfId="18561"/>
    <cellStyle name="Header2 2 3 7 2" xfId="18562"/>
    <cellStyle name="Header2 2 3 7 2 2" xfId="18563"/>
    <cellStyle name="Header2 2 3 7 2 2 2" xfId="18564"/>
    <cellStyle name="Header2 2 3 7 2 2 3" xfId="18565"/>
    <cellStyle name="Header2 2 3 7 2 2 4" xfId="18566"/>
    <cellStyle name="Header2 2 3 7 2 2 5" xfId="18567"/>
    <cellStyle name="Header2 2 3 7 2 3" xfId="18568"/>
    <cellStyle name="Header2 2 3 7 2 3 2" xfId="18569"/>
    <cellStyle name="Header2 2 3 7 2 3 3" xfId="18570"/>
    <cellStyle name="Header2 2 3 7 2 3 4" xfId="18571"/>
    <cellStyle name="Header2 2 3 7 2 4" xfId="18572"/>
    <cellStyle name="Header2 2 3 7 2 5" xfId="18573"/>
    <cellStyle name="Header2 2 3 7 2 6" xfId="18574"/>
    <cellStyle name="Header2 2 3 7 3" xfId="18575"/>
    <cellStyle name="Header2 2 3 7 3 2" xfId="18576"/>
    <cellStyle name="Header2 2 3 7 3 2 2" xfId="18577"/>
    <cellStyle name="Header2 2 3 7 3 2 3" xfId="18578"/>
    <cellStyle name="Header2 2 3 7 3 2 4" xfId="18579"/>
    <cellStyle name="Header2 2 3 7 3 3" xfId="18580"/>
    <cellStyle name="Header2 2 3 7 3 3 2" xfId="18581"/>
    <cellStyle name="Header2 2 3 7 3 3 3" xfId="18582"/>
    <cellStyle name="Header2 2 3 7 3 3 4" xfId="18583"/>
    <cellStyle name="Header2 2 3 7 3 4" xfId="18584"/>
    <cellStyle name="Header2 2 3 7 3 5" xfId="18585"/>
    <cellStyle name="Header2 2 3 7 3 6" xfId="18586"/>
    <cellStyle name="Header2 2 3 7 4" xfId="18587"/>
    <cellStyle name="Header2 2 3 7 5" xfId="18588"/>
    <cellStyle name="Header2 2 3 8" xfId="18589"/>
    <cellStyle name="Header2 2 3 8 2" xfId="18590"/>
    <cellStyle name="Header2 2 3 8 2 2" xfId="18591"/>
    <cellStyle name="Header2 2 3 8 2 2 2" xfId="18592"/>
    <cellStyle name="Header2 2 3 8 2 2 3" xfId="18593"/>
    <cellStyle name="Header2 2 3 8 2 2 4" xfId="18594"/>
    <cellStyle name="Header2 2 3 8 2 2 5" xfId="18595"/>
    <cellStyle name="Header2 2 3 8 2 3" xfId="18596"/>
    <cellStyle name="Header2 2 3 8 2 3 2" xfId="18597"/>
    <cellStyle name="Header2 2 3 8 2 3 3" xfId="18598"/>
    <cellStyle name="Header2 2 3 8 2 3 4" xfId="18599"/>
    <cellStyle name="Header2 2 3 8 2 4" xfId="18600"/>
    <cellStyle name="Header2 2 3 8 2 5" xfId="18601"/>
    <cellStyle name="Header2 2 3 8 2 6" xfId="18602"/>
    <cellStyle name="Header2 2 3 8 3" xfId="18603"/>
    <cellStyle name="Header2 2 3 8 3 2" xfId="18604"/>
    <cellStyle name="Header2 2 3 8 3 2 2" xfId="18605"/>
    <cellStyle name="Header2 2 3 8 3 2 3" xfId="18606"/>
    <cellStyle name="Header2 2 3 8 3 2 4" xfId="18607"/>
    <cellStyle name="Header2 2 3 8 3 3" xfId="18608"/>
    <cellStyle name="Header2 2 3 8 3 3 2" xfId="18609"/>
    <cellStyle name="Header2 2 3 8 3 3 3" xfId="18610"/>
    <cellStyle name="Header2 2 3 8 3 3 4" xfId="18611"/>
    <cellStyle name="Header2 2 3 8 3 4" xfId="18612"/>
    <cellStyle name="Header2 2 3 8 3 5" xfId="18613"/>
    <cellStyle name="Header2 2 3 8 3 6" xfId="18614"/>
    <cellStyle name="Header2 2 3 8 4" xfId="18615"/>
    <cellStyle name="Header2 2 3 8 5" xfId="18616"/>
    <cellStyle name="Header2 2 3 9" xfId="18617"/>
    <cellStyle name="Header2 2 3 9 2" xfId="18618"/>
    <cellStyle name="Header2 2 3 9 2 2" xfId="18619"/>
    <cellStyle name="Header2 2 3 9 2 2 2" xfId="18620"/>
    <cellStyle name="Header2 2 3 9 2 2 3" xfId="18621"/>
    <cellStyle name="Header2 2 3 9 2 2 4" xfId="18622"/>
    <cellStyle name="Header2 2 3 9 2 2 5" xfId="18623"/>
    <cellStyle name="Header2 2 3 9 2 3" xfId="18624"/>
    <cellStyle name="Header2 2 3 9 2 3 2" xfId="18625"/>
    <cellStyle name="Header2 2 3 9 2 3 3" xfId="18626"/>
    <cellStyle name="Header2 2 3 9 2 3 4" xfId="18627"/>
    <cellStyle name="Header2 2 3 9 2 4" xfId="18628"/>
    <cellStyle name="Header2 2 3 9 2 5" xfId="18629"/>
    <cellStyle name="Header2 2 3 9 2 6" xfId="18630"/>
    <cellStyle name="Header2 2 3 9 3" xfId="18631"/>
    <cellStyle name="Header2 2 3 9 3 2" xfId="18632"/>
    <cellStyle name="Header2 2 3 9 3 2 2" xfId="18633"/>
    <cellStyle name="Header2 2 3 9 3 2 3" xfId="18634"/>
    <cellStyle name="Header2 2 3 9 3 2 4" xfId="18635"/>
    <cellStyle name="Header2 2 3 9 3 3" xfId="18636"/>
    <cellStyle name="Header2 2 3 9 3 3 2" xfId="18637"/>
    <cellStyle name="Header2 2 3 9 3 3 3" xfId="18638"/>
    <cellStyle name="Header2 2 3 9 3 3 4" xfId="18639"/>
    <cellStyle name="Header2 2 3 9 3 4" xfId="18640"/>
    <cellStyle name="Header2 2 3 9 3 5" xfId="18641"/>
    <cellStyle name="Header2 2 3 9 3 6" xfId="18642"/>
    <cellStyle name="Header2 2 3 9 4" xfId="18643"/>
    <cellStyle name="Header2 2 3 9 5" xfId="18644"/>
    <cellStyle name="Header2 20" xfId="18645"/>
    <cellStyle name="Header2 20 2" xfId="18646"/>
    <cellStyle name="Header2 20 2 10" xfId="18647"/>
    <cellStyle name="Header2 20 2 10 2" xfId="18648"/>
    <cellStyle name="Header2 20 2 10 2 2" xfId="18649"/>
    <cellStyle name="Header2 20 2 10 2 2 2" xfId="18650"/>
    <cellStyle name="Header2 20 2 10 2 2 3" xfId="18651"/>
    <cellStyle name="Header2 20 2 10 2 2 4" xfId="18652"/>
    <cellStyle name="Header2 20 2 10 2 2 5" xfId="18653"/>
    <cellStyle name="Header2 20 2 10 2 3" xfId="18654"/>
    <cellStyle name="Header2 20 2 10 2 3 2" xfId="18655"/>
    <cellStyle name="Header2 20 2 10 2 3 3" xfId="18656"/>
    <cellStyle name="Header2 20 2 10 2 3 4" xfId="18657"/>
    <cellStyle name="Header2 20 2 10 2 4" xfId="18658"/>
    <cellStyle name="Header2 20 2 10 2 5" xfId="18659"/>
    <cellStyle name="Header2 20 2 10 2 6" xfId="18660"/>
    <cellStyle name="Header2 20 2 10 3" xfId="18661"/>
    <cellStyle name="Header2 20 2 10 3 2" xfId="18662"/>
    <cellStyle name="Header2 20 2 10 3 2 2" xfId="18663"/>
    <cellStyle name="Header2 20 2 10 3 2 3" xfId="18664"/>
    <cellStyle name="Header2 20 2 10 3 2 4" xfId="18665"/>
    <cellStyle name="Header2 20 2 10 3 3" xfId="18666"/>
    <cellStyle name="Header2 20 2 10 3 3 2" xfId="18667"/>
    <cellStyle name="Header2 20 2 10 3 3 3" xfId="18668"/>
    <cellStyle name="Header2 20 2 10 3 3 4" xfId="18669"/>
    <cellStyle name="Header2 20 2 10 3 4" xfId="18670"/>
    <cellStyle name="Header2 20 2 10 3 5" xfId="18671"/>
    <cellStyle name="Header2 20 2 10 3 6" xfId="18672"/>
    <cellStyle name="Header2 20 2 10 4" xfId="18673"/>
    <cellStyle name="Header2 20 2 10 5" xfId="18674"/>
    <cellStyle name="Header2 20 2 11" xfId="18675"/>
    <cellStyle name="Header2 20 2 11 2" xfId="18676"/>
    <cellStyle name="Header2 20 2 11 2 2" xfId="18677"/>
    <cellStyle name="Header2 20 2 11 2 2 2" xfId="18678"/>
    <cellStyle name="Header2 20 2 11 2 2 3" xfId="18679"/>
    <cellStyle name="Header2 20 2 11 2 2 4" xfId="18680"/>
    <cellStyle name="Header2 20 2 11 2 2 5" xfId="18681"/>
    <cellStyle name="Header2 20 2 11 2 3" xfId="18682"/>
    <cellStyle name="Header2 20 2 11 2 3 2" xfId="18683"/>
    <cellStyle name="Header2 20 2 11 2 3 3" xfId="18684"/>
    <cellStyle name="Header2 20 2 11 2 3 4" xfId="18685"/>
    <cellStyle name="Header2 20 2 11 2 4" xfId="18686"/>
    <cellStyle name="Header2 20 2 11 2 5" xfId="18687"/>
    <cellStyle name="Header2 20 2 11 2 6" xfId="18688"/>
    <cellStyle name="Header2 20 2 11 3" xfId="18689"/>
    <cellStyle name="Header2 20 2 11 3 2" xfId="18690"/>
    <cellStyle name="Header2 20 2 11 3 2 2" xfId="18691"/>
    <cellStyle name="Header2 20 2 11 3 2 3" xfId="18692"/>
    <cellStyle name="Header2 20 2 11 3 2 4" xfId="18693"/>
    <cellStyle name="Header2 20 2 11 3 3" xfId="18694"/>
    <cellStyle name="Header2 20 2 11 3 3 2" xfId="18695"/>
    <cellStyle name="Header2 20 2 11 3 3 3" xfId="18696"/>
    <cellStyle name="Header2 20 2 11 3 3 4" xfId="18697"/>
    <cellStyle name="Header2 20 2 11 3 4" xfId="18698"/>
    <cellStyle name="Header2 20 2 11 3 5" xfId="18699"/>
    <cellStyle name="Header2 20 2 11 3 6" xfId="18700"/>
    <cellStyle name="Header2 20 2 11 4" xfId="18701"/>
    <cellStyle name="Header2 20 2 11 5" xfId="18702"/>
    <cellStyle name="Header2 20 2 12" xfId="18703"/>
    <cellStyle name="Header2 20 2 12 2" xfId="18704"/>
    <cellStyle name="Header2 20 2 12 2 2" xfId="18705"/>
    <cellStyle name="Header2 20 2 12 2 2 2" xfId="18706"/>
    <cellStyle name="Header2 20 2 12 2 2 3" xfId="18707"/>
    <cellStyle name="Header2 20 2 12 2 2 4" xfId="18708"/>
    <cellStyle name="Header2 20 2 12 2 2 5" xfId="18709"/>
    <cellStyle name="Header2 20 2 12 2 3" xfId="18710"/>
    <cellStyle name="Header2 20 2 12 2 3 2" xfId="18711"/>
    <cellStyle name="Header2 20 2 12 2 3 3" xfId="18712"/>
    <cellStyle name="Header2 20 2 12 2 3 4" xfId="18713"/>
    <cellStyle name="Header2 20 2 12 2 4" xfId="18714"/>
    <cellStyle name="Header2 20 2 12 2 5" xfId="18715"/>
    <cellStyle name="Header2 20 2 12 2 6" xfId="18716"/>
    <cellStyle name="Header2 20 2 12 3" xfId="18717"/>
    <cellStyle name="Header2 20 2 12 3 2" xfId="18718"/>
    <cellStyle name="Header2 20 2 12 3 2 2" xfId="18719"/>
    <cellStyle name="Header2 20 2 12 3 2 3" xfId="18720"/>
    <cellStyle name="Header2 20 2 12 3 2 4" xfId="18721"/>
    <cellStyle name="Header2 20 2 12 3 3" xfId="18722"/>
    <cellStyle name="Header2 20 2 12 3 3 2" xfId="18723"/>
    <cellStyle name="Header2 20 2 12 3 3 3" xfId="18724"/>
    <cellStyle name="Header2 20 2 12 3 3 4" xfId="18725"/>
    <cellStyle name="Header2 20 2 12 3 4" xfId="18726"/>
    <cellStyle name="Header2 20 2 12 3 5" xfId="18727"/>
    <cellStyle name="Header2 20 2 12 3 6" xfId="18728"/>
    <cellStyle name="Header2 20 2 12 4" xfId="18729"/>
    <cellStyle name="Header2 20 2 12 5" xfId="18730"/>
    <cellStyle name="Header2 20 2 13" xfId="18731"/>
    <cellStyle name="Header2 20 2 13 2" xfId="18732"/>
    <cellStyle name="Header2 20 2 13 2 2" xfId="18733"/>
    <cellStyle name="Header2 20 2 13 2 2 2" xfId="18734"/>
    <cellStyle name="Header2 20 2 13 2 2 3" xfId="18735"/>
    <cellStyle name="Header2 20 2 13 2 2 4" xfId="18736"/>
    <cellStyle name="Header2 20 2 13 2 2 5" xfId="18737"/>
    <cellStyle name="Header2 20 2 13 2 3" xfId="18738"/>
    <cellStyle name="Header2 20 2 13 2 3 2" xfId="18739"/>
    <cellStyle name="Header2 20 2 13 2 3 3" xfId="18740"/>
    <cellStyle name="Header2 20 2 13 2 3 4" xfId="18741"/>
    <cellStyle name="Header2 20 2 13 2 4" xfId="18742"/>
    <cellStyle name="Header2 20 2 13 2 5" xfId="18743"/>
    <cellStyle name="Header2 20 2 13 2 6" xfId="18744"/>
    <cellStyle name="Header2 20 2 13 3" xfId="18745"/>
    <cellStyle name="Header2 20 2 13 3 2" xfId="18746"/>
    <cellStyle name="Header2 20 2 13 3 2 2" xfId="18747"/>
    <cellStyle name="Header2 20 2 13 3 2 3" xfId="18748"/>
    <cellStyle name="Header2 20 2 13 3 2 4" xfId="18749"/>
    <cellStyle name="Header2 20 2 13 3 3" xfId="18750"/>
    <cellStyle name="Header2 20 2 13 3 3 2" xfId="18751"/>
    <cellStyle name="Header2 20 2 13 3 3 3" xfId="18752"/>
    <cellStyle name="Header2 20 2 13 3 3 4" xfId="18753"/>
    <cellStyle name="Header2 20 2 13 3 4" xfId="18754"/>
    <cellStyle name="Header2 20 2 13 3 5" xfId="18755"/>
    <cellStyle name="Header2 20 2 13 3 6" xfId="18756"/>
    <cellStyle name="Header2 20 2 13 4" xfId="18757"/>
    <cellStyle name="Header2 20 2 13 5" xfId="18758"/>
    <cellStyle name="Header2 20 2 2" xfId="18759"/>
    <cellStyle name="Header2 20 2 2 2" xfId="18760"/>
    <cellStyle name="Header2 20 2 2 2 2" xfId="18761"/>
    <cellStyle name="Header2 20 2 2 2 2 2" xfId="18762"/>
    <cellStyle name="Header2 20 2 2 2 2 2 2" xfId="18763"/>
    <cellStyle name="Header2 20 2 2 2 2 2 3" xfId="18764"/>
    <cellStyle name="Header2 20 2 2 2 2 2 4" xfId="18765"/>
    <cellStyle name="Header2 20 2 2 2 2 2 5" xfId="18766"/>
    <cellStyle name="Header2 20 2 2 2 2 3" xfId="18767"/>
    <cellStyle name="Header2 20 2 2 2 2 3 2" xfId="18768"/>
    <cellStyle name="Header2 20 2 2 2 2 3 3" xfId="18769"/>
    <cellStyle name="Header2 20 2 2 2 2 3 4" xfId="18770"/>
    <cellStyle name="Header2 20 2 2 2 2 4" xfId="18771"/>
    <cellStyle name="Header2 20 2 2 2 2 5" xfId="18772"/>
    <cellStyle name="Header2 20 2 2 2 2 6" xfId="18773"/>
    <cellStyle name="Header2 20 2 2 2 3" xfId="18774"/>
    <cellStyle name="Header2 20 2 2 2 3 2" xfId="18775"/>
    <cellStyle name="Header2 20 2 2 2 3 2 2" xfId="18776"/>
    <cellStyle name="Header2 20 2 2 2 3 2 3" xfId="18777"/>
    <cellStyle name="Header2 20 2 2 2 3 2 4" xfId="18778"/>
    <cellStyle name="Header2 20 2 2 2 3 3" xfId="18779"/>
    <cellStyle name="Header2 20 2 2 2 3 3 2" xfId="18780"/>
    <cellStyle name="Header2 20 2 2 2 3 3 3" xfId="18781"/>
    <cellStyle name="Header2 20 2 2 2 3 3 4" xfId="18782"/>
    <cellStyle name="Header2 20 2 2 2 3 4" xfId="18783"/>
    <cellStyle name="Header2 20 2 2 2 3 5" xfId="18784"/>
    <cellStyle name="Header2 20 2 2 2 3 6" xfId="18785"/>
    <cellStyle name="Header2 20 2 2 2 4" xfId="18786"/>
    <cellStyle name="Header2 20 2 2 2 5" xfId="18787"/>
    <cellStyle name="Header2 20 2 2 3" xfId="18788"/>
    <cellStyle name="Header2 20 2 2 3 2" xfId="18789"/>
    <cellStyle name="Header2 20 2 2 3 2 2" xfId="18790"/>
    <cellStyle name="Header2 20 2 2 3 2 2 2" xfId="18791"/>
    <cellStyle name="Header2 20 2 2 3 2 2 3" xfId="18792"/>
    <cellStyle name="Header2 20 2 2 3 2 2 4" xfId="18793"/>
    <cellStyle name="Header2 20 2 2 3 2 2 5" xfId="18794"/>
    <cellStyle name="Header2 20 2 2 3 2 3" xfId="18795"/>
    <cellStyle name="Header2 20 2 2 3 2 3 2" xfId="18796"/>
    <cellStyle name="Header2 20 2 2 3 2 3 3" xfId="18797"/>
    <cellStyle name="Header2 20 2 2 3 2 3 4" xfId="18798"/>
    <cellStyle name="Header2 20 2 2 3 2 4" xfId="18799"/>
    <cellStyle name="Header2 20 2 2 3 2 5" xfId="18800"/>
    <cellStyle name="Header2 20 2 2 3 2 6" xfId="18801"/>
    <cellStyle name="Header2 20 2 2 3 3" xfId="18802"/>
    <cellStyle name="Header2 20 2 2 3 3 2" xfId="18803"/>
    <cellStyle name="Header2 20 2 2 3 3 2 2" xfId="18804"/>
    <cellStyle name="Header2 20 2 2 3 3 2 3" xfId="18805"/>
    <cellStyle name="Header2 20 2 2 3 3 2 4" xfId="18806"/>
    <cellStyle name="Header2 20 2 2 3 3 3" xfId="18807"/>
    <cellStyle name="Header2 20 2 2 3 3 3 2" xfId="18808"/>
    <cellStyle name="Header2 20 2 2 3 3 3 3" xfId="18809"/>
    <cellStyle name="Header2 20 2 2 3 3 3 4" xfId="18810"/>
    <cellStyle name="Header2 20 2 2 3 3 4" xfId="18811"/>
    <cellStyle name="Header2 20 2 2 3 3 5" xfId="18812"/>
    <cellStyle name="Header2 20 2 2 3 3 6" xfId="18813"/>
    <cellStyle name="Header2 20 2 2 3 4" xfId="18814"/>
    <cellStyle name="Header2 20 2 2 3 5" xfId="18815"/>
    <cellStyle name="Header2 20 2 3" xfId="18816"/>
    <cellStyle name="Header2 20 2 3 2" xfId="18817"/>
    <cellStyle name="Header2 20 2 3 2 2" xfId="18818"/>
    <cellStyle name="Header2 20 2 3 2 3" xfId="18819"/>
    <cellStyle name="Header2 20 2 3 3" xfId="18820"/>
    <cellStyle name="Header2 20 2 4" xfId="18821"/>
    <cellStyle name="Header2 20 2 4 2" xfId="18822"/>
    <cellStyle name="Header2 20 2 4 2 2" xfId="18823"/>
    <cellStyle name="Header2 20 2 4 2 3" xfId="18824"/>
    <cellStyle name="Header2 20 2 4 3" xfId="18825"/>
    <cellStyle name="Header2 20 2 5" xfId="18826"/>
    <cellStyle name="Header2 20 2 5 2" xfId="18827"/>
    <cellStyle name="Header2 20 2 5 2 2" xfId="18828"/>
    <cellStyle name="Header2 20 2 5 2 3" xfId="18829"/>
    <cellStyle name="Header2 20 2 5 3" xfId="18830"/>
    <cellStyle name="Header2 20 2 6" xfId="18831"/>
    <cellStyle name="Header2 20 2 6 2" xfId="18832"/>
    <cellStyle name="Header2 20 2 6 2 2" xfId="18833"/>
    <cellStyle name="Header2 20 2 6 2 2 2" xfId="18834"/>
    <cellStyle name="Header2 20 2 6 2 2 3" xfId="18835"/>
    <cellStyle name="Header2 20 2 6 2 2 4" xfId="18836"/>
    <cellStyle name="Header2 20 2 6 2 2 5" xfId="18837"/>
    <cellStyle name="Header2 20 2 6 2 3" xfId="18838"/>
    <cellStyle name="Header2 20 2 6 2 3 2" xfId="18839"/>
    <cellStyle name="Header2 20 2 6 2 3 3" xfId="18840"/>
    <cellStyle name="Header2 20 2 6 2 3 4" xfId="18841"/>
    <cellStyle name="Header2 20 2 6 2 4" xfId="18842"/>
    <cellStyle name="Header2 20 2 6 2 5" xfId="18843"/>
    <cellStyle name="Header2 20 2 6 2 6" xfId="18844"/>
    <cellStyle name="Header2 20 2 6 3" xfId="18845"/>
    <cellStyle name="Header2 20 2 6 3 2" xfId="18846"/>
    <cellStyle name="Header2 20 2 6 3 2 2" xfId="18847"/>
    <cellStyle name="Header2 20 2 6 3 2 3" xfId="18848"/>
    <cellStyle name="Header2 20 2 6 3 2 4" xfId="18849"/>
    <cellStyle name="Header2 20 2 6 3 3" xfId="18850"/>
    <cellStyle name="Header2 20 2 6 3 3 2" xfId="18851"/>
    <cellStyle name="Header2 20 2 6 3 3 3" xfId="18852"/>
    <cellStyle name="Header2 20 2 6 3 3 4" xfId="18853"/>
    <cellStyle name="Header2 20 2 6 3 4" xfId="18854"/>
    <cellStyle name="Header2 20 2 6 3 5" xfId="18855"/>
    <cellStyle name="Header2 20 2 6 3 6" xfId="18856"/>
    <cellStyle name="Header2 20 2 6 4" xfId="18857"/>
    <cellStyle name="Header2 20 2 6 5" xfId="18858"/>
    <cellStyle name="Header2 20 2 7" xfId="18859"/>
    <cellStyle name="Header2 20 2 7 2" xfId="18860"/>
    <cellStyle name="Header2 20 2 7 2 2" xfId="18861"/>
    <cellStyle name="Header2 20 2 7 2 2 2" xfId="18862"/>
    <cellStyle name="Header2 20 2 7 2 2 3" xfId="18863"/>
    <cellStyle name="Header2 20 2 7 2 2 4" xfId="18864"/>
    <cellStyle name="Header2 20 2 7 2 2 5" xfId="18865"/>
    <cellStyle name="Header2 20 2 7 2 3" xfId="18866"/>
    <cellStyle name="Header2 20 2 7 2 3 2" xfId="18867"/>
    <cellStyle name="Header2 20 2 7 2 3 3" xfId="18868"/>
    <cellStyle name="Header2 20 2 7 2 3 4" xfId="18869"/>
    <cellStyle name="Header2 20 2 7 2 4" xfId="18870"/>
    <cellStyle name="Header2 20 2 7 2 5" xfId="18871"/>
    <cellStyle name="Header2 20 2 7 2 6" xfId="18872"/>
    <cellStyle name="Header2 20 2 7 3" xfId="18873"/>
    <cellStyle name="Header2 20 2 7 3 2" xfId="18874"/>
    <cellStyle name="Header2 20 2 7 3 2 2" xfId="18875"/>
    <cellStyle name="Header2 20 2 7 3 2 3" xfId="18876"/>
    <cellStyle name="Header2 20 2 7 3 2 4" xfId="18877"/>
    <cellStyle name="Header2 20 2 7 3 3" xfId="18878"/>
    <cellStyle name="Header2 20 2 7 3 3 2" xfId="18879"/>
    <cellStyle name="Header2 20 2 7 3 3 3" xfId="18880"/>
    <cellStyle name="Header2 20 2 7 3 3 4" xfId="18881"/>
    <cellStyle name="Header2 20 2 7 3 4" xfId="18882"/>
    <cellStyle name="Header2 20 2 7 3 5" xfId="18883"/>
    <cellStyle name="Header2 20 2 7 3 6" xfId="18884"/>
    <cellStyle name="Header2 20 2 7 4" xfId="18885"/>
    <cellStyle name="Header2 20 2 7 5" xfId="18886"/>
    <cellStyle name="Header2 20 2 8" xfId="18887"/>
    <cellStyle name="Header2 20 2 8 2" xfId="18888"/>
    <cellStyle name="Header2 20 2 8 2 2" xfId="18889"/>
    <cellStyle name="Header2 20 2 8 2 2 2" xfId="18890"/>
    <cellStyle name="Header2 20 2 8 2 2 3" xfId="18891"/>
    <cellStyle name="Header2 20 2 8 2 2 4" xfId="18892"/>
    <cellStyle name="Header2 20 2 8 2 2 5" xfId="18893"/>
    <cellStyle name="Header2 20 2 8 2 3" xfId="18894"/>
    <cellStyle name="Header2 20 2 8 2 3 2" xfId="18895"/>
    <cellStyle name="Header2 20 2 8 2 3 3" xfId="18896"/>
    <cellStyle name="Header2 20 2 8 2 3 4" xfId="18897"/>
    <cellStyle name="Header2 20 2 8 2 4" xfId="18898"/>
    <cellStyle name="Header2 20 2 8 2 5" xfId="18899"/>
    <cellStyle name="Header2 20 2 8 2 6" xfId="18900"/>
    <cellStyle name="Header2 20 2 8 3" xfId="18901"/>
    <cellStyle name="Header2 20 2 8 3 2" xfId="18902"/>
    <cellStyle name="Header2 20 2 8 3 2 2" xfId="18903"/>
    <cellStyle name="Header2 20 2 8 3 2 3" xfId="18904"/>
    <cellStyle name="Header2 20 2 8 3 2 4" xfId="18905"/>
    <cellStyle name="Header2 20 2 8 3 3" xfId="18906"/>
    <cellStyle name="Header2 20 2 8 3 3 2" xfId="18907"/>
    <cellStyle name="Header2 20 2 8 3 3 3" xfId="18908"/>
    <cellStyle name="Header2 20 2 8 3 3 4" xfId="18909"/>
    <cellStyle name="Header2 20 2 8 3 4" xfId="18910"/>
    <cellStyle name="Header2 20 2 8 3 5" xfId="18911"/>
    <cellStyle name="Header2 20 2 8 3 6" xfId="18912"/>
    <cellStyle name="Header2 20 2 8 4" xfId="18913"/>
    <cellStyle name="Header2 20 2 8 5" xfId="18914"/>
    <cellStyle name="Header2 20 2 9" xfId="18915"/>
    <cellStyle name="Header2 20 2 9 2" xfId="18916"/>
    <cellStyle name="Header2 20 2 9 2 2" xfId="18917"/>
    <cellStyle name="Header2 20 2 9 2 2 2" xfId="18918"/>
    <cellStyle name="Header2 20 2 9 2 2 3" xfId="18919"/>
    <cellStyle name="Header2 20 2 9 2 2 4" xfId="18920"/>
    <cellStyle name="Header2 20 2 9 2 2 5" xfId="18921"/>
    <cellStyle name="Header2 20 2 9 2 3" xfId="18922"/>
    <cellStyle name="Header2 20 2 9 2 3 2" xfId="18923"/>
    <cellStyle name="Header2 20 2 9 2 3 3" xfId="18924"/>
    <cellStyle name="Header2 20 2 9 2 3 4" xfId="18925"/>
    <cellStyle name="Header2 20 2 9 2 4" xfId="18926"/>
    <cellStyle name="Header2 20 2 9 2 5" xfId="18927"/>
    <cellStyle name="Header2 20 2 9 2 6" xfId="18928"/>
    <cellStyle name="Header2 20 2 9 3" xfId="18929"/>
    <cellStyle name="Header2 20 2 9 3 2" xfId="18930"/>
    <cellStyle name="Header2 20 2 9 3 2 2" xfId="18931"/>
    <cellStyle name="Header2 20 2 9 3 2 3" xfId="18932"/>
    <cellStyle name="Header2 20 2 9 3 2 4" xfId="18933"/>
    <cellStyle name="Header2 20 2 9 3 3" xfId="18934"/>
    <cellStyle name="Header2 20 2 9 3 3 2" xfId="18935"/>
    <cellStyle name="Header2 20 2 9 3 3 3" xfId="18936"/>
    <cellStyle name="Header2 20 2 9 3 3 4" xfId="18937"/>
    <cellStyle name="Header2 20 2 9 3 4" xfId="18938"/>
    <cellStyle name="Header2 20 2 9 3 5" xfId="18939"/>
    <cellStyle name="Header2 20 2 9 3 6" xfId="18940"/>
    <cellStyle name="Header2 20 2 9 4" xfId="18941"/>
    <cellStyle name="Header2 20 2 9 5" xfId="18942"/>
    <cellStyle name="Header2 20 3" xfId="18943"/>
    <cellStyle name="Header2 20 3 10" xfId="18944"/>
    <cellStyle name="Header2 20 3 10 2" xfId="18945"/>
    <cellStyle name="Header2 20 3 10 2 2" xfId="18946"/>
    <cellStyle name="Header2 20 3 10 2 2 2" xfId="18947"/>
    <cellStyle name="Header2 20 3 10 2 2 3" xfId="18948"/>
    <cellStyle name="Header2 20 3 10 2 2 4" xfId="18949"/>
    <cellStyle name="Header2 20 3 10 2 2 5" xfId="18950"/>
    <cellStyle name="Header2 20 3 10 2 3" xfId="18951"/>
    <cellStyle name="Header2 20 3 10 2 3 2" xfId="18952"/>
    <cellStyle name="Header2 20 3 10 2 3 3" xfId="18953"/>
    <cellStyle name="Header2 20 3 10 2 3 4" xfId="18954"/>
    <cellStyle name="Header2 20 3 10 2 4" xfId="18955"/>
    <cellStyle name="Header2 20 3 10 2 5" xfId="18956"/>
    <cellStyle name="Header2 20 3 10 2 6" xfId="18957"/>
    <cellStyle name="Header2 20 3 10 3" xfId="18958"/>
    <cellStyle name="Header2 20 3 10 3 2" xfId="18959"/>
    <cellStyle name="Header2 20 3 10 3 2 2" xfId="18960"/>
    <cellStyle name="Header2 20 3 10 3 2 3" xfId="18961"/>
    <cellStyle name="Header2 20 3 10 3 2 4" xfId="18962"/>
    <cellStyle name="Header2 20 3 10 3 3" xfId="18963"/>
    <cellStyle name="Header2 20 3 10 3 3 2" xfId="18964"/>
    <cellStyle name="Header2 20 3 10 3 3 3" xfId="18965"/>
    <cellStyle name="Header2 20 3 10 3 3 4" xfId="18966"/>
    <cellStyle name="Header2 20 3 10 3 4" xfId="18967"/>
    <cellStyle name="Header2 20 3 10 3 5" xfId="18968"/>
    <cellStyle name="Header2 20 3 10 3 6" xfId="18969"/>
    <cellStyle name="Header2 20 3 10 4" xfId="18970"/>
    <cellStyle name="Header2 20 3 10 5" xfId="18971"/>
    <cellStyle name="Header2 20 3 11" xfId="18972"/>
    <cellStyle name="Header2 20 3 11 2" xfId="18973"/>
    <cellStyle name="Header2 20 3 11 2 2" xfId="18974"/>
    <cellStyle name="Header2 20 3 11 2 2 2" xfId="18975"/>
    <cellStyle name="Header2 20 3 11 2 2 3" xfId="18976"/>
    <cellStyle name="Header2 20 3 11 2 2 4" xfId="18977"/>
    <cellStyle name="Header2 20 3 11 2 2 5" xfId="18978"/>
    <cellStyle name="Header2 20 3 11 2 3" xfId="18979"/>
    <cellStyle name="Header2 20 3 11 2 3 2" xfId="18980"/>
    <cellStyle name="Header2 20 3 11 2 3 3" xfId="18981"/>
    <cellStyle name="Header2 20 3 11 2 3 4" xfId="18982"/>
    <cellStyle name="Header2 20 3 11 2 4" xfId="18983"/>
    <cellStyle name="Header2 20 3 11 2 5" xfId="18984"/>
    <cellStyle name="Header2 20 3 11 2 6" xfId="18985"/>
    <cellStyle name="Header2 20 3 11 3" xfId="18986"/>
    <cellStyle name="Header2 20 3 11 3 2" xfId="18987"/>
    <cellStyle name="Header2 20 3 11 3 2 2" xfId="18988"/>
    <cellStyle name="Header2 20 3 11 3 2 3" xfId="18989"/>
    <cellStyle name="Header2 20 3 11 3 2 4" xfId="18990"/>
    <cellStyle name="Header2 20 3 11 3 3" xfId="18991"/>
    <cellStyle name="Header2 20 3 11 3 3 2" xfId="18992"/>
    <cellStyle name="Header2 20 3 11 3 3 3" xfId="18993"/>
    <cellStyle name="Header2 20 3 11 3 3 4" xfId="18994"/>
    <cellStyle name="Header2 20 3 11 3 4" xfId="18995"/>
    <cellStyle name="Header2 20 3 11 3 5" xfId="18996"/>
    <cellStyle name="Header2 20 3 11 3 6" xfId="18997"/>
    <cellStyle name="Header2 20 3 11 4" xfId="18998"/>
    <cellStyle name="Header2 20 3 11 5" xfId="18999"/>
    <cellStyle name="Header2 20 3 12" xfId="19000"/>
    <cellStyle name="Header2 20 3 12 2" xfId="19001"/>
    <cellStyle name="Header2 20 3 12 2 2" xfId="19002"/>
    <cellStyle name="Header2 20 3 12 2 2 2" xfId="19003"/>
    <cellStyle name="Header2 20 3 12 2 2 3" xfId="19004"/>
    <cellStyle name="Header2 20 3 12 2 2 4" xfId="19005"/>
    <cellStyle name="Header2 20 3 12 2 2 5" xfId="19006"/>
    <cellStyle name="Header2 20 3 12 2 3" xfId="19007"/>
    <cellStyle name="Header2 20 3 12 2 3 2" xfId="19008"/>
    <cellStyle name="Header2 20 3 12 2 3 3" xfId="19009"/>
    <cellStyle name="Header2 20 3 12 2 3 4" xfId="19010"/>
    <cellStyle name="Header2 20 3 12 2 4" xfId="19011"/>
    <cellStyle name="Header2 20 3 12 2 5" xfId="19012"/>
    <cellStyle name="Header2 20 3 12 2 6" xfId="19013"/>
    <cellStyle name="Header2 20 3 12 3" xfId="19014"/>
    <cellStyle name="Header2 20 3 12 3 2" xfId="19015"/>
    <cellStyle name="Header2 20 3 12 3 2 2" xfId="19016"/>
    <cellStyle name="Header2 20 3 12 3 2 3" xfId="19017"/>
    <cellStyle name="Header2 20 3 12 3 2 4" xfId="19018"/>
    <cellStyle name="Header2 20 3 12 3 3" xfId="19019"/>
    <cellStyle name="Header2 20 3 12 3 3 2" xfId="19020"/>
    <cellStyle name="Header2 20 3 12 3 3 3" xfId="19021"/>
    <cellStyle name="Header2 20 3 12 3 3 4" xfId="19022"/>
    <cellStyle name="Header2 20 3 12 3 4" xfId="19023"/>
    <cellStyle name="Header2 20 3 12 3 5" xfId="19024"/>
    <cellStyle name="Header2 20 3 12 3 6" xfId="19025"/>
    <cellStyle name="Header2 20 3 12 4" xfId="19026"/>
    <cellStyle name="Header2 20 3 12 5" xfId="19027"/>
    <cellStyle name="Header2 20 3 2" xfId="19028"/>
    <cellStyle name="Header2 20 3 2 2" xfId="19029"/>
    <cellStyle name="Header2 20 3 2 2 2" xfId="19030"/>
    <cellStyle name="Header2 20 3 2 2 3" xfId="19031"/>
    <cellStyle name="Header2 20 3 2 3" xfId="19032"/>
    <cellStyle name="Header2 20 3 3" xfId="19033"/>
    <cellStyle name="Header2 20 3 3 2" xfId="19034"/>
    <cellStyle name="Header2 20 3 3 2 2" xfId="19035"/>
    <cellStyle name="Header2 20 3 3 2 3" xfId="19036"/>
    <cellStyle name="Header2 20 3 3 3" xfId="19037"/>
    <cellStyle name="Header2 20 3 4" xfId="19038"/>
    <cellStyle name="Header2 20 3 4 2" xfId="19039"/>
    <cellStyle name="Header2 20 3 4 2 2" xfId="19040"/>
    <cellStyle name="Header2 20 3 4 2 3" xfId="19041"/>
    <cellStyle name="Header2 20 3 4 3" xfId="19042"/>
    <cellStyle name="Header2 20 3 5" xfId="19043"/>
    <cellStyle name="Header2 20 3 5 2" xfId="19044"/>
    <cellStyle name="Header2 20 3 5 2 2" xfId="19045"/>
    <cellStyle name="Header2 20 3 5 2 2 2" xfId="19046"/>
    <cellStyle name="Header2 20 3 5 2 2 3" xfId="19047"/>
    <cellStyle name="Header2 20 3 5 2 2 4" xfId="19048"/>
    <cellStyle name="Header2 20 3 5 2 2 5" xfId="19049"/>
    <cellStyle name="Header2 20 3 5 2 3" xfId="19050"/>
    <cellStyle name="Header2 20 3 5 2 3 2" xfId="19051"/>
    <cellStyle name="Header2 20 3 5 2 3 3" xfId="19052"/>
    <cellStyle name="Header2 20 3 5 2 3 4" xfId="19053"/>
    <cellStyle name="Header2 20 3 5 2 4" xfId="19054"/>
    <cellStyle name="Header2 20 3 5 2 5" xfId="19055"/>
    <cellStyle name="Header2 20 3 5 2 6" xfId="19056"/>
    <cellStyle name="Header2 20 3 5 3" xfId="19057"/>
    <cellStyle name="Header2 20 3 5 3 2" xfId="19058"/>
    <cellStyle name="Header2 20 3 5 3 2 2" xfId="19059"/>
    <cellStyle name="Header2 20 3 5 3 2 3" xfId="19060"/>
    <cellStyle name="Header2 20 3 5 3 2 4" xfId="19061"/>
    <cellStyle name="Header2 20 3 5 3 3" xfId="19062"/>
    <cellStyle name="Header2 20 3 5 3 3 2" xfId="19063"/>
    <cellStyle name="Header2 20 3 5 3 3 3" xfId="19064"/>
    <cellStyle name="Header2 20 3 5 3 3 4" xfId="19065"/>
    <cellStyle name="Header2 20 3 5 3 4" xfId="19066"/>
    <cellStyle name="Header2 20 3 5 3 5" xfId="19067"/>
    <cellStyle name="Header2 20 3 5 3 6" xfId="19068"/>
    <cellStyle name="Header2 20 3 5 4" xfId="19069"/>
    <cellStyle name="Header2 20 3 5 5" xfId="19070"/>
    <cellStyle name="Header2 20 3 6" xfId="19071"/>
    <cellStyle name="Header2 20 3 6 2" xfId="19072"/>
    <cellStyle name="Header2 20 3 6 2 2" xfId="19073"/>
    <cellStyle name="Header2 20 3 6 2 2 2" xfId="19074"/>
    <cellStyle name="Header2 20 3 6 2 2 3" xfId="19075"/>
    <cellStyle name="Header2 20 3 6 2 2 4" xfId="19076"/>
    <cellStyle name="Header2 20 3 6 2 2 5" xfId="19077"/>
    <cellStyle name="Header2 20 3 6 2 3" xfId="19078"/>
    <cellStyle name="Header2 20 3 6 2 3 2" xfId="19079"/>
    <cellStyle name="Header2 20 3 6 2 3 3" xfId="19080"/>
    <cellStyle name="Header2 20 3 6 2 3 4" xfId="19081"/>
    <cellStyle name="Header2 20 3 6 2 4" xfId="19082"/>
    <cellStyle name="Header2 20 3 6 2 5" xfId="19083"/>
    <cellStyle name="Header2 20 3 6 2 6" xfId="19084"/>
    <cellStyle name="Header2 20 3 6 3" xfId="19085"/>
    <cellStyle name="Header2 20 3 6 3 2" xfId="19086"/>
    <cellStyle name="Header2 20 3 6 3 2 2" xfId="19087"/>
    <cellStyle name="Header2 20 3 6 3 2 3" xfId="19088"/>
    <cellStyle name="Header2 20 3 6 3 2 4" xfId="19089"/>
    <cellStyle name="Header2 20 3 6 3 3" xfId="19090"/>
    <cellStyle name="Header2 20 3 6 3 3 2" xfId="19091"/>
    <cellStyle name="Header2 20 3 6 3 3 3" xfId="19092"/>
    <cellStyle name="Header2 20 3 6 3 3 4" xfId="19093"/>
    <cellStyle name="Header2 20 3 6 3 4" xfId="19094"/>
    <cellStyle name="Header2 20 3 6 3 5" xfId="19095"/>
    <cellStyle name="Header2 20 3 6 3 6" xfId="19096"/>
    <cellStyle name="Header2 20 3 6 4" xfId="19097"/>
    <cellStyle name="Header2 20 3 6 5" xfId="19098"/>
    <cellStyle name="Header2 20 3 7" xfId="19099"/>
    <cellStyle name="Header2 20 3 7 2" xfId="19100"/>
    <cellStyle name="Header2 20 3 7 2 2" xfId="19101"/>
    <cellStyle name="Header2 20 3 7 2 2 2" xfId="19102"/>
    <cellStyle name="Header2 20 3 7 2 2 3" xfId="19103"/>
    <cellStyle name="Header2 20 3 7 2 2 4" xfId="19104"/>
    <cellStyle name="Header2 20 3 7 2 2 5" xfId="19105"/>
    <cellStyle name="Header2 20 3 7 2 3" xfId="19106"/>
    <cellStyle name="Header2 20 3 7 2 3 2" xfId="19107"/>
    <cellStyle name="Header2 20 3 7 2 3 3" xfId="19108"/>
    <cellStyle name="Header2 20 3 7 2 3 4" xfId="19109"/>
    <cellStyle name="Header2 20 3 7 2 4" xfId="19110"/>
    <cellStyle name="Header2 20 3 7 2 5" xfId="19111"/>
    <cellStyle name="Header2 20 3 7 2 6" xfId="19112"/>
    <cellStyle name="Header2 20 3 7 3" xfId="19113"/>
    <cellStyle name="Header2 20 3 7 3 2" xfId="19114"/>
    <cellStyle name="Header2 20 3 7 3 2 2" xfId="19115"/>
    <cellStyle name="Header2 20 3 7 3 2 3" xfId="19116"/>
    <cellStyle name="Header2 20 3 7 3 2 4" xfId="19117"/>
    <cellStyle name="Header2 20 3 7 3 3" xfId="19118"/>
    <cellStyle name="Header2 20 3 7 3 3 2" xfId="19119"/>
    <cellStyle name="Header2 20 3 7 3 3 3" xfId="19120"/>
    <cellStyle name="Header2 20 3 7 3 3 4" xfId="19121"/>
    <cellStyle name="Header2 20 3 7 3 4" xfId="19122"/>
    <cellStyle name="Header2 20 3 7 3 5" xfId="19123"/>
    <cellStyle name="Header2 20 3 7 3 6" xfId="19124"/>
    <cellStyle name="Header2 20 3 7 4" xfId="19125"/>
    <cellStyle name="Header2 20 3 7 5" xfId="19126"/>
    <cellStyle name="Header2 20 3 8" xfId="19127"/>
    <cellStyle name="Header2 20 3 8 2" xfId="19128"/>
    <cellStyle name="Header2 20 3 8 2 2" xfId="19129"/>
    <cellStyle name="Header2 20 3 8 2 2 2" xfId="19130"/>
    <cellStyle name="Header2 20 3 8 2 2 3" xfId="19131"/>
    <cellStyle name="Header2 20 3 8 2 2 4" xfId="19132"/>
    <cellStyle name="Header2 20 3 8 2 2 5" xfId="19133"/>
    <cellStyle name="Header2 20 3 8 2 3" xfId="19134"/>
    <cellStyle name="Header2 20 3 8 2 3 2" xfId="19135"/>
    <cellStyle name="Header2 20 3 8 2 3 3" xfId="19136"/>
    <cellStyle name="Header2 20 3 8 2 3 4" xfId="19137"/>
    <cellStyle name="Header2 20 3 8 2 4" xfId="19138"/>
    <cellStyle name="Header2 20 3 8 2 5" xfId="19139"/>
    <cellStyle name="Header2 20 3 8 2 6" xfId="19140"/>
    <cellStyle name="Header2 20 3 8 3" xfId="19141"/>
    <cellStyle name="Header2 20 3 8 3 2" xfId="19142"/>
    <cellStyle name="Header2 20 3 8 3 2 2" xfId="19143"/>
    <cellStyle name="Header2 20 3 8 3 2 3" xfId="19144"/>
    <cellStyle name="Header2 20 3 8 3 2 4" xfId="19145"/>
    <cellStyle name="Header2 20 3 8 3 3" xfId="19146"/>
    <cellStyle name="Header2 20 3 8 3 3 2" xfId="19147"/>
    <cellStyle name="Header2 20 3 8 3 3 3" xfId="19148"/>
    <cellStyle name="Header2 20 3 8 3 3 4" xfId="19149"/>
    <cellStyle name="Header2 20 3 8 3 4" xfId="19150"/>
    <cellStyle name="Header2 20 3 8 3 5" xfId="19151"/>
    <cellStyle name="Header2 20 3 8 3 6" xfId="19152"/>
    <cellStyle name="Header2 20 3 8 4" xfId="19153"/>
    <cellStyle name="Header2 20 3 8 5" xfId="19154"/>
    <cellStyle name="Header2 20 3 9" xfId="19155"/>
    <cellStyle name="Header2 20 3 9 2" xfId="19156"/>
    <cellStyle name="Header2 20 3 9 2 2" xfId="19157"/>
    <cellStyle name="Header2 20 3 9 2 2 2" xfId="19158"/>
    <cellStyle name="Header2 20 3 9 2 2 3" xfId="19159"/>
    <cellStyle name="Header2 20 3 9 2 2 4" xfId="19160"/>
    <cellStyle name="Header2 20 3 9 2 2 5" xfId="19161"/>
    <cellStyle name="Header2 20 3 9 2 3" xfId="19162"/>
    <cellStyle name="Header2 20 3 9 2 3 2" xfId="19163"/>
    <cellStyle name="Header2 20 3 9 2 3 3" xfId="19164"/>
    <cellStyle name="Header2 20 3 9 2 3 4" xfId="19165"/>
    <cellStyle name="Header2 20 3 9 2 4" xfId="19166"/>
    <cellStyle name="Header2 20 3 9 2 5" xfId="19167"/>
    <cellStyle name="Header2 20 3 9 2 6" xfId="19168"/>
    <cellStyle name="Header2 20 3 9 3" xfId="19169"/>
    <cellStyle name="Header2 20 3 9 3 2" xfId="19170"/>
    <cellStyle name="Header2 20 3 9 3 2 2" xfId="19171"/>
    <cellStyle name="Header2 20 3 9 3 2 3" xfId="19172"/>
    <cellStyle name="Header2 20 3 9 3 2 4" xfId="19173"/>
    <cellStyle name="Header2 20 3 9 3 3" xfId="19174"/>
    <cellStyle name="Header2 20 3 9 3 3 2" xfId="19175"/>
    <cellStyle name="Header2 20 3 9 3 3 3" xfId="19176"/>
    <cellStyle name="Header2 20 3 9 3 3 4" xfId="19177"/>
    <cellStyle name="Header2 20 3 9 3 4" xfId="19178"/>
    <cellStyle name="Header2 20 3 9 3 5" xfId="19179"/>
    <cellStyle name="Header2 20 3 9 3 6" xfId="19180"/>
    <cellStyle name="Header2 20 3 9 4" xfId="19181"/>
    <cellStyle name="Header2 20 3 9 5" xfId="19182"/>
    <cellStyle name="Header2 21" xfId="19183"/>
    <cellStyle name="Header2 21 2" xfId="19184"/>
    <cellStyle name="Header2 21 2 10" xfId="19185"/>
    <cellStyle name="Header2 21 2 10 2" xfId="19186"/>
    <cellStyle name="Header2 21 2 10 2 2" xfId="19187"/>
    <cellStyle name="Header2 21 2 10 2 2 2" xfId="19188"/>
    <cellStyle name="Header2 21 2 10 2 2 3" xfId="19189"/>
    <cellStyle name="Header2 21 2 10 2 2 4" xfId="19190"/>
    <cellStyle name="Header2 21 2 10 2 2 5" xfId="19191"/>
    <cellStyle name="Header2 21 2 10 2 3" xfId="19192"/>
    <cellStyle name="Header2 21 2 10 2 3 2" xfId="19193"/>
    <cellStyle name="Header2 21 2 10 2 3 3" xfId="19194"/>
    <cellStyle name="Header2 21 2 10 2 3 4" xfId="19195"/>
    <cellStyle name="Header2 21 2 10 2 4" xfId="19196"/>
    <cellStyle name="Header2 21 2 10 2 5" xfId="19197"/>
    <cellStyle name="Header2 21 2 10 2 6" xfId="19198"/>
    <cellStyle name="Header2 21 2 10 3" xfId="19199"/>
    <cellStyle name="Header2 21 2 10 3 2" xfId="19200"/>
    <cellStyle name="Header2 21 2 10 3 2 2" xfId="19201"/>
    <cellStyle name="Header2 21 2 10 3 2 3" xfId="19202"/>
    <cellStyle name="Header2 21 2 10 3 2 4" xfId="19203"/>
    <cellStyle name="Header2 21 2 10 3 3" xfId="19204"/>
    <cellStyle name="Header2 21 2 10 3 3 2" xfId="19205"/>
    <cellStyle name="Header2 21 2 10 3 3 3" xfId="19206"/>
    <cellStyle name="Header2 21 2 10 3 3 4" xfId="19207"/>
    <cellStyle name="Header2 21 2 10 3 4" xfId="19208"/>
    <cellStyle name="Header2 21 2 10 3 5" xfId="19209"/>
    <cellStyle name="Header2 21 2 10 3 6" xfId="19210"/>
    <cellStyle name="Header2 21 2 10 4" xfId="19211"/>
    <cellStyle name="Header2 21 2 10 5" xfId="19212"/>
    <cellStyle name="Header2 21 2 11" xfId="19213"/>
    <cellStyle name="Header2 21 2 11 2" xfId="19214"/>
    <cellStyle name="Header2 21 2 11 2 2" xfId="19215"/>
    <cellStyle name="Header2 21 2 11 2 2 2" xfId="19216"/>
    <cellStyle name="Header2 21 2 11 2 2 3" xfId="19217"/>
    <cellStyle name="Header2 21 2 11 2 2 4" xfId="19218"/>
    <cellStyle name="Header2 21 2 11 2 2 5" xfId="19219"/>
    <cellStyle name="Header2 21 2 11 2 3" xfId="19220"/>
    <cellStyle name="Header2 21 2 11 2 3 2" xfId="19221"/>
    <cellStyle name="Header2 21 2 11 2 3 3" xfId="19222"/>
    <cellStyle name="Header2 21 2 11 2 3 4" xfId="19223"/>
    <cellStyle name="Header2 21 2 11 2 4" xfId="19224"/>
    <cellStyle name="Header2 21 2 11 2 5" xfId="19225"/>
    <cellStyle name="Header2 21 2 11 2 6" xfId="19226"/>
    <cellStyle name="Header2 21 2 11 3" xfId="19227"/>
    <cellStyle name="Header2 21 2 11 3 2" xfId="19228"/>
    <cellStyle name="Header2 21 2 11 3 2 2" xfId="19229"/>
    <cellStyle name="Header2 21 2 11 3 2 3" xfId="19230"/>
    <cellStyle name="Header2 21 2 11 3 2 4" xfId="19231"/>
    <cellStyle name="Header2 21 2 11 3 3" xfId="19232"/>
    <cellStyle name="Header2 21 2 11 3 3 2" xfId="19233"/>
    <cellStyle name="Header2 21 2 11 3 3 3" xfId="19234"/>
    <cellStyle name="Header2 21 2 11 3 3 4" xfId="19235"/>
    <cellStyle name="Header2 21 2 11 3 4" xfId="19236"/>
    <cellStyle name="Header2 21 2 11 3 5" xfId="19237"/>
    <cellStyle name="Header2 21 2 11 3 6" xfId="19238"/>
    <cellStyle name="Header2 21 2 11 4" xfId="19239"/>
    <cellStyle name="Header2 21 2 11 5" xfId="19240"/>
    <cellStyle name="Header2 21 2 12" xfId="19241"/>
    <cellStyle name="Header2 21 2 12 2" xfId="19242"/>
    <cellStyle name="Header2 21 2 12 2 2" xfId="19243"/>
    <cellStyle name="Header2 21 2 12 2 2 2" xfId="19244"/>
    <cellStyle name="Header2 21 2 12 2 2 3" xfId="19245"/>
    <cellStyle name="Header2 21 2 12 2 2 4" xfId="19246"/>
    <cellStyle name="Header2 21 2 12 2 2 5" xfId="19247"/>
    <cellStyle name="Header2 21 2 12 2 3" xfId="19248"/>
    <cellStyle name="Header2 21 2 12 2 3 2" xfId="19249"/>
    <cellStyle name="Header2 21 2 12 2 3 3" xfId="19250"/>
    <cellStyle name="Header2 21 2 12 2 3 4" xfId="19251"/>
    <cellStyle name="Header2 21 2 12 2 4" xfId="19252"/>
    <cellStyle name="Header2 21 2 12 2 5" xfId="19253"/>
    <cellStyle name="Header2 21 2 12 2 6" xfId="19254"/>
    <cellStyle name="Header2 21 2 12 3" xfId="19255"/>
    <cellStyle name="Header2 21 2 12 3 2" xfId="19256"/>
    <cellStyle name="Header2 21 2 12 3 2 2" xfId="19257"/>
    <cellStyle name="Header2 21 2 12 3 2 3" xfId="19258"/>
    <cellStyle name="Header2 21 2 12 3 2 4" xfId="19259"/>
    <cellStyle name="Header2 21 2 12 3 3" xfId="19260"/>
    <cellStyle name="Header2 21 2 12 3 3 2" xfId="19261"/>
    <cellStyle name="Header2 21 2 12 3 3 3" xfId="19262"/>
    <cellStyle name="Header2 21 2 12 3 3 4" xfId="19263"/>
    <cellStyle name="Header2 21 2 12 3 4" xfId="19264"/>
    <cellStyle name="Header2 21 2 12 3 5" xfId="19265"/>
    <cellStyle name="Header2 21 2 12 3 6" xfId="19266"/>
    <cellStyle name="Header2 21 2 12 4" xfId="19267"/>
    <cellStyle name="Header2 21 2 12 5" xfId="19268"/>
    <cellStyle name="Header2 21 2 13" xfId="19269"/>
    <cellStyle name="Header2 21 2 13 2" xfId="19270"/>
    <cellStyle name="Header2 21 2 13 2 2" xfId="19271"/>
    <cellStyle name="Header2 21 2 13 2 2 2" xfId="19272"/>
    <cellStyle name="Header2 21 2 13 2 2 3" xfId="19273"/>
    <cellStyle name="Header2 21 2 13 2 2 4" xfId="19274"/>
    <cellStyle name="Header2 21 2 13 2 2 5" xfId="19275"/>
    <cellStyle name="Header2 21 2 13 2 3" xfId="19276"/>
    <cellStyle name="Header2 21 2 13 2 3 2" xfId="19277"/>
    <cellStyle name="Header2 21 2 13 2 3 3" xfId="19278"/>
    <cellStyle name="Header2 21 2 13 2 3 4" xfId="19279"/>
    <cellStyle name="Header2 21 2 13 2 4" xfId="19280"/>
    <cellStyle name="Header2 21 2 13 2 5" xfId="19281"/>
    <cellStyle name="Header2 21 2 13 2 6" xfId="19282"/>
    <cellStyle name="Header2 21 2 13 3" xfId="19283"/>
    <cellStyle name="Header2 21 2 13 3 2" xfId="19284"/>
    <cellStyle name="Header2 21 2 13 3 2 2" xfId="19285"/>
    <cellStyle name="Header2 21 2 13 3 2 3" xfId="19286"/>
    <cellStyle name="Header2 21 2 13 3 2 4" xfId="19287"/>
    <cellStyle name="Header2 21 2 13 3 3" xfId="19288"/>
    <cellStyle name="Header2 21 2 13 3 3 2" xfId="19289"/>
    <cellStyle name="Header2 21 2 13 3 3 3" xfId="19290"/>
    <cellStyle name="Header2 21 2 13 3 3 4" xfId="19291"/>
    <cellStyle name="Header2 21 2 13 3 4" xfId="19292"/>
    <cellStyle name="Header2 21 2 13 3 5" xfId="19293"/>
    <cellStyle name="Header2 21 2 13 3 6" xfId="19294"/>
    <cellStyle name="Header2 21 2 13 4" xfId="19295"/>
    <cellStyle name="Header2 21 2 13 5" xfId="19296"/>
    <cellStyle name="Header2 21 2 2" xfId="19297"/>
    <cellStyle name="Header2 21 2 2 2" xfId="19298"/>
    <cellStyle name="Header2 21 2 2 2 2" xfId="19299"/>
    <cellStyle name="Header2 21 2 2 2 2 2" xfId="19300"/>
    <cellStyle name="Header2 21 2 2 2 2 2 2" xfId="19301"/>
    <cellStyle name="Header2 21 2 2 2 2 2 3" xfId="19302"/>
    <cellStyle name="Header2 21 2 2 2 2 2 4" xfId="19303"/>
    <cellStyle name="Header2 21 2 2 2 2 2 5" xfId="19304"/>
    <cellStyle name="Header2 21 2 2 2 2 3" xfId="19305"/>
    <cellStyle name="Header2 21 2 2 2 2 3 2" xfId="19306"/>
    <cellStyle name="Header2 21 2 2 2 2 3 3" xfId="19307"/>
    <cellStyle name="Header2 21 2 2 2 2 3 4" xfId="19308"/>
    <cellStyle name="Header2 21 2 2 2 2 4" xfId="19309"/>
    <cellStyle name="Header2 21 2 2 2 2 5" xfId="19310"/>
    <cellStyle name="Header2 21 2 2 2 2 6" xfId="19311"/>
    <cellStyle name="Header2 21 2 2 2 3" xfId="19312"/>
    <cellStyle name="Header2 21 2 2 2 3 2" xfId="19313"/>
    <cellStyle name="Header2 21 2 2 2 3 2 2" xfId="19314"/>
    <cellStyle name="Header2 21 2 2 2 3 2 3" xfId="19315"/>
    <cellStyle name="Header2 21 2 2 2 3 2 4" xfId="19316"/>
    <cellStyle name="Header2 21 2 2 2 3 3" xfId="19317"/>
    <cellStyle name="Header2 21 2 2 2 3 3 2" xfId="19318"/>
    <cellStyle name="Header2 21 2 2 2 3 3 3" xfId="19319"/>
    <cellStyle name="Header2 21 2 2 2 3 3 4" xfId="19320"/>
    <cellStyle name="Header2 21 2 2 2 3 4" xfId="19321"/>
    <cellStyle name="Header2 21 2 2 2 3 5" xfId="19322"/>
    <cellStyle name="Header2 21 2 2 2 3 6" xfId="19323"/>
    <cellStyle name="Header2 21 2 2 2 4" xfId="19324"/>
    <cellStyle name="Header2 21 2 2 2 5" xfId="19325"/>
    <cellStyle name="Header2 21 2 2 3" xfId="19326"/>
    <cellStyle name="Header2 21 2 2 3 2" xfId="19327"/>
    <cellStyle name="Header2 21 2 2 3 2 2" xfId="19328"/>
    <cellStyle name="Header2 21 2 2 3 2 2 2" xfId="19329"/>
    <cellStyle name="Header2 21 2 2 3 2 2 3" xfId="19330"/>
    <cellStyle name="Header2 21 2 2 3 2 2 4" xfId="19331"/>
    <cellStyle name="Header2 21 2 2 3 2 2 5" xfId="19332"/>
    <cellStyle name="Header2 21 2 2 3 2 3" xfId="19333"/>
    <cellStyle name="Header2 21 2 2 3 2 3 2" xfId="19334"/>
    <cellStyle name="Header2 21 2 2 3 2 3 3" xfId="19335"/>
    <cellStyle name="Header2 21 2 2 3 2 3 4" xfId="19336"/>
    <cellStyle name="Header2 21 2 2 3 2 4" xfId="19337"/>
    <cellStyle name="Header2 21 2 2 3 2 5" xfId="19338"/>
    <cellStyle name="Header2 21 2 2 3 2 6" xfId="19339"/>
    <cellStyle name="Header2 21 2 2 3 3" xfId="19340"/>
    <cellStyle name="Header2 21 2 2 3 3 2" xfId="19341"/>
    <cellStyle name="Header2 21 2 2 3 3 2 2" xfId="19342"/>
    <cellStyle name="Header2 21 2 2 3 3 2 3" xfId="19343"/>
    <cellStyle name="Header2 21 2 2 3 3 2 4" xfId="19344"/>
    <cellStyle name="Header2 21 2 2 3 3 3" xfId="19345"/>
    <cellStyle name="Header2 21 2 2 3 3 3 2" xfId="19346"/>
    <cellStyle name="Header2 21 2 2 3 3 3 3" xfId="19347"/>
    <cellStyle name="Header2 21 2 2 3 3 3 4" xfId="19348"/>
    <cellStyle name="Header2 21 2 2 3 3 4" xfId="19349"/>
    <cellStyle name="Header2 21 2 2 3 3 5" xfId="19350"/>
    <cellStyle name="Header2 21 2 2 3 3 6" xfId="19351"/>
    <cellStyle name="Header2 21 2 2 3 4" xfId="19352"/>
    <cellStyle name="Header2 21 2 2 3 5" xfId="19353"/>
    <cellStyle name="Header2 21 2 3" xfId="19354"/>
    <cellStyle name="Header2 21 2 3 2" xfId="19355"/>
    <cellStyle name="Header2 21 2 3 2 2" xfId="19356"/>
    <cellStyle name="Header2 21 2 3 2 3" xfId="19357"/>
    <cellStyle name="Header2 21 2 3 3" xfId="19358"/>
    <cellStyle name="Header2 21 2 4" xfId="19359"/>
    <cellStyle name="Header2 21 2 4 2" xfId="19360"/>
    <cellStyle name="Header2 21 2 4 2 2" xfId="19361"/>
    <cellStyle name="Header2 21 2 4 2 3" xfId="19362"/>
    <cellStyle name="Header2 21 2 4 3" xfId="19363"/>
    <cellStyle name="Header2 21 2 5" xfId="19364"/>
    <cellStyle name="Header2 21 2 5 2" xfId="19365"/>
    <cellStyle name="Header2 21 2 5 2 2" xfId="19366"/>
    <cellStyle name="Header2 21 2 5 2 3" xfId="19367"/>
    <cellStyle name="Header2 21 2 5 3" xfId="19368"/>
    <cellStyle name="Header2 21 2 6" xfId="19369"/>
    <cellStyle name="Header2 21 2 6 2" xfId="19370"/>
    <cellStyle name="Header2 21 2 6 2 2" xfId="19371"/>
    <cellStyle name="Header2 21 2 6 2 2 2" xfId="19372"/>
    <cellStyle name="Header2 21 2 6 2 2 3" xfId="19373"/>
    <cellStyle name="Header2 21 2 6 2 2 4" xfId="19374"/>
    <cellStyle name="Header2 21 2 6 2 2 5" xfId="19375"/>
    <cellStyle name="Header2 21 2 6 2 3" xfId="19376"/>
    <cellStyle name="Header2 21 2 6 2 3 2" xfId="19377"/>
    <cellStyle name="Header2 21 2 6 2 3 3" xfId="19378"/>
    <cellStyle name="Header2 21 2 6 2 3 4" xfId="19379"/>
    <cellStyle name="Header2 21 2 6 2 4" xfId="19380"/>
    <cellStyle name="Header2 21 2 6 2 5" xfId="19381"/>
    <cellStyle name="Header2 21 2 6 2 6" xfId="19382"/>
    <cellStyle name="Header2 21 2 6 3" xfId="19383"/>
    <cellStyle name="Header2 21 2 6 3 2" xfId="19384"/>
    <cellStyle name="Header2 21 2 6 3 2 2" xfId="19385"/>
    <cellStyle name="Header2 21 2 6 3 2 3" xfId="19386"/>
    <cellStyle name="Header2 21 2 6 3 2 4" xfId="19387"/>
    <cellStyle name="Header2 21 2 6 3 3" xfId="19388"/>
    <cellStyle name="Header2 21 2 6 3 3 2" xfId="19389"/>
    <cellStyle name="Header2 21 2 6 3 3 3" xfId="19390"/>
    <cellStyle name="Header2 21 2 6 3 3 4" xfId="19391"/>
    <cellStyle name="Header2 21 2 6 3 4" xfId="19392"/>
    <cellStyle name="Header2 21 2 6 3 5" xfId="19393"/>
    <cellStyle name="Header2 21 2 6 3 6" xfId="19394"/>
    <cellStyle name="Header2 21 2 6 4" xfId="19395"/>
    <cellStyle name="Header2 21 2 6 5" xfId="19396"/>
    <cellStyle name="Header2 21 2 7" xfId="19397"/>
    <cellStyle name="Header2 21 2 7 2" xfId="19398"/>
    <cellStyle name="Header2 21 2 7 2 2" xfId="19399"/>
    <cellStyle name="Header2 21 2 7 2 2 2" xfId="19400"/>
    <cellStyle name="Header2 21 2 7 2 2 3" xfId="19401"/>
    <cellStyle name="Header2 21 2 7 2 2 4" xfId="19402"/>
    <cellStyle name="Header2 21 2 7 2 2 5" xfId="19403"/>
    <cellStyle name="Header2 21 2 7 2 3" xfId="19404"/>
    <cellStyle name="Header2 21 2 7 2 3 2" xfId="19405"/>
    <cellStyle name="Header2 21 2 7 2 3 3" xfId="19406"/>
    <cellStyle name="Header2 21 2 7 2 3 4" xfId="19407"/>
    <cellStyle name="Header2 21 2 7 2 4" xfId="19408"/>
    <cellStyle name="Header2 21 2 7 2 5" xfId="19409"/>
    <cellStyle name="Header2 21 2 7 2 6" xfId="19410"/>
    <cellStyle name="Header2 21 2 7 3" xfId="19411"/>
    <cellStyle name="Header2 21 2 7 3 2" xfId="19412"/>
    <cellStyle name="Header2 21 2 7 3 2 2" xfId="19413"/>
    <cellStyle name="Header2 21 2 7 3 2 3" xfId="19414"/>
    <cellStyle name="Header2 21 2 7 3 2 4" xfId="19415"/>
    <cellStyle name="Header2 21 2 7 3 3" xfId="19416"/>
    <cellStyle name="Header2 21 2 7 3 3 2" xfId="19417"/>
    <cellStyle name="Header2 21 2 7 3 3 3" xfId="19418"/>
    <cellStyle name="Header2 21 2 7 3 3 4" xfId="19419"/>
    <cellStyle name="Header2 21 2 7 3 4" xfId="19420"/>
    <cellStyle name="Header2 21 2 7 3 5" xfId="19421"/>
    <cellStyle name="Header2 21 2 7 3 6" xfId="19422"/>
    <cellStyle name="Header2 21 2 7 4" xfId="19423"/>
    <cellStyle name="Header2 21 2 7 5" xfId="19424"/>
    <cellStyle name="Header2 21 2 8" xfId="19425"/>
    <cellStyle name="Header2 21 2 8 2" xfId="19426"/>
    <cellStyle name="Header2 21 2 8 2 2" xfId="19427"/>
    <cellStyle name="Header2 21 2 8 2 2 2" xfId="19428"/>
    <cellStyle name="Header2 21 2 8 2 2 3" xfId="19429"/>
    <cellStyle name="Header2 21 2 8 2 2 4" xfId="19430"/>
    <cellStyle name="Header2 21 2 8 2 2 5" xfId="19431"/>
    <cellStyle name="Header2 21 2 8 2 3" xfId="19432"/>
    <cellStyle name="Header2 21 2 8 2 3 2" xfId="19433"/>
    <cellStyle name="Header2 21 2 8 2 3 3" xfId="19434"/>
    <cellStyle name="Header2 21 2 8 2 3 4" xfId="19435"/>
    <cellStyle name="Header2 21 2 8 2 4" xfId="19436"/>
    <cellStyle name="Header2 21 2 8 2 5" xfId="19437"/>
    <cellStyle name="Header2 21 2 8 2 6" xfId="19438"/>
    <cellStyle name="Header2 21 2 8 3" xfId="19439"/>
    <cellStyle name="Header2 21 2 8 3 2" xfId="19440"/>
    <cellStyle name="Header2 21 2 8 3 2 2" xfId="19441"/>
    <cellStyle name="Header2 21 2 8 3 2 3" xfId="19442"/>
    <cellStyle name="Header2 21 2 8 3 2 4" xfId="19443"/>
    <cellStyle name="Header2 21 2 8 3 3" xfId="19444"/>
    <cellStyle name="Header2 21 2 8 3 3 2" xfId="19445"/>
    <cellStyle name="Header2 21 2 8 3 3 3" xfId="19446"/>
    <cellStyle name="Header2 21 2 8 3 3 4" xfId="19447"/>
    <cellStyle name="Header2 21 2 8 3 4" xfId="19448"/>
    <cellStyle name="Header2 21 2 8 3 5" xfId="19449"/>
    <cellStyle name="Header2 21 2 8 3 6" xfId="19450"/>
    <cellStyle name="Header2 21 2 8 4" xfId="19451"/>
    <cellStyle name="Header2 21 2 8 5" xfId="19452"/>
    <cellStyle name="Header2 21 2 9" xfId="19453"/>
    <cellStyle name="Header2 21 2 9 2" xfId="19454"/>
    <cellStyle name="Header2 21 2 9 2 2" xfId="19455"/>
    <cellStyle name="Header2 21 2 9 2 2 2" xfId="19456"/>
    <cellStyle name="Header2 21 2 9 2 2 3" xfId="19457"/>
    <cellStyle name="Header2 21 2 9 2 2 4" xfId="19458"/>
    <cellStyle name="Header2 21 2 9 2 2 5" xfId="19459"/>
    <cellStyle name="Header2 21 2 9 2 3" xfId="19460"/>
    <cellStyle name="Header2 21 2 9 2 3 2" xfId="19461"/>
    <cellStyle name="Header2 21 2 9 2 3 3" xfId="19462"/>
    <cellStyle name="Header2 21 2 9 2 3 4" xfId="19463"/>
    <cellStyle name="Header2 21 2 9 2 4" xfId="19464"/>
    <cellStyle name="Header2 21 2 9 2 5" xfId="19465"/>
    <cellStyle name="Header2 21 2 9 2 6" xfId="19466"/>
    <cellStyle name="Header2 21 2 9 3" xfId="19467"/>
    <cellStyle name="Header2 21 2 9 3 2" xfId="19468"/>
    <cellStyle name="Header2 21 2 9 3 2 2" xfId="19469"/>
    <cellStyle name="Header2 21 2 9 3 2 3" xfId="19470"/>
    <cellStyle name="Header2 21 2 9 3 2 4" xfId="19471"/>
    <cellStyle name="Header2 21 2 9 3 3" xfId="19472"/>
    <cellStyle name="Header2 21 2 9 3 3 2" xfId="19473"/>
    <cellStyle name="Header2 21 2 9 3 3 3" xfId="19474"/>
    <cellStyle name="Header2 21 2 9 3 3 4" xfId="19475"/>
    <cellStyle name="Header2 21 2 9 3 4" xfId="19476"/>
    <cellStyle name="Header2 21 2 9 3 5" xfId="19477"/>
    <cellStyle name="Header2 21 2 9 3 6" xfId="19478"/>
    <cellStyle name="Header2 21 2 9 4" xfId="19479"/>
    <cellStyle name="Header2 21 2 9 5" xfId="19480"/>
    <cellStyle name="Header2 21 3" xfId="19481"/>
    <cellStyle name="Header2 21 3 10" xfId="19482"/>
    <cellStyle name="Header2 21 3 10 2" xfId="19483"/>
    <cellStyle name="Header2 21 3 10 2 2" xfId="19484"/>
    <cellStyle name="Header2 21 3 10 2 2 2" xfId="19485"/>
    <cellStyle name="Header2 21 3 10 2 2 3" xfId="19486"/>
    <cellStyle name="Header2 21 3 10 2 2 4" xfId="19487"/>
    <cellStyle name="Header2 21 3 10 2 2 5" xfId="19488"/>
    <cellStyle name="Header2 21 3 10 2 3" xfId="19489"/>
    <cellStyle name="Header2 21 3 10 2 3 2" xfId="19490"/>
    <cellStyle name="Header2 21 3 10 2 3 3" xfId="19491"/>
    <cellStyle name="Header2 21 3 10 2 3 4" xfId="19492"/>
    <cellStyle name="Header2 21 3 10 2 4" xfId="19493"/>
    <cellStyle name="Header2 21 3 10 2 5" xfId="19494"/>
    <cellStyle name="Header2 21 3 10 2 6" xfId="19495"/>
    <cellStyle name="Header2 21 3 10 3" xfId="19496"/>
    <cellStyle name="Header2 21 3 10 3 2" xfId="19497"/>
    <cellStyle name="Header2 21 3 10 3 2 2" xfId="19498"/>
    <cellStyle name="Header2 21 3 10 3 2 3" xfId="19499"/>
    <cellStyle name="Header2 21 3 10 3 2 4" xfId="19500"/>
    <cellStyle name="Header2 21 3 10 3 3" xfId="19501"/>
    <cellStyle name="Header2 21 3 10 3 3 2" xfId="19502"/>
    <cellStyle name="Header2 21 3 10 3 3 3" xfId="19503"/>
    <cellStyle name="Header2 21 3 10 3 3 4" xfId="19504"/>
    <cellStyle name="Header2 21 3 10 3 4" xfId="19505"/>
    <cellStyle name="Header2 21 3 10 3 5" xfId="19506"/>
    <cellStyle name="Header2 21 3 10 3 6" xfId="19507"/>
    <cellStyle name="Header2 21 3 10 4" xfId="19508"/>
    <cellStyle name="Header2 21 3 10 5" xfId="19509"/>
    <cellStyle name="Header2 21 3 11" xfId="19510"/>
    <cellStyle name="Header2 21 3 11 2" xfId="19511"/>
    <cellStyle name="Header2 21 3 11 2 2" xfId="19512"/>
    <cellStyle name="Header2 21 3 11 2 2 2" xfId="19513"/>
    <cellStyle name="Header2 21 3 11 2 2 3" xfId="19514"/>
    <cellStyle name="Header2 21 3 11 2 2 4" xfId="19515"/>
    <cellStyle name="Header2 21 3 11 2 2 5" xfId="19516"/>
    <cellStyle name="Header2 21 3 11 2 3" xfId="19517"/>
    <cellStyle name="Header2 21 3 11 2 3 2" xfId="19518"/>
    <cellStyle name="Header2 21 3 11 2 3 3" xfId="19519"/>
    <cellStyle name="Header2 21 3 11 2 3 4" xfId="19520"/>
    <cellStyle name="Header2 21 3 11 2 4" xfId="19521"/>
    <cellStyle name="Header2 21 3 11 2 5" xfId="19522"/>
    <cellStyle name="Header2 21 3 11 2 6" xfId="19523"/>
    <cellStyle name="Header2 21 3 11 3" xfId="19524"/>
    <cellStyle name="Header2 21 3 11 3 2" xfId="19525"/>
    <cellStyle name="Header2 21 3 11 3 2 2" xfId="19526"/>
    <cellStyle name="Header2 21 3 11 3 2 3" xfId="19527"/>
    <cellStyle name="Header2 21 3 11 3 2 4" xfId="19528"/>
    <cellStyle name="Header2 21 3 11 3 3" xfId="19529"/>
    <cellStyle name="Header2 21 3 11 3 3 2" xfId="19530"/>
    <cellStyle name="Header2 21 3 11 3 3 3" xfId="19531"/>
    <cellStyle name="Header2 21 3 11 3 3 4" xfId="19532"/>
    <cellStyle name="Header2 21 3 11 3 4" xfId="19533"/>
    <cellStyle name="Header2 21 3 11 3 5" xfId="19534"/>
    <cellStyle name="Header2 21 3 11 3 6" xfId="19535"/>
    <cellStyle name="Header2 21 3 11 4" xfId="19536"/>
    <cellStyle name="Header2 21 3 11 5" xfId="19537"/>
    <cellStyle name="Header2 21 3 12" xfId="19538"/>
    <cellStyle name="Header2 21 3 12 2" xfId="19539"/>
    <cellStyle name="Header2 21 3 12 2 2" xfId="19540"/>
    <cellStyle name="Header2 21 3 12 2 2 2" xfId="19541"/>
    <cellStyle name="Header2 21 3 12 2 2 3" xfId="19542"/>
    <cellStyle name="Header2 21 3 12 2 2 4" xfId="19543"/>
    <cellStyle name="Header2 21 3 12 2 2 5" xfId="19544"/>
    <cellStyle name="Header2 21 3 12 2 3" xfId="19545"/>
    <cellStyle name="Header2 21 3 12 2 3 2" xfId="19546"/>
    <cellStyle name="Header2 21 3 12 2 3 3" xfId="19547"/>
    <cellStyle name="Header2 21 3 12 2 3 4" xfId="19548"/>
    <cellStyle name="Header2 21 3 12 2 4" xfId="19549"/>
    <cellStyle name="Header2 21 3 12 2 5" xfId="19550"/>
    <cellStyle name="Header2 21 3 12 2 6" xfId="19551"/>
    <cellStyle name="Header2 21 3 12 3" xfId="19552"/>
    <cellStyle name="Header2 21 3 12 3 2" xfId="19553"/>
    <cellStyle name="Header2 21 3 12 3 2 2" xfId="19554"/>
    <cellStyle name="Header2 21 3 12 3 2 3" xfId="19555"/>
    <cellStyle name="Header2 21 3 12 3 2 4" xfId="19556"/>
    <cellStyle name="Header2 21 3 12 3 3" xfId="19557"/>
    <cellStyle name="Header2 21 3 12 3 3 2" xfId="19558"/>
    <cellStyle name="Header2 21 3 12 3 3 3" xfId="19559"/>
    <cellStyle name="Header2 21 3 12 3 3 4" xfId="19560"/>
    <cellStyle name="Header2 21 3 12 3 4" xfId="19561"/>
    <cellStyle name="Header2 21 3 12 3 5" xfId="19562"/>
    <cellStyle name="Header2 21 3 12 3 6" xfId="19563"/>
    <cellStyle name="Header2 21 3 12 4" xfId="19564"/>
    <cellStyle name="Header2 21 3 12 5" xfId="19565"/>
    <cellStyle name="Header2 21 3 2" xfId="19566"/>
    <cellStyle name="Header2 21 3 2 2" xfId="19567"/>
    <cellStyle name="Header2 21 3 2 2 2" xfId="19568"/>
    <cellStyle name="Header2 21 3 2 2 3" xfId="19569"/>
    <cellStyle name="Header2 21 3 2 3" xfId="19570"/>
    <cellStyle name="Header2 21 3 3" xfId="19571"/>
    <cellStyle name="Header2 21 3 3 2" xfId="19572"/>
    <cellStyle name="Header2 21 3 3 2 2" xfId="19573"/>
    <cellStyle name="Header2 21 3 3 2 3" xfId="19574"/>
    <cellStyle name="Header2 21 3 3 3" xfId="19575"/>
    <cellStyle name="Header2 21 3 4" xfId="19576"/>
    <cellStyle name="Header2 21 3 4 2" xfId="19577"/>
    <cellStyle name="Header2 21 3 4 2 2" xfId="19578"/>
    <cellStyle name="Header2 21 3 4 2 3" xfId="19579"/>
    <cellStyle name="Header2 21 3 4 3" xfId="19580"/>
    <cellStyle name="Header2 21 3 5" xfId="19581"/>
    <cellStyle name="Header2 21 3 5 2" xfId="19582"/>
    <cellStyle name="Header2 21 3 5 2 2" xfId="19583"/>
    <cellStyle name="Header2 21 3 5 2 2 2" xfId="19584"/>
    <cellStyle name="Header2 21 3 5 2 2 3" xfId="19585"/>
    <cellStyle name="Header2 21 3 5 2 2 4" xfId="19586"/>
    <cellStyle name="Header2 21 3 5 2 2 5" xfId="19587"/>
    <cellStyle name="Header2 21 3 5 2 3" xfId="19588"/>
    <cellStyle name="Header2 21 3 5 2 3 2" xfId="19589"/>
    <cellStyle name="Header2 21 3 5 2 3 3" xfId="19590"/>
    <cellStyle name="Header2 21 3 5 2 3 4" xfId="19591"/>
    <cellStyle name="Header2 21 3 5 2 4" xfId="19592"/>
    <cellStyle name="Header2 21 3 5 2 5" xfId="19593"/>
    <cellStyle name="Header2 21 3 5 2 6" xfId="19594"/>
    <cellStyle name="Header2 21 3 5 3" xfId="19595"/>
    <cellStyle name="Header2 21 3 5 3 2" xfId="19596"/>
    <cellStyle name="Header2 21 3 5 3 2 2" xfId="19597"/>
    <cellStyle name="Header2 21 3 5 3 2 3" xfId="19598"/>
    <cellStyle name="Header2 21 3 5 3 2 4" xfId="19599"/>
    <cellStyle name="Header2 21 3 5 3 3" xfId="19600"/>
    <cellStyle name="Header2 21 3 5 3 3 2" xfId="19601"/>
    <cellStyle name="Header2 21 3 5 3 3 3" xfId="19602"/>
    <cellStyle name="Header2 21 3 5 3 3 4" xfId="19603"/>
    <cellStyle name="Header2 21 3 5 3 4" xfId="19604"/>
    <cellStyle name="Header2 21 3 5 3 5" xfId="19605"/>
    <cellStyle name="Header2 21 3 5 3 6" xfId="19606"/>
    <cellStyle name="Header2 21 3 5 4" xfId="19607"/>
    <cellStyle name="Header2 21 3 5 5" xfId="19608"/>
    <cellStyle name="Header2 21 3 6" xfId="19609"/>
    <cellStyle name="Header2 21 3 6 2" xfId="19610"/>
    <cellStyle name="Header2 21 3 6 2 2" xfId="19611"/>
    <cellStyle name="Header2 21 3 6 2 2 2" xfId="19612"/>
    <cellStyle name="Header2 21 3 6 2 2 3" xfId="19613"/>
    <cellStyle name="Header2 21 3 6 2 2 4" xfId="19614"/>
    <cellStyle name="Header2 21 3 6 2 2 5" xfId="19615"/>
    <cellStyle name="Header2 21 3 6 2 3" xfId="19616"/>
    <cellStyle name="Header2 21 3 6 2 3 2" xfId="19617"/>
    <cellStyle name="Header2 21 3 6 2 3 3" xfId="19618"/>
    <cellStyle name="Header2 21 3 6 2 3 4" xfId="19619"/>
    <cellStyle name="Header2 21 3 6 2 4" xfId="19620"/>
    <cellStyle name="Header2 21 3 6 2 5" xfId="19621"/>
    <cellStyle name="Header2 21 3 6 2 6" xfId="19622"/>
    <cellStyle name="Header2 21 3 6 3" xfId="19623"/>
    <cellStyle name="Header2 21 3 6 3 2" xfId="19624"/>
    <cellStyle name="Header2 21 3 6 3 2 2" xfId="19625"/>
    <cellStyle name="Header2 21 3 6 3 2 3" xfId="19626"/>
    <cellStyle name="Header2 21 3 6 3 2 4" xfId="19627"/>
    <cellStyle name="Header2 21 3 6 3 3" xfId="19628"/>
    <cellStyle name="Header2 21 3 6 3 3 2" xfId="19629"/>
    <cellStyle name="Header2 21 3 6 3 3 3" xfId="19630"/>
    <cellStyle name="Header2 21 3 6 3 3 4" xfId="19631"/>
    <cellStyle name="Header2 21 3 6 3 4" xfId="19632"/>
    <cellStyle name="Header2 21 3 6 3 5" xfId="19633"/>
    <cellStyle name="Header2 21 3 6 3 6" xfId="19634"/>
    <cellStyle name="Header2 21 3 6 4" xfId="19635"/>
    <cellStyle name="Header2 21 3 6 5" xfId="19636"/>
    <cellStyle name="Header2 21 3 7" xfId="19637"/>
    <cellStyle name="Header2 21 3 7 2" xfId="19638"/>
    <cellStyle name="Header2 21 3 7 2 2" xfId="19639"/>
    <cellStyle name="Header2 21 3 7 2 2 2" xfId="19640"/>
    <cellStyle name="Header2 21 3 7 2 2 3" xfId="19641"/>
    <cellStyle name="Header2 21 3 7 2 2 4" xfId="19642"/>
    <cellStyle name="Header2 21 3 7 2 2 5" xfId="19643"/>
    <cellStyle name="Header2 21 3 7 2 3" xfId="19644"/>
    <cellStyle name="Header2 21 3 7 2 3 2" xfId="19645"/>
    <cellStyle name="Header2 21 3 7 2 3 3" xfId="19646"/>
    <cellStyle name="Header2 21 3 7 2 3 4" xfId="19647"/>
    <cellStyle name="Header2 21 3 7 2 4" xfId="19648"/>
    <cellStyle name="Header2 21 3 7 2 5" xfId="19649"/>
    <cellStyle name="Header2 21 3 7 2 6" xfId="19650"/>
    <cellStyle name="Header2 21 3 7 3" xfId="19651"/>
    <cellStyle name="Header2 21 3 7 3 2" xfId="19652"/>
    <cellStyle name="Header2 21 3 7 3 2 2" xfId="19653"/>
    <cellStyle name="Header2 21 3 7 3 2 3" xfId="19654"/>
    <cellStyle name="Header2 21 3 7 3 2 4" xfId="19655"/>
    <cellStyle name="Header2 21 3 7 3 3" xfId="19656"/>
    <cellStyle name="Header2 21 3 7 3 3 2" xfId="19657"/>
    <cellStyle name="Header2 21 3 7 3 3 3" xfId="19658"/>
    <cellStyle name="Header2 21 3 7 3 3 4" xfId="19659"/>
    <cellStyle name="Header2 21 3 7 3 4" xfId="19660"/>
    <cellStyle name="Header2 21 3 7 3 5" xfId="19661"/>
    <cellStyle name="Header2 21 3 7 3 6" xfId="19662"/>
    <cellStyle name="Header2 21 3 7 4" xfId="19663"/>
    <cellStyle name="Header2 21 3 7 5" xfId="19664"/>
    <cellStyle name="Header2 21 3 8" xfId="19665"/>
    <cellStyle name="Header2 21 3 8 2" xfId="19666"/>
    <cellStyle name="Header2 21 3 8 2 2" xfId="19667"/>
    <cellStyle name="Header2 21 3 8 2 2 2" xfId="19668"/>
    <cellStyle name="Header2 21 3 8 2 2 3" xfId="19669"/>
    <cellStyle name="Header2 21 3 8 2 2 4" xfId="19670"/>
    <cellStyle name="Header2 21 3 8 2 2 5" xfId="19671"/>
    <cellStyle name="Header2 21 3 8 2 3" xfId="19672"/>
    <cellStyle name="Header2 21 3 8 2 3 2" xfId="19673"/>
    <cellStyle name="Header2 21 3 8 2 3 3" xfId="19674"/>
    <cellStyle name="Header2 21 3 8 2 3 4" xfId="19675"/>
    <cellStyle name="Header2 21 3 8 2 4" xfId="19676"/>
    <cellStyle name="Header2 21 3 8 2 5" xfId="19677"/>
    <cellStyle name="Header2 21 3 8 2 6" xfId="19678"/>
    <cellStyle name="Header2 21 3 8 3" xfId="19679"/>
    <cellStyle name="Header2 21 3 8 3 2" xfId="19680"/>
    <cellStyle name="Header2 21 3 8 3 2 2" xfId="19681"/>
    <cellStyle name="Header2 21 3 8 3 2 3" xfId="19682"/>
    <cellStyle name="Header2 21 3 8 3 2 4" xfId="19683"/>
    <cellStyle name="Header2 21 3 8 3 3" xfId="19684"/>
    <cellStyle name="Header2 21 3 8 3 3 2" xfId="19685"/>
    <cellStyle name="Header2 21 3 8 3 3 3" xfId="19686"/>
    <cellStyle name="Header2 21 3 8 3 3 4" xfId="19687"/>
    <cellStyle name="Header2 21 3 8 3 4" xfId="19688"/>
    <cellStyle name="Header2 21 3 8 3 5" xfId="19689"/>
    <cellStyle name="Header2 21 3 8 3 6" xfId="19690"/>
    <cellStyle name="Header2 21 3 8 4" xfId="19691"/>
    <cellStyle name="Header2 21 3 8 5" xfId="19692"/>
    <cellStyle name="Header2 21 3 9" xfId="19693"/>
    <cellStyle name="Header2 21 3 9 2" xfId="19694"/>
    <cellStyle name="Header2 21 3 9 2 2" xfId="19695"/>
    <cellStyle name="Header2 21 3 9 2 2 2" xfId="19696"/>
    <cellStyle name="Header2 21 3 9 2 2 3" xfId="19697"/>
    <cellStyle name="Header2 21 3 9 2 2 4" xfId="19698"/>
    <cellStyle name="Header2 21 3 9 2 2 5" xfId="19699"/>
    <cellStyle name="Header2 21 3 9 2 3" xfId="19700"/>
    <cellStyle name="Header2 21 3 9 2 3 2" xfId="19701"/>
    <cellStyle name="Header2 21 3 9 2 3 3" xfId="19702"/>
    <cellStyle name="Header2 21 3 9 2 3 4" xfId="19703"/>
    <cellStyle name="Header2 21 3 9 2 4" xfId="19704"/>
    <cellStyle name="Header2 21 3 9 2 5" xfId="19705"/>
    <cellStyle name="Header2 21 3 9 2 6" xfId="19706"/>
    <cellStyle name="Header2 21 3 9 3" xfId="19707"/>
    <cellStyle name="Header2 21 3 9 3 2" xfId="19708"/>
    <cellStyle name="Header2 21 3 9 3 2 2" xfId="19709"/>
    <cellStyle name="Header2 21 3 9 3 2 3" xfId="19710"/>
    <cellStyle name="Header2 21 3 9 3 2 4" xfId="19711"/>
    <cellStyle name="Header2 21 3 9 3 3" xfId="19712"/>
    <cellStyle name="Header2 21 3 9 3 3 2" xfId="19713"/>
    <cellStyle name="Header2 21 3 9 3 3 3" xfId="19714"/>
    <cellStyle name="Header2 21 3 9 3 3 4" xfId="19715"/>
    <cellStyle name="Header2 21 3 9 3 4" xfId="19716"/>
    <cellStyle name="Header2 21 3 9 3 5" xfId="19717"/>
    <cellStyle name="Header2 21 3 9 3 6" xfId="19718"/>
    <cellStyle name="Header2 21 3 9 4" xfId="19719"/>
    <cellStyle name="Header2 21 3 9 5" xfId="19720"/>
    <cellStyle name="Header2 22" xfId="19721"/>
    <cellStyle name="Header2 22 2" xfId="19722"/>
    <cellStyle name="Header2 22 2 10" xfId="19723"/>
    <cellStyle name="Header2 22 2 10 2" xfId="19724"/>
    <cellStyle name="Header2 22 2 10 2 2" xfId="19725"/>
    <cellStyle name="Header2 22 2 10 2 2 2" xfId="19726"/>
    <cellStyle name="Header2 22 2 10 2 2 3" xfId="19727"/>
    <cellStyle name="Header2 22 2 10 2 2 4" xfId="19728"/>
    <cellStyle name="Header2 22 2 10 2 2 5" xfId="19729"/>
    <cellStyle name="Header2 22 2 10 2 3" xfId="19730"/>
    <cellStyle name="Header2 22 2 10 2 3 2" xfId="19731"/>
    <cellStyle name="Header2 22 2 10 2 3 3" xfId="19732"/>
    <cellStyle name="Header2 22 2 10 2 3 4" xfId="19733"/>
    <cellStyle name="Header2 22 2 10 2 4" xfId="19734"/>
    <cellStyle name="Header2 22 2 10 2 5" xfId="19735"/>
    <cellStyle name="Header2 22 2 10 2 6" xfId="19736"/>
    <cellStyle name="Header2 22 2 10 3" xfId="19737"/>
    <cellStyle name="Header2 22 2 10 3 2" xfId="19738"/>
    <cellStyle name="Header2 22 2 10 3 2 2" xfId="19739"/>
    <cellStyle name="Header2 22 2 10 3 2 3" xfId="19740"/>
    <cellStyle name="Header2 22 2 10 3 2 4" xfId="19741"/>
    <cellStyle name="Header2 22 2 10 3 3" xfId="19742"/>
    <cellStyle name="Header2 22 2 10 3 3 2" xfId="19743"/>
    <cellStyle name="Header2 22 2 10 3 3 3" xfId="19744"/>
    <cellStyle name="Header2 22 2 10 3 3 4" xfId="19745"/>
    <cellStyle name="Header2 22 2 10 3 4" xfId="19746"/>
    <cellStyle name="Header2 22 2 10 3 5" xfId="19747"/>
    <cellStyle name="Header2 22 2 10 3 6" xfId="19748"/>
    <cellStyle name="Header2 22 2 10 4" xfId="19749"/>
    <cellStyle name="Header2 22 2 10 5" xfId="19750"/>
    <cellStyle name="Header2 22 2 11" xfId="19751"/>
    <cellStyle name="Header2 22 2 11 2" xfId="19752"/>
    <cellStyle name="Header2 22 2 11 2 2" xfId="19753"/>
    <cellStyle name="Header2 22 2 11 2 2 2" xfId="19754"/>
    <cellStyle name="Header2 22 2 11 2 2 3" xfId="19755"/>
    <cellStyle name="Header2 22 2 11 2 2 4" xfId="19756"/>
    <cellStyle name="Header2 22 2 11 2 2 5" xfId="19757"/>
    <cellStyle name="Header2 22 2 11 2 3" xfId="19758"/>
    <cellStyle name="Header2 22 2 11 2 3 2" xfId="19759"/>
    <cellStyle name="Header2 22 2 11 2 3 3" xfId="19760"/>
    <cellStyle name="Header2 22 2 11 2 3 4" xfId="19761"/>
    <cellStyle name="Header2 22 2 11 2 4" xfId="19762"/>
    <cellStyle name="Header2 22 2 11 2 5" xfId="19763"/>
    <cellStyle name="Header2 22 2 11 2 6" xfId="19764"/>
    <cellStyle name="Header2 22 2 11 3" xfId="19765"/>
    <cellStyle name="Header2 22 2 11 3 2" xfId="19766"/>
    <cellStyle name="Header2 22 2 11 3 2 2" xfId="19767"/>
    <cellStyle name="Header2 22 2 11 3 2 3" xfId="19768"/>
    <cellStyle name="Header2 22 2 11 3 2 4" xfId="19769"/>
    <cellStyle name="Header2 22 2 11 3 3" xfId="19770"/>
    <cellStyle name="Header2 22 2 11 3 3 2" xfId="19771"/>
    <cellStyle name="Header2 22 2 11 3 3 3" xfId="19772"/>
    <cellStyle name="Header2 22 2 11 3 3 4" xfId="19773"/>
    <cellStyle name="Header2 22 2 11 3 4" xfId="19774"/>
    <cellStyle name="Header2 22 2 11 3 5" xfId="19775"/>
    <cellStyle name="Header2 22 2 11 3 6" xfId="19776"/>
    <cellStyle name="Header2 22 2 11 4" xfId="19777"/>
    <cellStyle name="Header2 22 2 11 5" xfId="19778"/>
    <cellStyle name="Header2 22 2 12" xfId="19779"/>
    <cellStyle name="Header2 22 2 12 2" xfId="19780"/>
    <cellStyle name="Header2 22 2 12 2 2" xfId="19781"/>
    <cellStyle name="Header2 22 2 12 2 2 2" xfId="19782"/>
    <cellStyle name="Header2 22 2 12 2 2 3" xfId="19783"/>
    <cellStyle name="Header2 22 2 12 2 2 4" xfId="19784"/>
    <cellStyle name="Header2 22 2 12 2 2 5" xfId="19785"/>
    <cellStyle name="Header2 22 2 12 2 3" xfId="19786"/>
    <cellStyle name="Header2 22 2 12 2 3 2" xfId="19787"/>
    <cellStyle name="Header2 22 2 12 2 3 3" xfId="19788"/>
    <cellStyle name="Header2 22 2 12 2 3 4" xfId="19789"/>
    <cellStyle name="Header2 22 2 12 2 4" xfId="19790"/>
    <cellStyle name="Header2 22 2 12 2 5" xfId="19791"/>
    <cellStyle name="Header2 22 2 12 2 6" xfId="19792"/>
    <cellStyle name="Header2 22 2 12 3" xfId="19793"/>
    <cellStyle name="Header2 22 2 12 3 2" xfId="19794"/>
    <cellStyle name="Header2 22 2 12 3 2 2" xfId="19795"/>
    <cellStyle name="Header2 22 2 12 3 2 3" xfId="19796"/>
    <cellStyle name="Header2 22 2 12 3 2 4" xfId="19797"/>
    <cellStyle name="Header2 22 2 12 3 3" xfId="19798"/>
    <cellStyle name="Header2 22 2 12 3 3 2" xfId="19799"/>
    <cellStyle name="Header2 22 2 12 3 3 3" xfId="19800"/>
    <cellStyle name="Header2 22 2 12 3 3 4" xfId="19801"/>
    <cellStyle name="Header2 22 2 12 3 4" xfId="19802"/>
    <cellStyle name="Header2 22 2 12 3 5" xfId="19803"/>
    <cellStyle name="Header2 22 2 12 3 6" xfId="19804"/>
    <cellStyle name="Header2 22 2 12 4" xfId="19805"/>
    <cellStyle name="Header2 22 2 12 5" xfId="19806"/>
    <cellStyle name="Header2 22 2 13" xfId="19807"/>
    <cellStyle name="Header2 22 2 13 2" xfId="19808"/>
    <cellStyle name="Header2 22 2 13 2 2" xfId="19809"/>
    <cellStyle name="Header2 22 2 13 2 2 2" xfId="19810"/>
    <cellStyle name="Header2 22 2 13 2 2 3" xfId="19811"/>
    <cellStyle name="Header2 22 2 13 2 2 4" xfId="19812"/>
    <cellStyle name="Header2 22 2 13 2 2 5" xfId="19813"/>
    <cellStyle name="Header2 22 2 13 2 3" xfId="19814"/>
    <cellStyle name="Header2 22 2 13 2 3 2" xfId="19815"/>
    <cellStyle name="Header2 22 2 13 2 3 3" xfId="19816"/>
    <cellStyle name="Header2 22 2 13 2 3 4" xfId="19817"/>
    <cellStyle name="Header2 22 2 13 2 4" xfId="19818"/>
    <cellStyle name="Header2 22 2 13 2 5" xfId="19819"/>
    <cellStyle name="Header2 22 2 13 2 6" xfId="19820"/>
    <cellStyle name="Header2 22 2 13 3" xfId="19821"/>
    <cellStyle name="Header2 22 2 13 3 2" xfId="19822"/>
    <cellStyle name="Header2 22 2 13 3 2 2" xfId="19823"/>
    <cellStyle name="Header2 22 2 13 3 2 3" xfId="19824"/>
    <cellStyle name="Header2 22 2 13 3 2 4" xfId="19825"/>
    <cellStyle name="Header2 22 2 13 3 3" xfId="19826"/>
    <cellStyle name="Header2 22 2 13 3 3 2" xfId="19827"/>
    <cellStyle name="Header2 22 2 13 3 3 3" xfId="19828"/>
    <cellStyle name="Header2 22 2 13 3 3 4" xfId="19829"/>
    <cellStyle name="Header2 22 2 13 3 4" xfId="19830"/>
    <cellStyle name="Header2 22 2 13 3 5" xfId="19831"/>
    <cellStyle name="Header2 22 2 13 3 6" xfId="19832"/>
    <cellStyle name="Header2 22 2 13 4" xfId="19833"/>
    <cellStyle name="Header2 22 2 13 5" xfId="19834"/>
    <cellStyle name="Header2 22 2 2" xfId="19835"/>
    <cellStyle name="Header2 22 2 2 2" xfId="19836"/>
    <cellStyle name="Header2 22 2 2 2 2" xfId="19837"/>
    <cellStyle name="Header2 22 2 2 2 2 2" xfId="19838"/>
    <cellStyle name="Header2 22 2 2 2 2 2 2" xfId="19839"/>
    <cellStyle name="Header2 22 2 2 2 2 2 3" xfId="19840"/>
    <cellStyle name="Header2 22 2 2 2 2 2 4" xfId="19841"/>
    <cellStyle name="Header2 22 2 2 2 2 2 5" xfId="19842"/>
    <cellStyle name="Header2 22 2 2 2 2 3" xfId="19843"/>
    <cellStyle name="Header2 22 2 2 2 2 3 2" xfId="19844"/>
    <cellStyle name="Header2 22 2 2 2 2 3 3" xfId="19845"/>
    <cellStyle name="Header2 22 2 2 2 2 3 4" xfId="19846"/>
    <cellStyle name="Header2 22 2 2 2 2 4" xfId="19847"/>
    <cellStyle name="Header2 22 2 2 2 2 5" xfId="19848"/>
    <cellStyle name="Header2 22 2 2 2 2 6" xfId="19849"/>
    <cellStyle name="Header2 22 2 2 2 3" xfId="19850"/>
    <cellStyle name="Header2 22 2 2 2 3 2" xfId="19851"/>
    <cellStyle name="Header2 22 2 2 2 3 2 2" xfId="19852"/>
    <cellStyle name="Header2 22 2 2 2 3 2 3" xfId="19853"/>
    <cellStyle name="Header2 22 2 2 2 3 2 4" xfId="19854"/>
    <cellStyle name="Header2 22 2 2 2 3 3" xfId="19855"/>
    <cellStyle name="Header2 22 2 2 2 3 3 2" xfId="19856"/>
    <cellStyle name="Header2 22 2 2 2 3 3 3" xfId="19857"/>
    <cellStyle name="Header2 22 2 2 2 3 3 4" xfId="19858"/>
    <cellStyle name="Header2 22 2 2 2 3 4" xfId="19859"/>
    <cellStyle name="Header2 22 2 2 2 3 5" xfId="19860"/>
    <cellStyle name="Header2 22 2 2 2 3 6" xfId="19861"/>
    <cellStyle name="Header2 22 2 2 2 4" xfId="19862"/>
    <cellStyle name="Header2 22 2 2 2 5" xfId="19863"/>
    <cellStyle name="Header2 22 2 2 3" xfId="19864"/>
    <cellStyle name="Header2 22 2 2 3 2" xfId="19865"/>
    <cellStyle name="Header2 22 2 2 3 2 2" xfId="19866"/>
    <cellStyle name="Header2 22 2 2 3 2 2 2" xfId="19867"/>
    <cellStyle name="Header2 22 2 2 3 2 2 3" xfId="19868"/>
    <cellStyle name="Header2 22 2 2 3 2 2 4" xfId="19869"/>
    <cellStyle name="Header2 22 2 2 3 2 2 5" xfId="19870"/>
    <cellStyle name="Header2 22 2 2 3 2 3" xfId="19871"/>
    <cellStyle name="Header2 22 2 2 3 2 3 2" xfId="19872"/>
    <cellStyle name="Header2 22 2 2 3 2 3 3" xfId="19873"/>
    <cellStyle name="Header2 22 2 2 3 2 3 4" xfId="19874"/>
    <cellStyle name="Header2 22 2 2 3 2 4" xfId="19875"/>
    <cellStyle name="Header2 22 2 2 3 2 5" xfId="19876"/>
    <cellStyle name="Header2 22 2 2 3 2 6" xfId="19877"/>
    <cellStyle name="Header2 22 2 2 3 3" xfId="19878"/>
    <cellStyle name="Header2 22 2 2 3 3 2" xfId="19879"/>
    <cellStyle name="Header2 22 2 2 3 3 2 2" xfId="19880"/>
    <cellStyle name="Header2 22 2 2 3 3 2 3" xfId="19881"/>
    <cellStyle name="Header2 22 2 2 3 3 2 4" xfId="19882"/>
    <cellStyle name="Header2 22 2 2 3 3 3" xfId="19883"/>
    <cellStyle name="Header2 22 2 2 3 3 3 2" xfId="19884"/>
    <cellStyle name="Header2 22 2 2 3 3 3 3" xfId="19885"/>
    <cellStyle name="Header2 22 2 2 3 3 3 4" xfId="19886"/>
    <cellStyle name="Header2 22 2 2 3 3 4" xfId="19887"/>
    <cellStyle name="Header2 22 2 2 3 3 5" xfId="19888"/>
    <cellStyle name="Header2 22 2 2 3 3 6" xfId="19889"/>
    <cellStyle name="Header2 22 2 2 3 4" xfId="19890"/>
    <cellStyle name="Header2 22 2 2 3 5" xfId="19891"/>
    <cellStyle name="Header2 22 2 3" xfId="19892"/>
    <cellStyle name="Header2 22 2 3 2" xfId="19893"/>
    <cellStyle name="Header2 22 2 3 2 2" xfId="19894"/>
    <cellStyle name="Header2 22 2 3 2 3" xfId="19895"/>
    <cellStyle name="Header2 22 2 3 3" xfId="19896"/>
    <cellStyle name="Header2 22 2 4" xfId="19897"/>
    <cellStyle name="Header2 22 2 4 2" xfId="19898"/>
    <cellStyle name="Header2 22 2 4 2 2" xfId="19899"/>
    <cellStyle name="Header2 22 2 4 2 3" xfId="19900"/>
    <cellStyle name="Header2 22 2 4 3" xfId="19901"/>
    <cellStyle name="Header2 22 2 5" xfId="19902"/>
    <cellStyle name="Header2 22 2 5 2" xfId="19903"/>
    <cellStyle name="Header2 22 2 5 2 2" xfId="19904"/>
    <cellStyle name="Header2 22 2 5 2 3" xfId="19905"/>
    <cellStyle name="Header2 22 2 5 3" xfId="19906"/>
    <cellStyle name="Header2 22 2 6" xfId="19907"/>
    <cellStyle name="Header2 22 2 6 2" xfId="19908"/>
    <cellStyle name="Header2 22 2 6 2 2" xfId="19909"/>
    <cellStyle name="Header2 22 2 6 2 2 2" xfId="19910"/>
    <cellStyle name="Header2 22 2 6 2 2 3" xfId="19911"/>
    <cellStyle name="Header2 22 2 6 2 2 4" xfId="19912"/>
    <cellStyle name="Header2 22 2 6 2 2 5" xfId="19913"/>
    <cellStyle name="Header2 22 2 6 2 3" xfId="19914"/>
    <cellStyle name="Header2 22 2 6 2 3 2" xfId="19915"/>
    <cellStyle name="Header2 22 2 6 2 3 3" xfId="19916"/>
    <cellStyle name="Header2 22 2 6 2 3 4" xfId="19917"/>
    <cellStyle name="Header2 22 2 6 2 4" xfId="19918"/>
    <cellStyle name="Header2 22 2 6 2 5" xfId="19919"/>
    <cellStyle name="Header2 22 2 6 2 6" xfId="19920"/>
    <cellStyle name="Header2 22 2 6 3" xfId="19921"/>
    <cellStyle name="Header2 22 2 6 3 2" xfId="19922"/>
    <cellStyle name="Header2 22 2 6 3 2 2" xfId="19923"/>
    <cellStyle name="Header2 22 2 6 3 2 3" xfId="19924"/>
    <cellStyle name="Header2 22 2 6 3 2 4" xfId="19925"/>
    <cellStyle name="Header2 22 2 6 3 3" xfId="19926"/>
    <cellStyle name="Header2 22 2 6 3 3 2" xfId="19927"/>
    <cellStyle name="Header2 22 2 6 3 3 3" xfId="19928"/>
    <cellStyle name="Header2 22 2 6 3 3 4" xfId="19929"/>
    <cellStyle name="Header2 22 2 6 3 4" xfId="19930"/>
    <cellStyle name="Header2 22 2 6 3 5" xfId="19931"/>
    <cellStyle name="Header2 22 2 6 3 6" xfId="19932"/>
    <cellStyle name="Header2 22 2 6 4" xfId="19933"/>
    <cellStyle name="Header2 22 2 6 5" xfId="19934"/>
    <cellStyle name="Header2 22 2 7" xfId="19935"/>
    <cellStyle name="Header2 22 2 7 2" xfId="19936"/>
    <cellStyle name="Header2 22 2 7 2 2" xfId="19937"/>
    <cellStyle name="Header2 22 2 7 2 2 2" xfId="19938"/>
    <cellStyle name="Header2 22 2 7 2 2 3" xfId="19939"/>
    <cellStyle name="Header2 22 2 7 2 2 4" xfId="19940"/>
    <cellStyle name="Header2 22 2 7 2 2 5" xfId="19941"/>
    <cellStyle name="Header2 22 2 7 2 3" xfId="19942"/>
    <cellStyle name="Header2 22 2 7 2 3 2" xfId="19943"/>
    <cellStyle name="Header2 22 2 7 2 3 3" xfId="19944"/>
    <cellStyle name="Header2 22 2 7 2 3 4" xfId="19945"/>
    <cellStyle name="Header2 22 2 7 2 4" xfId="19946"/>
    <cellStyle name="Header2 22 2 7 2 5" xfId="19947"/>
    <cellStyle name="Header2 22 2 7 2 6" xfId="19948"/>
    <cellStyle name="Header2 22 2 7 3" xfId="19949"/>
    <cellStyle name="Header2 22 2 7 3 2" xfId="19950"/>
    <cellStyle name="Header2 22 2 7 3 2 2" xfId="19951"/>
    <cellStyle name="Header2 22 2 7 3 2 3" xfId="19952"/>
    <cellStyle name="Header2 22 2 7 3 2 4" xfId="19953"/>
    <cellStyle name="Header2 22 2 7 3 3" xfId="19954"/>
    <cellStyle name="Header2 22 2 7 3 3 2" xfId="19955"/>
    <cellStyle name="Header2 22 2 7 3 3 3" xfId="19956"/>
    <cellStyle name="Header2 22 2 7 3 3 4" xfId="19957"/>
    <cellStyle name="Header2 22 2 7 3 4" xfId="19958"/>
    <cellStyle name="Header2 22 2 7 3 5" xfId="19959"/>
    <cellStyle name="Header2 22 2 7 3 6" xfId="19960"/>
    <cellStyle name="Header2 22 2 7 4" xfId="19961"/>
    <cellStyle name="Header2 22 2 7 5" xfId="19962"/>
    <cellStyle name="Header2 22 2 8" xfId="19963"/>
    <cellStyle name="Header2 22 2 8 2" xfId="19964"/>
    <cellStyle name="Header2 22 2 8 2 2" xfId="19965"/>
    <cellStyle name="Header2 22 2 8 2 2 2" xfId="19966"/>
    <cellStyle name="Header2 22 2 8 2 2 3" xfId="19967"/>
    <cellStyle name="Header2 22 2 8 2 2 4" xfId="19968"/>
    <cellStyle name="Header2 22 2 8 2 2 5" xfId="19969"/>
    <cellStyle name="Header2 22 2 8 2 3" xfId="19970"/>
    <cellStyle name="Header2 22 2 8 2 3 2" xfId="19971"/>
    <cellStyle name="Header2 22 2 8 2 3 3" xfId="19972"/>
    <cellStyle name="Header2 22 2 8 2 3 4" xfId="19973"/>
    <cellStyle name="Header2 22 2 8 2 4" xfId="19974"/>
    <cellStyle name="Header2 22 2 8 2 5" xfId="19975"/>
    <cellStyle name="Header2 22 2 8 2 6" xfId="19976"/>
    <cellStyle name="Header2 22 2 8 3" xfId="19977"/>
    <cellStyle name="Header2 22 2 8 3 2" xfId="19978"/>
    <cellStyle name="Header2 22 2 8 3 2 2" xfId="19979"/>
    <cellStyle name="Header2 22 2 8 3 2 3" xfId="19980"/>
    <cellStyle name="Header2 22 2 8 3 2 4" xfId="19981"/>
    <cellStyle name="Header2 22 2 8 3 3" xfId="19982"/>
    <cellStyle name="Header2 22 2 8 3 3 2" xfId="19983"/>
    <cellStyle name="Header2 22 2 8 3 3 3" xfId="19984"/>
    <cellStyle name="Header2 22 2 8 3 3 4" xfId="19985"/>
    <cellStyle name="Header2 22 2 8 3 4" xfId="19986"/>
    <cellStyle name="Header2 22 2 8 3 5" xfId="19987"/>
    <cellStyle name="Header2 22 2 8 3 6" xfId="19988"/>
    <cellStyle name="Header2 22 2 8 4" xfId="19989"/>
    <cellStyle name="Header2 22 2 8 5" xfId="19990"/>
    <cellStyle name="Header2 22 2 9" xfId="19991"/>
    <cellStyle name="Header2 22 2 9 2" xfId="19992"/>
    <cellStyle name="Header2 22 2 9 2 2" xfId="19993"/>
    <cellStyle name="Header2 22 2 9 2 2 2" xfId="19994"/>
    <cellStyle name="Header2 22 2 9 2 2 3" xfId="19995"/>
    <cellStyle name="Header2 22 2 9 2 2 4" xfId="19996"/>
    <cellStyle name="Header2 22 2 9 2 2 5" xfId="19997"/>
    <cellStyle name="Header2 22 2 9 2 3" xfId="19998"/>
    <cellStyle name="Header2 22 2 9 2 3 2" xfId="19999"/>
    <cellStyle name="Header2 22 2 9 2 3 3" xfId="20000"/>
    <cellStyle name="Header2 22 2 9 2 3 4" xfId="20001"/>
    <cellStyle name="Header2 22 2 9 2 4" xfId="20002"/>
    <cellStyle name="Header2 22 2 9 2 5" xfId="20003"/>
    <cellStyle name="Header2 22 2 9 2 6" xfId="20004"/>
    <cellStyle name="Header2 22 2 9 3" xfId="20005"/>
    <cellStyle name="Header2 22 2 9 3 2" xfId="20006"/>
    <cellStyle name="Header2 22 2 9 3 2 2" xfId="20007"/>
    <cellStyle name="Header2 22 2 9 3 2 3" xfId="20008"/>
    <cellStyle name="Header2 22 2 9 3 2 4" xfId="20009"/>
    <cellStyle name="Header2 22 2 9 3 3" xfId="20010"/>
    <cellStyle name="Header2 22 2 9 3 3 2" xfId="20011"/>
    <cellStyle name="Header2 22 2 9 3 3 3" xfId="20012"/>
    <cellStyle name="Header2 22 2 9 3 3 4" xfId="20013"/>
    <cellStyle name="Header2 22 2 9 3 4" xfId="20014"/>
    <cellStyle name="Header2 22 2 9 3 5" xfId="20015"/>
    <cellStyle name="Header2 22 2 9 3 6" xfId="20016"/>
    <cellStyle name="Header2 22 2 9 4" xfId="20017"/>
    <cellStyle name="Header2 22 2 9 5" xfId="20018"/>
    <cellStyle name="Header2 22 3" xfId="20019"/>
    <cellStyle name="Header2 22 3 10" xfId="20020"/>
    <cellStyle name="Header2 22 3 10 2" xfId="20021"/>
    <cellStyle name="Header2 22 3 10 2 2" xfId="20022"/>
    <cellStyle name="Header2 22 3 10 2 2 2" xfId="20023"/>
    <cellStyle name="Header2 22 3 10 2 2 3" xfId="20024"/>
    <cellStyle name="Header2 22 3 10 2 2 4" xfId="20025"/>
    <cellStyle name="Header2 22 3 10 2 2 5" xfId="20026"/>
    <cellStyle name="Header2 22 3 10 2 3" xfId="20027"/>
    <cellStyle name="Header2 22 3 10 2 3 2" xfId="20028"/>
    <cellStyle name="Header2 22 3 10 2 3 3" xfId="20029"/>
    <cellStyle name="Header2 22 3 10 2 3 4" xfId="20030"/>
    <cellStyle name="Header2 22 3 10 2 4" xfId="20031"/>
    <cellStyle name="Header2 22 3 10 2 5" xfId="20032"/>
    <cellStyle name="Header2 22 3 10 2 6" xfId="20033"/>
    <cellStyle name="Header2 22 3 10 3" xfId="20034"/>
    <cellStyle name="Header2 22 3 10 3 2" xfId="20035"/>
    <cellStyle name="Header2 22 3 10 3 2 2" xfId="20036"/>
    <cellStyle name="Header2 22 3 10 3 2 3" xfId="20037"/>
    <cellStyle name="Header2 22 3 10 3 2 4" xfId="20038"/>
    <cellStyle name="Header2 22 3 10 3 3" xfId="20039"/>
    <cellStyle name="Header2 22 3 10 3 3 2" xfId="20040"/>
    <cellStyle name="Header2 22 3 10 3 3 3" xfId="20041"/>
    <cellStyle name="Header2 22 3 10 3 3 4" xfId="20042"/>
    <cellStyle name="Header2 22 3 10 3 4" xfId="20043"/>
    <cellStyle name="Header2 22 3 10 3 5" xfId="20044"/>
    <cellStyle name="Header2 22 3 10 3 6" xfId="20045"/>
    <cellStyle name="Header2 22 3 10 4" xfId="20046"/>
    <cellStyle name="Header2 22 3 10 5" xfId="20047"/>
    <cellStyle name="Header2 22 3 11" xfId="20048"/>
    <cellStyle name="Header2 22 3 11 2" xfId="20049"/>
    <cellStyle name="Header2 22 3 11 2 2" xfId="20050"/>
    <cellStyle name="Header2 22 3 11 2 2 2" xfId="20051"/>
    <cellStyle name="Header2 22 3 11 2 2 3" xfId="20052"/>
    <cellStyle name="Header2 22 3 11 2 2 4" xfId="20053"/>
    <cellStyle name="Header2 22 3 11 2 2 5" xfId="20054"/>
    <cellStyle name="Header2 22 3 11 2 3" xfId="20055"/>
    <cellStyle name="Header2 22 3 11 2 3 2" xfId="20056"/>
    <cellStyle name="Header2 22 3 11 2 3 3" xfId="20057"/>
    <cellStyle name="Header2 22 3 11 2 3 4" xfId="20058"/>
    <cellStyle name="Header2 22 3 11 2 4" xfId="20059"/>
    <cellStyle name="Header2 22 3 11 2 5" xfId="20060"/>
    <cellStyle name="Header2 22 3 11 2 6" xfId="20061"/>
    <cellStyle name="Header2 22 3 11 3" xfId="20062"/>
    <cellStyle name="Header2 22 3 11 3 2" xfId="20063"/>
    <cellStyle name="Header2 22 3 11 3 2 2" xfId="20064"/>
    <cellStyle name="Header2 22 3 11 3 2 3" xfId="20065"/>
    <cellStyle name="Header2 22 3 11 3 2 4" xfId="20066"/>
    <cellStyle name="Header2 22 3 11 3 3" xfId="20067"/>
    <cellStyle name="Header2 22 3 11 3 3 2" xfId="20068"/>
    <cellStyle name="Header2 22 3 11 3 3 3" xfId="20069"/>
    <cellStyle name="Header2 22 3 11 3 3 4" xfId="20070"/>
    <cellStyle name="Header2 22 3 11 3 4" xfId="20071"/>
    <cellStyle name="Header2 22 3 11 3 5" xfId="20072"/>
    <cellStyle name="Header2 22 3 11 3 6" xfId="20073"/>
    <cellStyle name="Header2 22 3 11 4" xfId="20074"/>
    <cellStyle name="Header2 22 3 11 5" xfId="20075"/>
    <cellStyle name="Header2 22 3 12" xfId="20076"/>
    <cellStyle name="Header2 22 3 12 2" xfId="20077"/>
    <cellStyle name="Header2 22 3 12 2 2" xfId="20078"/>
    <cellStyle name="Header2 22 3 12 2 2 2" xfId="20079"/>
    <cellStyle name="Header2 22 3 12 2 2 3" xfId="20080"/>
    <cellStyle name="Header2 22 3 12 2 2 4" xfId="20081"/>
    <cellStyle name="Header2 22 3 12 2 2 5" xfId="20082"/>
    <cellStyle name="Header2 22 3 12 2 3" xfId="20083"/>
    <cellStyle name="Header2 22 3 12 2 3 2" xfId="20084"/>
    <cellStyle name="Header2 22 3 12 2 3 3" xfId="20085"/>
    <cellStyle name="Header2 22 3 12 2 3 4" xfId="20086"/>
    <cellStyle name="Header2 22 3 12 2 4" xfId="20087"/>
    <cellStyle name="Header2 22 3 12 2 5" xfId="20088"/>
    <cellStyle name="Header2 22 3 12 2 6" xfId="20089"/>
    <cellStyle name="Header2 22 3 12 3" xfId="20090"/>
    <cellStyle name="Header2 22 3 12 3 2" xfId="20091"/>
    <cellStyle name="Header2 22 3 12 3 2 2" xfId="20092"/>
    <cellStyle name="Header2 22 3 12 3 2 3" xfId="20093"/>
    <cellStyle name="Header2 22 3 12 3 2 4" xfId="20094"/>
    <cellStyle name="Header2 22 3 12 3 3" xfId="20095"/>
    <cellStyle name="Header2 22 3 12 3 3 2" xfId="20096"/>
    <cellStyle name="Header2 22 3 12 3 3 3" xfId="20097"/>
    <cellStyle name="Header2 22 3 12 3 3 4" xfId="20098"/>
    <cellStyle name="Header2 22 3 12 3 4" xfId="20099"/>
    <cellStyle name="Header2 22 3 12 3 5" xfId="20100"/>
    <cellStyle name="Header2 22 3 12 3 6" xfId="20101"/>
    <cellStyle name="Header2 22 3 12 4" xfId="20102"/>
    <cellStyle name="Header2 22 3 12 5" xfId="20103"/>
    <cellStyle name="Header2 22 3 2" xfId="20104"/>
    <cellStyle name="Header2 22 3 2 2" xfId="20105"/>
    <cellStyle name="Header2 22 3 2 2 2" xfId="20106"/>
    <cellStyle name="Header2 22 3 2 2 3" xfId="20107"/>
    <cellStyle name="Header2 22 3 2 3" xfId="20108"/>
    <cellStyle name="Header2 22 3 3" xfId="20109"/>
    <cellStyle name="Header2 22 3 3 2" xfId="20110"/>
    <cellStyle name="Header2 22 3 3 2 2" xfId="20111"/>
    <cellStyle name="Header2 22 3 3 2 3" xfId="20112"/>
    <cellStyle name="Header2 22 3 3 3" xfId="20113"/>
    <cellStyle name="Header2 22 3 4" xfId="20114"/>
    <cellStyle name="Header2 22 3 4 2" xfId="20115"/>
    <cellStyle name="Header2 22 3 4 2 2" xfId="20116"/>
    <cellStyle name="Header2 22 3 4 2 3" xfId="20117"/>
    <cellStyle name="Header2 22 3 4 3" xfId="20118"/>
    <cellStyle name="Header2 22 3 5" xfId="20119"/>
    <cellStyle name="Header2 22 3 5 2" xfId="20120"/>
    <cellStyle name="Header2 22 3 5 2 2" xfId="20121"/>
    <cellStyle name="Header2 22 3 5 2 2 2" xfId="20122"/>
    <cellStyle name="Header2 22 3 5 2 2 3" xfId="20123"/>
    <cellStyle name="Header2 22 3 5 2 2 4" xfId="20124"/>
    <cellStyle name="Header2 22 3 5 2 2 5" xfId="20125"/>
    <cellStyle name="Header2 22 3 5 2 3" xfId="20126"/>
    <cellStyle name="Header2 22 3 5 2 3 2" xfId="20127"/>
    <cellStyle name="Header2 22 3 5 2 3 3" xfId="20128"/>
    <cellStyle name="Header2 22 3 5 2 3 4" xfId="20129"/>
    <cellStyle name="Header2 22 3 5 2 4" xfId="20130"/>
    <cellStyle name="Header2 22 3 5 2 5" xfId="20131"/>
    <cellStyle name="Header2 22 3 5 2 6" xfId="20132"/>
    <cellStyle name="Header2 22 3 5 3" xfId="20133"/>
    <cellStyle name="Header2 22 3 5 3 2" xfId="20134"/>
    <cellStyle name="Header2 22 3 5 3 2 2" xfId="20135"/>
    <cellStyle name="Header2 22 3 5 3 2 3" xfId="20136"/>
    <cellStyle name="Header2 22 3 5 3 2 4" xfId="20137"/>
    <cellStyle name="Header2 22 3 5 3 3" xfId="20138"/>
    <cellStyle name="Header2 22 3 5 3 3 2" xfId="20139"/>
    <cellStyle name="Header2 22 3 5 3 3 3" xfId="20140"/>
    <cellStyle name="Header2 22 3 5 3 3 4" xfId="20141"/>
    <cellStyle name="Header2 22 3 5 3 4" xfId="20142"/>
    <cellStyle name="Header2 22 3 5 3 5" xfId="20143"/>
    <cellStyle name="Header2 22 3 5 3 6" xfId="20144"/>
    <cellStyle name="Header2 22 3 5 4" xfId="20145"/>
    <cellStyle name="Header2 22 3 5 5" xfId="20146"/>
    <cellStyle name="Header2 22 3 6" xfId="20147"/>
    <cellStyle name="Header2 22 3 6 2" xfId="20148"/>
    <cellStyle name="Header2 22 3 6 2 2" xfId="20149"/>
    <cellStyle name="Header2 22 3 6 2 2 2" xfId="20150"/>
    <cellStyle name="Header2 22 3 6 2 2 3" xfId="20151"/>
    <cellStyle name="Header2 22 3 6 2 2 4" xfId="20152"/>
    <cellStyle name="Header2 22 3 6 2 2 5" xfId="20153"/>
    <cellStyle name="Header2 22 3 6 2 3" xfId="20154"/>
    <cellStyle name="Header2 22 3 6 2 3 2" xfId="20155"/>
    <cellStyle name="Header2 22 3 6 2 3 3" xfId="20156"/>
    <cellStyle name="Header2 22 3 6 2 3 4" xfId="20157"/>
    <cellStyle name="Header2 22 3 6 2 4" xfId="20158"/>
    <cellStyle name="Header2 22 3 6 2 5" xfId="20159"/>
    <cellStyle name="Header2 22 3 6 2 6" xfId="20160"/>
    <cellStyle name="Header2 22 3 6 3" xfId="20161"/>
    <cellStyle name="Header2 22 3 6 3 2" xfId="20162"/>
    <cellStyle name="Header2 22 3 6 3 2 2" xfId="20163"/>
    <cellStyle name="Header2 22 3 6 3 2 3" xfId="20164"/>
    <cellStyle name="Header2 22 3 6 3 2 4" xfId="20165"/>
    <cellStyle name="Header2 22 3 6 3 3" xfId="20166"/>
    <cellStyle name="Header2 22 3 6 3 3 2" xfId="20167"/>
    <cellStyle name="Header2 22 3 6 3 3 3" xfId="20168"/>
    <cellStyle name="Header2 22 3 6 3 3 4" xfId="20169"/>
    <cellStyle name="Header2 22 3 6 3 4" xfId="20170"/>
    <cellStyle name="Header2 22 3 6 3 5" xfId="20171"/>
    <cellStyle name="Header2 22 3 6 3 6" xfId="20172"/>
    <cellStyle name="Header2 22 3 6 4" xfId="20173"/>
    <cellStyle name="Header2 22 3 6 5" xfId="20174"/>
    <cellStyle name="Header2 22 3 7" xfId="20175"/>
    <cellStyle name="Header2 22 3 7 2" xfId="20176"/>
    <cellStyle name="Header2 22 3 7 2 2" xfId="20177"/>
    <cellStyle name="Header2 22 3 7 2 2 2" xfId="20178"/>
    <cellStyle name="Header2 22 3 7 2 2 3" xfId="20179"/>
    <cellStyle name="Header2 22 3 7 2 2 4" xfId="20180"/>
    <cellStyle name="Header2 22 3 7 2 2 5" xfId="20181"/>
    <cellStyle name="Header2 22 3 7 2 3" xfId="20182"/>
    <cellStyle name="Header2 22 3 7 2 3 2" xfId="20183"/>
    <cellStyle name="Header2 22 3 7 2 3 3" xfId="20184"/>
    <cellStyle name="Header2 22 3 7 2 3 4" xfId="20185"/>
    <cellStyle name="Header2 22 3 7 2 4" xfId="20186"/>
    <cellStyle name="Header2 22 3 7 2 5" xfId="20187"/>
    <cellStyle name="Header2 22 3 7 2 6" xfId="20188"/>
    <cellStyle name="Header2 22 3 7 3" xfId="20189"/>
    <cellStyle name="Header2 22 3 7 3 2" xfId="20190"/>
    <cellStyle name="Header2 22 3 7 3 2 2" xfId="20191"/>
    <cellStyle name="Header2 22 3 7 3 2 3" xfId="20192"/>
    <cellStyle name="Header2 22 3 7 3 2 4" xfId="20193"/>
    <cellStyle name="Header2 22 3 7 3 3" xfId="20194"/>
    <cellStyle name="Header2 22 3 7 3 3 2" xfId="20195"/>
    <cellStyle name="Header2 22 3 7 3 3 3" xfId="20196"/>
    <cellStyle name="Header2 22 3 7 3 3 4" xfId="20197"/>
    <cellStyle name="Header2 22 3 7 3 4" xfId="20198"/>
    <cellStyle name="Header2 22 3 7 3 5" xfId="20199"/>
    <cellStyle name="Header2 22 3 7 3 6" xfId="20200"/>
    <cellStyle name="Header2 22 3 7 4" xfId="20201"/>
    <cellStyle name="Header2 22 3 7 5" xfId="20202"/>
    <cellStyle name="Header2 22 3 8" xfId="20203"/>
    <cellStyle name="Header2 22 3 8 2" xfId="20204"/>
    <cellStyle name="Header2 22 3 8 2 2" xfId="20205"/>
    <cellStyle name="Header2 22 3 8 2 2 2" xfId="20206"/>
    <cellStyle name="Header2 22 3 8 2 2 3" xfId="20207"/>
    <cellStyle name="Header2 22 3 8 2 2 4" xfId="20208"/>
    <cellStyle name="Header2 22 3 8 2 2 5" xfId="20209"/>
    <cellStyle name="Header2 22 3 8 2 3" xfId="20210"/>
    <cellStyle name="Header2 22 3 8 2 3 2" xfId="20211"/>
    <cellStyle name="Header2 22 3 8 2 3 3" xfId="20212"/>
    <cellStyle name="Header2 22 3 8 2 3 4" xfId="20213"/>
    <cellStyle name="Header2 22 3 8 2 4" xfId="20214"/>
    <cellStyle name="Header2 22 3 8 2 5" xfId="20215"/>
    <cellStyle name="Header2 22 3 8 2 6" xfId="20216"/>
    <cellStyle name="Header2 22 3 8 3" xfId="20217"/>
    <cellStyle name="Header2 22 3 8 3 2" xfId="20218"/>
    <cellStyle name="Header2 22 3 8 3 2 2" xfId="20219"/>
    <cellStyle name="Header2 22 3 8 3 2 3" xfId="20220"/>
    <cellStyle name="Header2 22 3 8 3 2 4" xfId="20221"/>
    <cellStyle name="Header2 22 3 8 3 3" xfId="20222"/>
    <cellStyle name="Header2 22 3 8 3 3 2" xfId="20223"/>
    <cellStyle name="Header2 22 3 8 3 3 3" xfId="20224"/>
    <cellStyle name="Header2 22 3 8 3 3 4" xfId="20225"/>
    <cellStyle name="Header2 22 3 8 3 4" xfId="20226"/>
    <cellStyle name="Header2 22 3 8 3 5" xfId="20227"/>
    <cellStyle name="Header2 22 3 8 3 6" xfId="20228"/>
    <cellStyle name="Header2 22 3 8 4" xfId="20229"/>
    <cellStyle name="Header2 22 3 8 5" xfId="20230"/>
    <cellStyle name="Header2 22 3 9" xfId="20231"/>
    <cellStyle name="Header2 22 3 9 2" xfId="20232"/>
    <cellStyle name="Header2 22 3 9 2 2" xfId="20233"/>
    <cellStyle name="Header2 22 3 9 2 2 2" xfId="20234"/>
    <cellStyle name="Header2 22 3 9 2 2 3" xfId="20235"/>
    <cellStyle name="Header2 22 3 9 2 2 4" xfId="20236"/>
    <cellStyle name="Header2 22 3 9 2 2 5" xfId="20237"/>
    <cellStyle name="Header2 22 3 9 2 3" xfId="20238"/>
    <cellStyle name="Header2 22 3 9 2 3 2" xfId="20239"/>
    <cellStyle name="Header2 22 3 9 2 3 3" xfId="20240"/>
    <cellStyle name="Header2 22 3 9 2 3 4" xfId="20241"/>
    <cellStyle name="Header2 22 3 9 2 4" xfId="20242"/>
    <cellStyle name="Header2 22 3 9 2 5" xfId="20243"/>
    <cellStyle name="Header2 22 3 9 2 6" xfId="20244"/>
    <cellStyle name="Header2 22 3 9 3" xfId="20245"/>
    <cellStyle name="Header2 22 3 9 3 2" xfId="20246"/>
    <cellStyle name="Header2 22 3 9 3 2 2" xfId="20247"/>
    <cellStyle name="Header2 22 3 9 3 2 3" xfId="20248"/>
    <cellStyle name="Header2 22 3 9 3 2 4" xfId="20249"/>
    <cellStyle name="Header2 22 3 9 3 3" xfId="20250"/>
    <cellStyle name="Header2 22 3 9 3 3 2" xfId="20251"/>
    <cellStyle name="Header2 22 3 9 3 3 3" xfId="20252"/>
    <cellStyle name="Header2 22 3 9 3 3 4" xfId="20253"/>
    <cellStyle name="Header2 22 3 9 3 4" xfId="20254"/>
    <cellStyle name="Header2 22 3 9 3 5" xfId="20255"/>
    <cellStyle name="Header2 22 3 9 3 6" xfId="20256"/>
    <cellStyle name="Header2 22 3 9 4" xfId="20257"/>
    <cellStyle name="Header2 22 3 9 5" xfId="20258"/>
    <cellStyle name="Header2 23" xfId="20259"/>
    <cellStyle name="Header2 23 2" xfId="20260"/>
    <cellStyle name="Header2 23 2 10" xfId="20261"/>
    <cellStyle name="Header2 23 2 10 2" xfId="20262"/>
    <cellStyle name="Header2 23 2 10 2 2" xfId="20263"/>
    <cellStyle name="Header2 23 2 10 2 2 2" xfId="20264"/>
    <cellStyle name="Header2 23 2 10 2 2 3" xfId="20265"/>
    <cellStyle name="Header2 23 2 10 2 2 4" xfId="20266"/>
    <cellStyle name="Header2 23 2 10 2 2 5" xfId="20267"/>
    <cellStyle name="Header2 23 2 10 2 3" xfId="20268"/>
    <cellStyle name="Header2 23 2 10 2 3 2" xfId="20269"/>
    <cellStyle name="Header2 23 2 10 2 3 3" xfId="20270"/>
    <cellStyle name="Header2 23 2 10 2 3 4" xfId="20271"/>
    <cellStyle name="Header2 23 2 10 2 4" xfId="20272"/>
    <cellStyle name="Header2 23 2 10 2 5" xfId="20273"/>
    <cellStyle name="Header2 23 2 10 2 6" xfId="20274"/>
    <cellStyle name="Header2 23 2 10 3" xfId="20275"/>
    <cellStyle name="Header2 23 2 10 3 2" xfId="20276"/>
    <cellStyle name="Header2 23 2 10 3 2 2" xfId="20277"/>
    <cellStyle name="Header2 23 2 10 3 2 3" xfId="20278"/>
    <cellStyle name="Header2 23 2 10 3 2 4" xfId="20279"/>
    <cellStyle name="Header2 23 2 10 3 3" xfId="20280"/>
    <cellStyle name="Header2 23 2 10 3 3 2" xfId="20281"/>
    <cellStyle name="Header2 23 2 10 3 3 3" xfId="20282"/>
    <cellStyle name="Header2 23 2 10 3 3 4" xfId="20283"/>
    <cellStyle name="Header2 23 2 10 3 4" xfId="20284"/>
    <cellStyle name="Header2 23 2 10 3 5" xfId="20285"/>
    <cellStyle name="Header2 23 2 10 3 6" xfId="20286"/>
    <cellStyle name="Header2 23 2 10 4" xfId="20287"/>
    <cellStyle name="Header2 23 2 10 5" xfId="20288"/>
    <cellStyle name="Header2 23 2 11" xfId="20289"/>
    <cellStyle name="Header2 23 2 11 2" xfId="20290"/>
    <cellStyle name="Header2 23 2 11 2 2" xfId="20291"/>
    <cellStyle name="Header2 23 2 11 2 2 2" xfId="20292"/>
    <cellStyle name="Header2 23 2 11 2 2 3" xfId="20293"/>
    <cellStyle name="Header2 23 2 11 2 2 4" xfId="20294"/>
    <cellStyle name="Header2 23 2 11 2 2 5" xfId="20295"/>
    <cellStyle name="Header2 23 2 11 2 3" xfId="20296"/>
    <cellStyle name="Header2 23 2 11 2 3 2" xfId="20297"/>
    <cellStyle name="Header2 23 2 11 2 3 3" xfId="20298"/>
    <cellStyle name="Header2 23 2 11 2 3 4" xfId="20299"/>
    <cellStyle name="Header2 23 2 11 2 4" xfId="20300"/>
    <cellStyle name="Header2 23 2 11 2 5" xfId="20301"/>
    <cellStyle name="Header2 23 2 11 2 6" xfId="20302"/>
    <cellStyle name="Header2 23 2 11 3" xfId="20303"/>
    <cellStyle name="Header2 23 2 11 3 2" xfId="20304"/>
    <cellStyle name="Header2 23 2 11 3 2 2" xfId="20305"/>
    <cellStyle name="Header2 23 2 11 3 2 3" xfId="20306"/>
    <cellStyle name="Header2 23 2 11 3 2 4" xfId="20307"/>
    <cellStyle name="Header2 23 2 11 3 3" xfId="20308"/>
    <cellStyle name="Header2 23 2 11 3 3 2" xfId="20309"/>
    <cellStyle name="Header2 23 2 11 3 3 3" xfId="20310"/>
    <cellStyle name="Header2 23 2 11 3 3 4" xfId="20311"/>
    <cellStyle name="Header2 23 2 11 3 4" xfId="20312"/>
    <cellStyle name="Header2 23 2 11 3 5" xfId="20313"/>
    <cellStyle name="Header2 23 2 11 3 6" xfId="20314"/>
    <cellStyle name="Header2 23 2 11 4" xfId="20315"/>
    <cellStyle name="Header2 23 2 11 5" xfId="20316"/>
    <cellStyle name="Header2 23 2 12" xfId="20317"/>
    <cellStyle name="Header2 23 2 12 2" xfId="20318"/>
    <cellStyle name="Header2 23 2 12 2 2" xfId="20319"/>
    <cellStyle name="Header2 23 2 12 2 2 2" xfId="20320"/>
    <cellStyle name="Header2 23 2 12 2 2 3" xfId="20321"/>
    <cellStyle name="Header2 23 2 12 2 2 4" xfId="20322"/>
    <cellStyle name="Header2 23 2 12 2 2 5" xfId="20323"/>
    <cellStyle name="Header2 23 2 12 2 3" xfId="20324"/>
    <cellStyle name="Header2 23 2 12 2 3 2" xfId="20325"/>
    <cellStyle name="Header2 23 2 12 2 3 3" xfId="20326"/>
    <cellStyle name="Header2 23 2 12 2 3 4" xfId="20327"/>
    <cellStyle name="Header2 23 2 12 2 4" xfId="20328"/>
    <cellStyle name="Header2 23 2 12 2 5" xfId="20329"/>
    <cellStyle name="Header2 23 2 12 2 6" xfId="20330"/>
    <cellStyle name="Header2 23 2 12 3" xfId="20331"/>
    <cellStyle name="Header2 23 2 12 3 2" xfId="20332"/>
    <cellStyle name="Header2 23 2 12 3 2 2" xfId="20333"/>
    <cellStyle name="Header2 23 2 12 3 2 3" xfId="20334"/>
    <cellStyle name="Header2 23 2 12 3 2 4" xfId="20335"/>
    <cellStyle name="Header2 23 2 12 3 3" xfId="20336"/>
    <cellStyle name="Header2 23 2 12 3 3 2" xfId="20337"/>
    <cellStyle name="Header2 23 2 12 3 3 3" xfId="20338"/>
    <cellStyle name="Header2 23 2 12 3 3 4" xfId="20339"/>
    <cellStyle name="Header2 23 2 12 3 4" xfId="20340"/>
    <cellStyle name="Header2 23 2 12 3 5" xfId="20341"/>
    <cellStyle name="Header2 23 2 12 3 6" xfId="20342"/>
    <cellStyle name="Header2 23 2 12 4" xfId="20343"/>
    <cellStyle name="Header2 23 2 12 5" xfId="20344"/>
    <cellStyle name="Header2 23 2 13" xfId="20345"/>
    <cellStyle name="Header2 23 2 13 2" xfId="20346"/>
    <cellStyle name="Header2 23 2 13 2 2" xfId="20347"/>
    <cellStyle name="Header2 23 2 13 2 2 2" xfId="20348"/>
    <cellStyle name="Header2 23 2 13 2 2 3" xfId="20349"/>
    <cellStyle name="Header2 23 2 13 2 2 4" xfId="20350"/>
    <cellStyle name="Header2 23 2 13 2 2 5" xfId="20351"/>
    <cellStyle name="Header2 23 2 13 2 3" xfId="20352"/>
    <cellStyle name="Header2 23 2 13 2 3 2" xfId="20353"/>
    <cellStyle name="Header2 23 2 13 2 3 3" xfId="20354"/>
    <cellStyle name="Header2 23 2 13 2 3 4" xfId="20355"/>
    <cellStyle name="Header2 23 2 13 2 4" xfId="20356"/>
    <cellStyle name="Header2 23 2 13 2 5" xfId="20357"/>
    <cellStyle name="Header2 23 2 13 2 6" xfId="20358"/>
    <cellStyle name="Header2 23 2 13 3" xfId="20359"/>
    <cellStyle name="Header2 23 2 13 3 2" xfId="20360"/>
    <cellStyle name="Header2 23 2 13 3 2 2" xfId="20361"/>
    <cellStyle name="Header2 23 2 13 3 2 3" xfId="20362"/>
    <cellStyle name="Header2 23 2 13 3 2 4" xfId="20363"/>
    <cellStyle name="Header2 23 2 13 3 3" xfId="20364"/>
    <cellStyle name="Header2 23 2 13 3 3 2" xfId="20365"/>
    <cellStyle name="Header2 23 2 13 3 3 3" xfId="20366"/>
    <cellStyle name="Header2 23 2 13 3 3 4" xfId="20367"/>
    <cellStyle name="Header2 23 2 13 3 4" xfId="20368"/>
    <cellStyle name="Header2 23 2 13 3 5" xfId="20369"/>
    <cellStyle name="Header2 23 2 13 3 6" xfId="20370"/>
    <cellStyle name="Header2 23 2 13 4" xfId="20371"/>
    <cellStyle name="Header2 23 2 13 5" xfId="20372"/>
    <cellStyle name="Header2 23 2 2" xfId="20373"/>
    <cellStyle name="Header2 23 2 2 2" xfId="20374"/>
    <cellStyle name="Header2 23 2 2 2 2" xfId="20375"/>
    <cellStyle name="Header2 23 2 2 2 2 2" xfId="20376"/>
    <cellStyle name="Header2 23 2 2 2 2 2 2" xfId="20377"/>
    <cellStyle name="Header2 23 2 2 2 2 2 3" xfId="20378"/>
    <cellStyle name="Header2 23 2 2 2 2 2 4" xfId="20379"/>
    <cellStyle name="Header2 23 2 2 2 2 2 5" xfId="20380"/>
    <cellStyle name="Header2 23 2 2 2 2 3" xfId="20381"/>
    <cellStyle name="Header2 23 2 2 2 2 3 2" xfId="20382"/>
    <cellStyle name="Header2 23 2 2 2 2 3 3" xfId="20383"/>
    <cellStyle name="Header2 23 2 2 2 2 3 4" xfId="20384"/>
    <cellStyle name="Header2 23 2 2 2 2 4" xfId="20385"/>
    <cellStyle name="Header2 23 2 2 2 2 5" xfId="20386"/>
    <cellStyle name="Header2 23 2 2 2 2 6" xfId="20387"/>
    <cellStyle name="Header2 23 2 2 2 3" xfId="20388"/>
    <cellStyle name="Header2 23 2 2 2 3 2" xfId="20389"/>
    <cellStyle name="Header2 23 2 2 2 3 2 2" xfId="20390"/>
    <cellStyle name="Header2 23 2 2 2 3 2 3" xfId="20391"/>
    <cellStyle name="Header2 23 2 2 2 3 2 4" xfId="20392"/>
    <cellStyle name="Header2 23 2 2 2 3 3" xfId="20393"/>
    <cellStyle name="Header2 23 2 2 2 3 3 2" xfId="20394"/>
    <cellStyle name="Header2 23 2 2 2 3 3 3" xfId="20395"/>
    <cellStyle name="Header2 23 2 2 2 3 3 4" xfId="20396"/>
    <cellStyle name="Header2 23 2 2 2 3 4" xfId="20397"/>
    <cellStyle name="Header2 23 2 2 2 3 5" xfId="20398"/>
    <cellStyle name="Header2 23 2 2 2 3 6" xfId="20399"/>
    <cellStyle name="Header2 23 2 2 2 4" xfId="20400"/>
    <cellStyle name="Header2 23 2 2 2 5" xfId="20401"/>
    <cellStyle name="Header2 23 2 2 3" xfId="20402"/>
    <cellStyle name="Header2 23 2 2 3 2" xfId="20403"/>
    <cellStyle name="Header2 23 2 2 3 2 2" xfId="20404"/>
    <cellStyle name="Header2 23 2 2 3 2 2 2" xfId="20405"/>
    <cellStyle name="Header2 23 2 2 3 2 2 3" xfId="20406"/>
    <cellStyle name="Header2 23 2 2 3 2 2 4" xfId="20407"/>
    <cellStyle name="Header2 23 2 2 3 2 2 5" xfId="20408"/>
    <cellStyle name="Header2 23 2 2 3 2 3" xfId="20409"/>
    <cellStyle name="Header2 23 2 2 3 2 3 2" xfId="20410"/>
    <cellStyle name="Header2 23 2 2 3 2 3 3" xfId="20411"/>
    <cellStyle name="Header2 23 2 2 3 2 3 4" xfId="20412"/>
    <cellStyle name="Header2 23 2 2 3 2 4" xfId="20413"/>
    <cellStyle name="Header2 23 2 2 3 2 5" xfId="20414"/>
    <cellStyle name="Header2 23 2 2 3 2 6" xfId="20415"/>
    <cellStyle name="Header2 23 2 2 3 3" xfId="20416"/>
    <cellStyle name="Header2 23 2 2 3 3 2" xfId="20417"/>
    <cellStyle name="Header2 23 2 2 3 3 2 2" xfId="20418"/>
    <cellStyle name="Header2 23 2 2 3 3 2 3" xfId="20419"/>
    <cellStyle name="Header2 23 2 2 3 3 2 4" xfId="20420"/>
    <cellStyle name="Header2 23 2 2 3 3 3" xfId="20421"/>
    <cellStyle name="Header2 23 2 2 3 3 3 2" xfId="20422"/>
    <cellStyle name="Header2 23 2 2 3 3 3 3" xfId="20423"/>
    <cellStyle name="Header2 23 2 2 3 3 3 4" xfId="20424"/>
    <cellStyle name="Header2 23 2 2 3 3 4" xfId="20425"/>
    <cellStyle name="Header2 23 2 2 3 3 5" xfId="20426"/>
    <cellStyle name="Header2 23 2 2 3 3 6" xfId="20427"/>
    <cellStyle name="Header2 23 2 2 3 4" xfId="20428"/>
    <cellStyle name="Header2 23 2 2 3 5" xfId="20429"/>
    <cellStyle name="Header2 23 2 3" xfId="20430"/>
    <cellStyle name="Header2 23 2 3 2" xfId="20431"/>
    <cellStyle name="Header2 23 2 3 2 2" xfId="20432"/>
    <cellStyle name="Header2 23 2 3 2 3" xfId="20433"/>
    <cellStyle name="Header2 23 2 3 3" xfId="20434"/>
    <cellStyle name="Header2 23 2 4" xfId="20435"/>
    <cellStyle name="Header2 23 2 4 2" xfId="20436"/>
    <cellStyle name="Header2 23 2 4 2 2" xfId="20437"/>
    <cellStyle name="Header2 23 2 4 2 3" xfId="20438"/>
    <cellStyle name="Header2 23 2 4 3" xfId="20439"/>
    <cellStyle name="Header2 23 2 5" xfId="20440"/>
    <cellStyle name="Header2 23 2 5 2" xfId="20441"/>
    <cellStyle name="Header2 23 2 5 2 2" xfId="20442"/>
    <cellStyle name="Header2 23 2 5 2 3" xfId="20443"/>
    <cellStyle name="Header2 23 2 5 3" xfId="20444"/>
    <cellStyle name="Header2 23 2 6" xfId="20445"/>
    <cellStyle name="Header2 23 2 6 2" xfId="20446"/>
    <cellStyle name="Header2 23 2 6 2 2" xfId="20447"/>
    <cellStyle name="Header2 23 2 6 2 2 2" xfId="20448"/>
    <cellStyle name="Header2 23 2 6 2 2 3" xfId="20449"/>
    <cellStyle name="Header2 23 2 6 2 2 4" xfId="20450"/>
    <cellStyle name="Header2 23 2 6 2 2 5" xfId="20451"/>
    <cellStyle name="Header2 23 2 6 2 3" xfId="20452"/>
    <cellStyle name="Header2 23 2 6 2 3 2" xfId="20453"/>
    <cellStyle name="Header2 23 2 6 2 3 3" xfId="20454"/>
    <cellStyle name="Header2 23 2 6 2 3 4" xfId="20455"/>
    <cellStyle name="Header2 23 2 6 2 4" xfId="20456"/>
    <cellStyle name="Header2 23 2 6 2 5" xfId="20457"/>
    <cellStyle name="Header2 23 2 6 2 6" xfId="20458"/>
    <cellStyle name="Header2 23 2 6 3" xfId="20459"/>
    <cellStyle name="Header2 23 2 6 3 2" xfId="20460"/>
    <cellStyle name="Header2 23 2 6 3 2 2" xfId="20461"/>
    <cellStyle name="Header2 23 2 6 3 2 3" xfId="20462"/>
    <cellStyle name="Header2 23 2 6 3 2 4" xfId="20463"/>
    <cellStyle name="Header2 23 2 6 3 3" xfId="20464"/>
    <cellStyle name="Header2 23 2 6 3 3 2" xfId="20465"/>
    <cellStyle name="Header2 23 2 6 3 3 3" xfId="20466"/>
    <cellStyle name="Header2 23 2 6 3 3 4" xfId="20467"/>
    <cellStyle name="Header2 23 2 6 3 4" xfId="20468"/>
    <cellStyle name="Header2 23 2 6 3 5" xfId="20469"/>
    <cellStyle name="Header2 23 2 6 3 6" xfId="20470"/>
    <cellStyle name="Header2 23 2 6 4" xfId="20471"/>
    <cellStyle name="Header2 23 2 6 5" xfId="20472"/>
    <cellStyle name="Header2 23 2 7" xfId="20473"/>
    <cellStyle name="Header2 23 2 7 2" xfId="20474"/>
    <cellStyle name="Header2 23 2 7 2 2" xfId="20475"/>
    <cellStyle name="Header2 23 2 7 2 2 2" xfId="20476"/>
    <cellStyle name="Header2 23 2 7 2 2 3" xfId="20477"/>
    <cellStyle name="Header2 23 2 7 2 2 4" xfId="20478"/>
    <cellStyle name="Header2 23 2 7 2 2 5" xfId="20479"/>
    <cellStyle name="Header2 23 2 7 2 3" xfId="20480"/>
    <cellStyle name="Header2 23 2 7 2 3 2" xfId="20481"/>
    <cellStyle name="Header2 23 2 7 2 3 3" xfId="20482"/>
    <cellStyle name="Header2 23 2 7 2 3 4" xfId="20483"/>
    <cellStyle name="Header2 23 2 7 2 4" xfId="20484"/>
    <cellStyle name="Header2 23 2 7 2 5" xfId="20485"/>
    <cellStyle name="Header2 23 2 7 2 6" xfId="20486"/>
    <cellStyle name="Header2 23 2 7 3" xfId="20487"/>
    <cellStyle name="Header2 23 2 7 3 2" xfId="20488"/>
    <cellStyle name="Header2 23 2 7 3 2 2" xfId="20489"/>
    <cellStyle name="Header2 23 2 7 3 2 3" xfId="20490"/>
    <cellStyle name="Header2 23 2 7 3 2 4" xfId="20491"/>
    <cellStyle name="Header2 23 2 7 3 3" xfId="20492"/>
    <cellStyle name="Header2 23 2 7 3 3 2" xfId="20493"/>
    <cellStyle name="Header2 23 2 7 3 3 3" xfId="20494"/>
    <cellStyle name="Header2 23 2 7 3 3 4" xfId="20495"/>
    <cellStyle name="Header2 23 2 7 3 4" xfId="20496"/>
    <cellStyle name="Header2 23 2 7 3 5" xfId="20497"/>
    <cellStyle name="Header2 23 2 7 3 6" xfId="20498"/>
    <cellStyle name="Header2 23 2 7 4" xfId="20499"/>
    <cellStyle name="Header2 23 2 7 5" xfId="20500"/>
    <cellStyle name="Header2 23 2 8" xfId="20501"/>
    <cellStyle name="Header2 23 2 8 2" xfId="20502"/>
    <cellStyle name="Header2 23 2 8 2 2" xfId="20503"/>
    <cellStyle name="Header2 23 2 8 2 2 2" xfId="20504"/>
    <cellStyle name="Header2 23 2 8 2 2 3" xfId="20505"/>
    <cellStyle name="Header2 23 2 8 2 2 4" xfId="20506"/>
    <cellStyle name="Header2 23 2 8 2 2 5" xfId="20507"/>
    <cellStyle name="Header2 23 2 8 2 3" xfId="20508"/>
    <cellStyle name="Header2 23 2 8 2 3 2" xfId="20509"/>
    <cellStyle name="Header2 23 2 8 2 3 3" xfId="20510"/>
    <cellStyle name="Header2 23 2 8 2 3 4" xfId="20511"/>
    <cellStyle name="Header2 23 2 8 2 4" xfId="20512"/>
    <cellStyle name="Header2 23 2 8 2 5" xfId="20513"/>
    <cellStyle name="Header2 23 2 8 2 6" xfId="20514"/>
    <cellStyle name="Header2 23 2 8 3" xfId="20515"/>
    <cellStyle name="Header2 23 2 8 3 2" xfId="20516"/>
    <cellStyle name="Header2 23 2 8 3 2 2" xfId="20517"/>
    <cellStyle name="Header2 23 2 8 3 2 3" xfId="20518"/>
    <cellStyle name="Header2 23 2 8 3 2 4" xfId="20519"/>
    <cellStyle name="Header2 23 2 8 3 3" xfId="20520"/>
    <cellStyle name="Header2 23 2 8 3 3 2" xfId="20521"/>
    <cellStyle name="Header2 23 2 8 3 3 3" xfId="20522"/>
    <cellStyle name="Header2 23 2 8 3 3 4" xfId="20523"/>
    <cellStyle name="Header2 23 2 8 3 4" xfId="20524"/>
    <cellStyle name="Header2 23 2 8 3 5" xfId="20525"/>
    <cellStyle name="Header2 23 2 8 3 6" xfId="20526"/>
    <cellStyle name="Header2 23 2 8 4" xfId="20527"/>
    <cellStyle name="Header2 23 2 8 5" xfId="20528"/>
    <cellStyle name="Header2 23 2 9" xfId="20529"/>
    <cellStyle name="Header2 23 2 9 2" xfId="20530"/>
    <cellStyle name="Header2 23 2 9 2 2" xfId="20531"/>
    <cellStyle name="Header2 23 2 9 2 2 2" xfId="20532"/>
    <cellStyle name="Header2 23 2 9 2 2 3" xfId="20533"/>
    <cellStyle name="Header2 23 2 9 2 2 4" xfId="20534"/>
    <cellStyle name="Header2 23 2 9 2 2 5" xfId="20535"/>
    <cellStyle name="Header2 23 2 9 2 3" xfId="20536"/>
    <cellStyle name="Header2 23 2 9 2 3 2" xfId="20537"/>
    <cellStyle name="Header2 23 2 9 2 3 3" xfId="20538"/>
    <cellStyle name="Header2 23 2 9 2 3 4" xfId="20539"/>
    <cellStyle name="Header2 23 2 9 2 4" xfId="20540"/>
    <cellStyle name="Header2 23 2 9 2 5" xfId="20541"/>
    <cellStyle name="Header2 23 2 9 2 6" xfId="20542"/>
    <cellStyle name="Header2 23 2 9 3" xfId="20543"/>
    <cellStyle name="Header2 23 2 9 3 2" xfId="20544"/>
    <cellStyle name="Header2 23 2 9 3 2 2" xfId="20545"/>
    <cellStyle name="Header2 23 2 9 3 2 3" xfId="20546"/>
    <cellStyle name="Header2 23 2 9 3 2 4" xfId="20547"/>
    <cellStyle name="Header2 23 2 9 3 3" xfId="20548"/>
    <cellStyle name="Header2 23 2 9 3 3 2" xfId="20549"/>
    <cellStyle name="Header2 23 2 9 3 3 3" xfId="20550"/>
    <cellStyle name="Header2 23 2 9 3 3 4" xfId="20551"/>
    <cellStyle name="Header2 23 2 9 3 4" xfId="20552"/>
    <cellStyle name="Header2 23 2 9 3 5" xfId="20553"/>
    <cellStyle name="Header2 23 2 9 3 6" xfId="20554"/>
    <cellStyle name="Header2 23 2 9 4" xfId="20555"/>
    <cellStyle name="Header2 23 2 9 5" xfId="20556"/>
    <cellStyle name="Header2 23 3" xfId="20557"/>
    <cellStyle name="Header2 23 3 10" xfId="20558"/>
    <cellStyle name="Header2 23 3 10 2" xfId="20559"/>
    <cellStyle name="Header2 23 3 10 2 2" xfId="20560"/>
    <cellStyle name="Header2 23 3 10 2 2 2" xfId="20561"/>
    <cellStyle name="Header2 23 3 10 2 2 3" xfId="20562"/>
    <cellStyle name="Header2 23 3 10 2 2 4" xfId="20563"/>
    <cellStyle name="Header2 23 3 10 2 2 5" xfId="20564"/>
    <cellStyle name="Header2 23 3 10 2 3" xfId="20565"/>
    <cellStyle name="Header2 23 3 10 2 3 2" xfId="20566"/>
    <cellStyle name="Header2 23 3 10 2 3 3" xfId="20567"/>
    <cellStyle name="Header2 23 3 10 2 3 4" xfId="20568"/>
    <cellStyle name="Header2 23 3 10 2 4" xfId="20569"/>
    <cellStyle name="Header2 23 3 10 2 5" xfId="20570"/>
    <cellStyle name="Header2 23 3 10 2 6" xfId="20571"/>
    <cellStyle name="Header2 23 3 10 3" xfId="20572"/>
    <cellStyle name="Header2 23 3 10 3 2" xfId="20573"/>
    <cellStyle name="Header2 23 3 10 3 2 2" xfId="20574"/>
    <cellStyle name="Header2 23 3 10 3 2 3" xfId="20575"/>
    <cellStyle name="Header2 23 3 10 3 2 4" xfId="20576"/>
    <cellStyle name="Header2 23 3 10 3 3" xfId="20577"/>
    <cellStyle name="Header2 23 3 10 3 3 2" xfId="20578"/>
    <cellStyle name="Header2 23 3 10 3 3 3" xfId="20579"/>
    <cellStyle name="Header2 23 3 10 3 3 4" xfId="20580"/>
    <cellStyle name="Header2 23 3 10 3 4" xfId="20581"/>
    <cellStyle name="Header2 23 3 10 3 5" xfId="20582"/>
    <cellStyle name="Header2 23 3 10 3 6" xfId="20583"/>
    <cellStyle name="Header2 23 3 10 4" xfId="20584"/>
    <cellStyle name="Header2 23 3 10 5" xfId="20585"/>
    <cellStyle name="Header2 23 3 11" xfId="20586"/>
    <cellStyle name="Header2 23 3 11 2" xfId="20587"/>
    <cellStyle name="Header2 23 3 11 2 2" xfId="20588"/>
    <cellStyle name="Header2 23 3 11 2 2 2" xfId="20589"/>
    <cellStyle name="Header2 23 3 11 2 2 3" xfId="20590"/>
    <cellStyle name="Header2 23 3 11 2 2 4" xfId="20591"/>
    <cellStyle name="Header2 23 3 11 2 2 5" xfId="20592"/>
    <cellStyle name="Header2 23 3 11 2 3" xfId="20593"/>
    <cellStyle name="Header2 23 3 11 2 3 2" xfId="20594"/>
    <cellStyle name="Header2 23 3 11 2 3 3" xfId="20595"/>
    <cellStyle name="Header2 23 3 11 2 3 4" xfId="20596"/>
    <cellStyle name="Header2 23 3 11 2 4" xfId="20597"/>
    <cellStyle name="Header2 23 3 11 2 5" xfId="20598"/>
    <cellStyle name="Header2 23 3 11 2 6" xfId="20599"/>
    <cellStyle name="Header2 23 3 11 3" xfId="20600"/>
    <cellStyle name="Header2 23 3 11 3 2" xfId="20601"/>
    <cellStyle name="Header2 23 3 11 3 2 2" xfId="20602"/>
    <cellStyle name="Header2 23 3 11 3 2 3" xfId="20603"/>
    <cellStyle name="Header2 23 3 11 3 2 4" xfId="20604"/>
    <cellStyle name="Header2 23 3 11 3 3" xfId="20605"/>
    <cellStyle name="Header2 23 3 11 3 3 2" xfId="20606"/>
    <cellStyle name="Header2 23 3 11 3 3 3" xfId="20607"/>
    <cellStyle name="Header2 23 3 11 3 3 4" xfId="20608"/>
    <cellStyle name="Header2 23 3 11 3 4" xfId="20609"/>
    <cellStyle name="Header2 23 3 11 3 5" xfId="20610"/>
    <cellStyle name="Header2 23 3 11 3 6" xfId="20611"/>
    <cellStyle name="Header2 23 3 11 4" xfId="20612"/>
    <cellStyle name="Header2 23 3 11 5" xfId="20613"/>
    <cellStyle name="Header2 23 3 12" xfId="20614"/>
    <cellStyle name="Header2 23 3 12 2" xfId="20615"/>
    <cellStyle name="Header2 23 3 12 2 2" xfId="20616"/>
    <cellStyle name="Header2 23 3 12 2 2 2" xfId="20617"/>
    <cellStyle name="Header2 23 3 12 2 2 3" xfId="20618"/>
    <cellStyle name="Header2 23 3 12 2 2 4" xfId="20619"/>
    <cellStyle name="Header2 23 3 12 2 2 5" xfId="20620"/>
    <cellStyle name="Header2 23 3 12 2 3" xfId="20621"/>
    <cellStyle name="Header2 23 3 12 2 3 2" xfId="20622"/>
    <cellStyle name="Header2 23 3 12 2 3 3" xfId="20623"/>
    <cellStyle name="Header2 23 3 12 2 3 4" xfId="20624"/>
    <cellStyle name="Header2 23 3 12 2 4" xfId="20625"/>
    <cellStyle name="Header2 23 3 12 2 5" xfId="20626"/>
    <cellStyle name="Header2 23 3 12 2 6" xfId="20627"/>
    <cellStyle name="Header2 23 3 12 3" xfId="20628"/>
    <cellStyle name="Header2 23 3 12 3 2" xfId="20629"/>
    <cellStyle name="Header2 23 3 12 3 2 2" xfId="20630"/>
    <cellStyle name="Header2 23 3 12 3 2 3" xfId="20631"/>
    <cellStyle name="Header2 23 3 12 3 2 4" xfId="20632"/>
    <cellStyle name="Header2 23 3 12 3 3" xfId="20633"/>
    <cellStyle name="Header2 23 3 12 3 3 2" xfId="20634"/>
    <cellStyle name="Header2 23 3 12 3 3 3" xfId="20635"/>
    <cellStyle name="Header2 23 3 12 3 3 4" xfId="20636"/>
    <cellStyle name="Header2 23 3 12 3 4" xfId="20637"/>
    <cellStyle name="Header2 23 3 12 3 5" xfId="20638"/>
    <cellStyle name="Header2 23 3 12 3 6" xfId="20639"/>
    <cellStyle name="Header2 23 3 12 4" xfId="20640"/>
    <cellStyle name="Header2 23 3 12 5" xfId="20641"/>
    <cellStyle name="Header2 23 3 2" xfId="20642"/>
    <cellStyle name="Header2 23 3 2 2" xfId="20643"/>
    <cellStyle name="Header2 23 3 2 2 2" xfId="20644"/>
    <cellStyle name="Header2 23 3 2 2 3" xfId="20645"/>
    <cellStyle name="Header2 23 3 2 3" xfId="20646"/>
    <cellStyle name="Header2 23 3 3" xfId="20647"/>
    <cellStyle name="Header2 23 3 3 2" xfId="20648"/>
    <cellStyle name="Header2 23 3 3 2 2" xfId="20649"/>
    <cellStyle name="Header2 23 3 3 2 3" xfId="20650"/>
    <cellStyle name="Header2 23 3 3 3" xfId="20651"/>
    <cellStyle name="Header2 23 3 4" xfId="20652"/>
    <cellStyle name="Header2 23 3 4 2" xfId="20653"/>
    <cellStyle name="Header2 23 3 4 2 2" xfId="20654"/>
    <cellStyle name="Header2 23 3 4 2 3" xfId="20655"/>
    <cellStyle name="Header2 23 3 4 3" xfId="20656"/>
    <cellStyle name="Header2 23 3 5" xfId="20657"/>
    <cellStyle name="Header2 23 3 5 2" xfId="20658"/>
    <cellStyle name="Header2 23 3 5 2 2" xfId="20659"/>
    <cellStyle name="Header2 23 3 5 2 2 2" xfId="20660"/>
    <cellStyle name="Header2 23 3 5 2 2 3" xfId="20661"/>
    <cellStyle name="Header2 23 3 5 2 2 4" xfId="20662"/>
    <cellStyle name="Header2 23 3 5 2 2 5" xfId="20663"/>
    <cellStyle name="Header2 23 3 5 2 3" xfId="20664"/>
    <cellStyle name="Header2 23 3 5 2 3 2" xfId="20665"/>
    <cellStyle name="Header2 23 3 5 2 3 3" xfId="20666"/>
    <cellStyle name="Header2 23 3 5 2 3 4" xfId="20667"/>
    <cellStyle name="Header2 23 3 5 2 4" xfId="20668"/>
    <cellStyle name="Header2 23 3 5 2 5" xfId="20669"/>
    <cellStyle name="Header2 23 3 5 2 6" xfId="20670"/>
    <cellStyle name="Header2 23 3 5 3" xfId="20671"/>
    <cellStyle name="Header2 23 3 5 3 2" xfId="20672"/>
    <cellStyle name="Header2 23 3 5 3 2 2" xfId="20673"/>
    <cellStyle name="Header2 23 3 5 3 2 3" xfId="20674"/>
    <cellStyle name="Header2 23 3 5 3 2 4" xfId="20675"/>
    <cellStyle name="Header2 23 3 5 3 3" xfId="20676"/>
    <cellStyle name="Header2 23 3 5 3 3 2" xfId="20677"/>
    <cellStyle name="Header2 23 3 5 3 3 3" xfId="20678"/>
    <cellStyle name="Header2 23 3 5 3 3 4" xfId="20679"/>
    <cellStyle name="Header2 23 3 5 3 4" xfId="20680"/>
    <cellStyle name="Header2 23 3 5 3 5" xfId="20681"/>
    <cellStyle name="Header2 23 3 5 3 6" xfId="20682"/>
    <cellStyle name="Header2 23 3 5 4" xfId="20683"/>
    <cellStyle name="Header2 23 3 5 5" xfId="20684"/>
    <cellStyle name="Header2 23 3 6" xfId="20685"/>
    <cellStyle name="Header2 23 3 6 2" xfId="20686"/>
    <cellStyle name="Header2 23 3 6 2 2" xfId="20687"/>
    <cellStyle name="Header2 23 3 6 2 2 2" xfId="20688"/>
    <cellStyle name="Header2 23 3 6 2 2 3" xfId="20689"/>
    <cellStyle name="Header2 23 3 6 2 2 4" xfId="20690"/>
    <cellStyle name="Header2 23 3 6 2 2 5" xfId="20691"/>
    <cellStyle name="Header2 23 3 6 2 3" xfId="20692"/>
    <cellStyle name="Header2 23 3 6 2 3 2" xfId="20693"/>
    <cellStyle name="Header2 23 3 6 2 3 3" xfId="20694"/>
    <cellStyle name="Header2 23 3 6 2 3 4" xfId="20695"/>
    <cellStyle name="Header2 23 3 6 2 4" xfId="20696"/>
    <cellStyle name="Header2 23 3 6 2 5" xfId="20697"/>
    <cellStyle name="Header2 23 3 6 2 6" xfId="20698"/>
    <cellStyle name="Header2 23 3 6 3" xfId="20699"/>
    <cellStyle name="Header2 23 3 6 3 2" xfId="20700"/>
    <cellStyle name="Header2 23 3 6 3 2 2" xfId="20701"/>
    <cellStyle name="Header2 23 3 6 3 2 3" xfId="20702"/>
    <cellStyle name="Header2 23 3 6 3 2 4" xfId="20703"/>
    <cellStyle name="Header2 23 3 6 3 3" xfId="20704"/>
    <cellStyle name="Header2 23 3 6 3 3 2" xfId="20705"/>
    <cellStyle name="Header2 23 3 6 3 3 3" xfId="20706"/>
    <cellStyle name="Header2 23 3 6 3 3 4" xfId="20707"/>
    <cellStyle name="Header2 23 3 6 3 4" xfId="20708"/>
    <cellStyle name="Header2 23 3 6 3 5" xfId="20709"/>
    <cellStyle name="Header2 23 3 6 3 6" xfId="20710"/>
    <cellStyle name="Header2 23 3 6 4" xfId="20711"/>
    <cellStyle name="Header2 23 3 6 5" xfId="20712"/>
    <cellStyle name="Header2 23 3 7" xfId="20713"/>
    <cellStyle name="Header2 23 3 7 2" xfId="20714"/>
    <cellStyle name="Header2 23 3 7 2 2" xfId="20715"/>
    <cellStyle name="Header2 23 3 7 2 2 2" xfId="20716"/>
    <cellStyle name="Header2 23 3 7 2 2 3" xfId="20717"/>
    <cellStyle name="Header2 23 3 7 2 2 4" xfId="20718"/>
    <cellStyle name="Header2 23 3 7 2 2 5" xfId="20719"/>
    <cellStyle name="Header2 23 3 7 2 3" xfId="20720"/>
    <cellStyle name="Header2 23 3 7 2 3 2" xfId="20721"/>
    <cellStyle name="Header2 23 3 7 2 3 3" xfId="20722"/>
    <cellStyle name="Header2 23 3 7 2 3 4" xfId="20723"/>
    <cellStyle name="Header2 23 3 7 2 4" xfId="20724"/>
    <cellStyle name="Header2 23 3 7 2 5" xfId="20725"/>
    <cellStyle name="Header2 23 3 7 2 6" xfId="20726"/>
    <cellStyle name="Header2 23 3 7 3" xfId="20727"/>
    <cellStyle name="Header2 23 3 7 3 2" xfId="20728"/>
    <cellStyle name="Header2 23 3 7 3 2 2" xfId="20729"/>
    <cellStyle name="Header2 23 3 7 3 2 3" xfId="20730"/>
    <cellStyle name="Header2 23 3 7 3 2 4" xfId="20731"/>
    <cellStyle name="Header2 23 3 7 3 3" xfId="20732"/>
    <cellStyle name="Header2 23 3 7 3 3 2" xfId="20733"/>
    <cellStyle name="Header2 23 3 7 3 3 3" xfId="20734"/>
    <cellStyle name="Header2 23 3 7 3 3 4" xfId="20735"/>
    <cellStyle name="Header2 23 3 7 3 4" xfId="20736"/>
    <cellStyle name="Header2 23 3 7 3 5" xfId="20737"/>
    <cellStyle name="Header2 23 3 7 3 6" xfId="20738"/>
    <cellStyle name="Header2 23 3 7 4" xfId="20739"/>
    <cellStyle name="Header2 23 3 7 5" xfId="20740"/>
    <cellStyle name="Header2 23 3 8" xfId="20741"/>
    <cellStyle name="Header2 23 3 8 2" xfId="20742"/>
    <cellStyle name="Header2 23 3 8 2 2" xfId="20743"/>
    <cellStyle name="Header2 23 3 8 2 2 2" xfId="20744"/>
    <cellStyle name="Header2 23 3 8 2 2 3" xfId="20745"/>
    <cellStyle name="Header2 23 3 8 2 2 4" xfId="20746"/>
    <cellStyle name="Header2 23 3 8 2 2 5" xfId="20747"/>
    <cellStyle name="Header2 23 3 8 2 3" xfId="20748"/>
    <cellStyle name="Header2 23 3 8 2 3 2" xfId="20749"/>
    <cellStyle name="Header2 23 3 8 2 3 3" xfId="20750"/>
    <cellStyle name="Header2 23 3 8 2 3 4" xfId="20751"/>
    <cellStyle name="Header2 23 3 8 2 4" xfId="20752"/>
    <cellStyle name="Header2 23 3 8 2 5" xfId="20753"/>
    <cellStyle name="Header2 23 3 8 2 6" xfId="20754"/>
    <cellStyle name="Header2 23 3 8 3" xfId="20755"/>
    <cellStyle name="Header2 23 3 8 3 2" xfId="20756"/>
    <cellStyle name="Header2 23 3 8 3 2 2" xfId="20757"/>
    <cellStyle name="Header2 23 3 8 3 2 3" xfId="20758"/>
    <cellStyle name="Header2 23 3 8 3 2 4" xfId="20759"/>
    <cellStyle name="Header2 23 3 8 3 3" xfId="20760"/>
    <cellStyle name="Header2 23 3 8 3 3 2" xfId="20761"/>
    <cellStyle name="Header2 23 3 8 3 3 3" xfId="20762"/>
    <cellStyle name="Header2 23 3 8 3 3 4" xfId="20763"/>
    <cellStyle name="Header2 23 3 8 3 4" xfId="20764"/>
    <cellStyle name="Header2 23 3 8 3 5" xfId="20765"/>
    <cellStyle name="Header2 23 3 8 3 6" xfId="20766"/>
    <cellStyle name="Header2 23 3 8 4" xfId="20767"/>
    <cellStyle name="Header2 23 3 8 5" xfId="20768"/>
    <cellStyle name="Header2 23 3 9" xfId="20769"/>
    <cellStyle name="Header2 23 3 9 2" xfId="20770"/>
    <cellStyle name="Header2 23 3 9 2 2" xfId="20771"/>
    <cellStyle name="Header2 23 3 9 2 2 2" xfId="20772"/>
    <cellStyle name="Header2 23 3 9 2 2 3" xfId="20773"/>
    <cellStyle name="Header2 23 3 9 2 2 4" xfId="20774"/>
    <cellStyle name="Header2 23 3 9 2 2 5" xfId="20775"/>
    <cellStyle name="Header2 23 3 9 2 3" xfId="20776"/>
    <cellStyle name="Header2 23 3 9 2 3 2" xfId="20777"/>
    <cellStyle name="Header2 23 3 9 2 3 3" xfId="20778"/>
    <cellStyle name="Header2 23 3 9 2 3 4" xfId="20779"/>
    <cellStyle name="Header2 23 3 9 2 4" xfId="20780"/>
    <cellStyle name="Header2 23 3 9 2 5" xfId="20781"/>
    <cellStyle name="Header2 23 3 9 2 6" xfId="20782"/>
    <cellStyle name="Header2 23 3 9 3" xfId="20783"/>
    <cellStyle name="Header2 23 3 9 3 2" xfId="20784"/>
    <cellStyle name="Header2 23 3 9 3 2 2" xfId="20785"/>
    <cellStyle name="Header2 23 3 9 3 2 3" xfId="20786"/>
    <cellStyle name="Header2 23 3 9 3 2 4" xfId="20787"/>
    <cellStyle name="Header2 23 3 9 3 3" xfId="20788"/>
    <cellStyle name="Header2 23 3 9 3 3 2" xfId="20789"/>
    <cellStyle name="Header2 23 3 9 3 3 3" xfId="20790"/>
    <cellStyle name="Header2 23 3 9 3 3 4" xfId="20791"/>
    <cellStyle name="Header2 23 3 9 3 4" xfId="20792"/>
    <cellStyle name="Header2 23 3 9 3 5" xfId="20793"/>
    <cellStyle name="Header2 23 3 9 3 6" xfId="20794"/>
    <cellStyle name="Header2 23 3 9 4" xfId="20795"/>
    <cellStyle name="Header2 23 3 9 5" xfId="20796"/>
    <cellStyle name="Header2 24" xfId="20797"/>
    <cellStyle name="Header2 24 2" xfId="20798"/>
    <cellStyle name="Header2 24 2 10" xfId="20799"/>
    <cellStyle name="Header2 24 2 10 2" xfId="20800"/>
    <cellStyle name="Header2 24 2 10 2 2" xfId="20801"/>
    <cellStyle name="Header2 24 2 10 2 2 2" xfId="20802"/>
    <cellStyle name="Header2 24 2 10 2 2 3" xfId="20803"/>
    <cellStyle name="Header2 24 2 10 2 2 4" xfId="20804"/>
    <cellStyle name="Header2 24 2 10 2 2 5" xfId="20805"/>
    <cellStyle name="Header2 24 2 10 2 3" xfId="20806"/>
    <cellStyle name="Header2 24 2 10 2 3 2" xfId="20807"/>
    <cellStyle name="Header2 24 2 10 2 3 3" xfId="20808"/>
    <cellStyle name="Header2 24 2 10 2 3 4" xfId="20809"/>
    <cellStyle name="Header2 24 2 10 2 4" xfId="20810"/>
    <cellStyle name="Header2 24 2 10 2 5" xfId="20811"/>
    <cellStyle name="Header2 24 2 10 2 6" xfId="20812"/>
    <cellStyle name="Header2 24 2 10 3" xfId="20813"/>
    <cellStyle name="Header2 24 2 10 3 2" xfId="20814"/>
    <cellStyle name="Header2 24 2 10 3 2 2" xfId="20815"/>
    <cellStyle name="Header2 24 2 10 3 2 3" xfId="20816"/>
    <cellStyle name="Header2 24 2 10 3 2 4" xfId="20817"/>
    <cellStyle name="Header2 24 2 10 3 3" xfId="20818"/>
    <cellStyle name="Header2 24 2 10 3 3 2" xfId="20819"/>
    <cellStyle name="Header2 24 2 10 3 3 3" xfId="20820"/>
    <cellStyle name="Header2 24 2 10 3 3 4" xfId="20821"/>
    <cellStyle name="Header2 24 2 10 3 4" xfId="20822"/>
    <cellStyle name="Header2 24 2 10 3 5" xfId="20823"/>
    <cellStyle name="Header2 24 2 10 3 6" xfId="20824"/>
    <cellStyle name="Header2 24 2 10 4" xfId="20825"/>
    <cellStyle name="Header2 24 2 10 5" xfId="20826"/>
    <cellStyle name="Header2 24 2 11" xfId="20827"/>
    <cellStyle name="Header2 24 2 11 2" xfId="20828"/>
    <cellStyle name="Header2 24 2 11 2 2" xfId="20829"/>
    <cellStyle name="Header2 24 2 11 2 2 2" xfId="20830"/>
    <cellStyle name="Header2 24 2 11 2 2 3" xfId="20831"/>
    <cellStyle name="Header2 24 2 11 2 2 4" xfId="20832"/>
    <cellStyle name="Header2 24 2 11 2 2 5" xfId="20833"/>
    <cellStyle name="Header2 24 2 11 2 3" xfId="20834"/>
    <cellStyle name="Header2 24 2 11 2 3 2" xfId="20835"/>
    <cellStyle name="Header2 24 2 11 2 3 3" xfId="20836"/>
    <cellStyle name="Header2 24 2 11 2 3 4" xfId="20837"/>
    <cellStyle name="Header2 24 2 11 2 4" xfId="20838"/>
    <cellStyle name="Header2 24 2 11 2 5" xfId="20839"/>
    <cellStyle name="Header2 24 2 11 2 6" xfId="20840"/>
    <cellStyle name="Header2 24 2 11 3" xfId="20841"/>
    <cellStyle name="Header2 24 2 11 3 2" xfId="20842"/>
    <cellStyle name="Header2 24 2 11 3 2 2" xfId="20843"/>
    <cellStyle name="Header2 24 2 11 3 2 3" xfId="20844"/>
    <cellStyle name="Header2 24 2 11 3 2 4" xfId="20845"/>
    <cellStyle name="Header2 24 2 11 3 3" xfId="20846"/>
    <cellStyle name="Header2 24 2 11 3 3 2" xfId="20847"/>
    <cellStyle name="Header2 24 2 11 3 3 3" xfId="20848"/>
    <cellStyle name="Header2 24 2 11 3 3 4" xfId="20849"/>
    <cellStyle name="Header2 24 2 11 3 4" xfId="20850"/>
    <cellStyle name="Header2 24 2 11 3 5" xfId="20851"/>
    <cellStyle name="Header2 24 2 11 3 6" xfId="20852"/>
    <cellStyle name="Header2 24 2 11 4" xfId="20853"/>
    <cellStyle name="Header2 24 2 11 5" xfId="20854"/>
    <cellStyle name="Header2 24 2 12" xfId="20855"/>
    <cellStyle name="Header2 24 2 12 2" xfId="20856"/>
    <cellStyle name="Header2 24 2 12 2 2" xfId="20857"/>
    <cellStyle name="Header2 24 2 12 2 2 2" xfId="20858"/>
    <cellStyle name="Header2 24 2 12 2 2 3" xfId="20859"/>
    <cellStyle name="Header2 24 2 12 2 2 4" xfId="20860"/>
    <cellStyle name="Header2 24 2 12 2 2 5" xfId="20861"/>
    <cellStyle name="Header2 24 2 12 2 3" xfId="20862"/>
    <cellStyle name="Header2 24 2 12 2 3 2" xfId="20863"/>
    <cellStyle name="Header2 24 2 12 2 3 3" xfId="20864"/>
    <cellStyle name="Header2 24 2 12 2 3 4" xfId="20865"/>
    <cellStyle name="Header2 24 2 12 2 4" xfId="20866"/>
    <cellStyle name="Header2 24 2 12 2 5" xfId="20867"/>
    <cellStyle name="Header2 24 2 12 2 6" xfId="20868"/>
    <cellStyle name="Header2 24 2 12 3" xfId="20869"/>
    <cellStyle name="Header2 24 2 12 3 2" xfId="20870"/>
    <cellStyle name="Header2 24 2 12 3 2 2" xfId="20871"/>
    <cellStyle name="Header2 24 2 12 3 2 3" xfId="20872"/>
    <cellStyle name="Header2 24 2 12 3 2 4" xfId="20873"/>
    <cellStyle name="Header2 24 2 12 3 3" xfId="20874"/>
    <cellStyle name="Header2 24 2 12 3 3 2" xfId="20875"/>
    <cellStyle name="Header2 24 2 12 3 3 3" xfId="20876"/>
    <cellStyle name="Header2 24 2 12 3 3 4" xfId="20877"/>
    <cellStyle name="Header2 24 2 12 3 4" xfId="20878"/>
    <cellStyle name="Header2 24 2 12 3 5" xfId="20879"/>
    <cellStyle name="Header2 24 2 12 3 6" xfId="20880"/>
    <cellStyle name="Header2 24 2 12 4" xfId="20881"/>
    <cellStyle name="Header2 24 2 12 5" xfId="20882"/>
    <cellStyle name="Header2 24 2 13" xfId="20883"/>
    <cellStyle name="Header2 24 2 13 2" xfId="20884"/>
    <cellStyle name="Header2 24 2 13 2 2" xfId="20885"/>
    <cellStyle name="Header2 24 2 13 2 2 2" xfId="20886"/>
    <cellStyle name="Header2 24 2 13 2 2 3" xfId="20887"/>
    <cellStyle name="Header2 24 2 13 2 2 4" xfId="20888"/>
    <cellStyle name="Header2 24 2 13 2 2 5" xfId="20889"/>
    <cellStyle name="Header2 24 2 13 2 3" xfId="20890"/>
    <cellStyle name="Header2 24 2 13 2 3 2" xfId="20891"/>
    <cellStyle name="Header2 24 2 13 2 3 3" xfId="20892"/>
    <cellStyle name="Header2 24 2 13 2 3 4" xfId="20893"/>
    <cellStyle name="Header2 24 2 13 2 4" xfId="20894"/>
    <cellStyle name="Header2 24 2 13 2 5" xfId="20895"/>
    <cellStyle name="Header2 24 2 13 2 6" xfId="20896"/>
    <cellStyle name="Header2 24 2 13 3" xfId="20897"/>
    <cellStyle name="Header2 24 2 13 3 2" xfId="20898"/>
    <cellStyle name="Header2 24 2 13 3 2 2" xfId="20899"/>
    <cellStyle name="Header2 24 2 13 3 2 3" xfId="20900"/>
    <cellStyle name="Header2 24 2 13 3 2 4" xfId="20901"/>
    <cellStyle name="Header2 24 2 13 3 3" xfId="20902"/>
    <cellStyle name="Header2 24 2 13 3 3 2" xfId="20903"/>
    <cellStyle name="Header2 24 2 13 3 3 3" xfId="20904"/>
    <cellStyle name="Header2 24 2 13 3 3 4" xfId="20905"/>
    <cellStyle name="Header2 24 2 13 3 4" xfId="20906"/>
    <cellStyle name="Header2 24 2 13 3 5" xfId="20907"/>
    <cellStyle name="Header2 24 2 13 3 6" xfId="20908"/>
    <cellStyle name="Header2 24 2 13 4" xfId="20909"/>
    <cellStyle name="Header2 24 2 13 5" xfId="20910"/>
    <cellStyle name="Header2 24 2 2" xfId="20911"/>
    <cellStyle name="Header2 24 2 2 2" xfId="20912"/>
    <cellStyle name="Header2 24 2 2 2 2" xfId="20913"/>
    <cellStyle name="Header2 24 2 2 2 2 2" xfId="20914"/>
    <cellStyle name="Header2 24 2 2 2 2 2 2" xfId="20915"/>
    <cellStyle name="Header2 24 2 2 2 2 2 3" xfId="20916"/>
    <cellStyle name="Header2 24 2 2 2 2 2 4" xfId="20917"/>
    <cellStyle name="Header2 24 2 2 2 2 2 5" xfId="20918"/>
    <cellStyle name="Header2 24 2 2 2 2 3" xfId="20919"/>
    <cellStyle name="Header2 24 2 2 2 2 3 2" xfId="20920"/>
    <cellStyle name="Header2 24 2 2 2 2 3 3" xfId="20921"/>
    <cellStyle name="Header2 24 2 2 2 2 3 4" xfId="20922"/>
    <cellStyle name="Header2 24 2 2 2 2 4" xfId="20923"/>
    <cellStyle name="Header2 24 2 2 2 2 5" xfId="20924"/>
    <cellStyle name="Header2 24 2 2 2 2 6" xfId="20925"/>
    <cellStyle name="Header2 24 2 2 2 3" xfId="20926"/>
    <cellStyle name="Header2 24 2 2 2 3 2" xfId="20927"/>
    <cellStyle name="Header2 24 2 2 2 3 2 2" xfId="20928"/>
    <cellStyle name="Header2 24 2 2 2 3 2 3" xfId="20929"/>
    <cellStyle name="Header2 24 2 2 2 3 2 4" xfId="20930"/>
    <cellStyle name="Header2 24 2 2 2 3 3" xfId="20931"/>
    <cellStyle name="Header2 24 2 2 2 3 3 2" xfId="20932"/>
    <cellStyle name="Header2 24 2 2 2 3 3 3" xfId="20933"/>
    <cellStyle name="Header2 24 2 2 2 3 3 4" xfId="20934"/>
    <cellStyle name="Header2 24 2 2 2 3 4" xfId="20935"/>
    <cellStyle name="Header2 24 2 2 2 3 5" xfId="20936"/>
    <cellStyle name="Header2 24 2 2 2 3 6" xfId="20937"/>
    <cellStyle name="Header2 24 2 2 2 4" xfId="20938"/>
    <cellStyle name="Header2 24 2 2 2 5" xfId="20939"/>
    <cellStyle name="Header2 24 2 2 3" xfId="20940"/>
    <cellStyle name="Header2 24 2 2 3 2" xfId="20941"/>
    <cellStyle name="Header2 24 2 2 3 2 2" xfId="20942"/>
    <cellStyle name="Header2 24 2 2 3 2 2 2" xfId="20943"/>
    <cellStyle name="Header2 24 2 2 3 2 2 3" xfId="20944"/>
    <cellStyle name="Header2 24 2 2 3 2 2 4" xfId="20945"/>
    <cellStyle name="Header2 24 2 2 3 2 2 5" xfId="20946"/>
    <cellStyle name="Header2 24 2 2 3 2 3" xfId="20947"/>
    <cellStyle name="Header2 24 2 2 3 2 3 2" xfId="20948"/>
    <cellStyle name="Header2 24 2 2 3 2 3 3" xfId="20949"/>
    <cellStyle name="Header2 24 2 2 3 2 3 4" xfId="20950"/>
    <cellStyle name="Header2 24 2 2 3 2 4" xfId="20951"/>
    <cellStyle name="Header2 24 2 2 3 2 5" xfId="20952"/>
    <cellStyle name="Header2 24 2 2 3 2 6" xfId="20953"/>
    <cellStyle name="Header2 24 2 2 3 3" xfId="20954"/>
    <cellStyle name="Header2 24 2 2 3 3 2" xfId="20955"/>
    <cellStyle name="Header2 24 2 2 3 3 2 2" xfId="20956"/>
    <cellStyle name="Header2 24 2 2 3 3 2 3" xfId="20957"/>
    <cellStyle name="Header2 24 2 2 3 3 2 4" xfId="20958"/>
    <cellStyle name="Header2 24 2 2 3 3 3" xfId="20959"/>
    <cellStyle name="Header2 24 2 2 3 3 3 2" xfId="20960"/>
    <cellStyle name="Header2 24 2 2 3 3 3 3" xfId="20961"/>
    <cellStyle name="Header2 24 2 2 3 3 3 4" xfId="20962"/>
    <cellStyle name="Header2 24 2 2 3 3 4" xfId="20963"/>
    <cellStyle name="Header2 24 2 2 3 3 5" xfId="20964"/>
    <cellStyle name="Header2 24 2 2 3 3 6" xfId="20965"/>
    <cellStyle name="Header2 24 2 2 3 4" xfId="20966"/>
    <cellStyle name="Header2 24 2 2 3 5" xfId="20967"/>
    <cellStyle name="Header2 24 2 3" xfId="20968"/>
    <cellStyle name="Header2 24 2 3 2" xfId="20969"/>
    <cellStyle name="Header2 24 2 3 2 2" xfId="20970"/>
    <cellStyle name="Header2 24 2 3 2 3" xfId="20971"/>
    <cellStyle name="Header2 24 2 3 3" xfId="20972"/>
    <cellStyle name="Header2 24 2 4" xfId="20973"/>
    <cellStyle name="Header2 24 2 4 2" xfId="20974"/>
    <cellStyle name="Header2 24 2 4 2 2" xfId="20975"/>
    <cellStyle name="Header2 24 2 4 2 3" xfId="20976"/>
    <cellStyle name="Header2 24 2 4 3" xfId="20977"/>
    <cellStyle name="Header2 24 2 5" xfId="20978"/>
    <cellStyle name="Header2 24 2 5 2" xfId="20979"/>
    <cellStyle name="Header2 24 2 5 2 2" xfId="20980"/>
    <cellStyle name="Header2 24 2 5 2 3" xfId="20981"/>
    <cellStyle name="Header2 24 2 5 3" xfId="20982"/>
    <cellStyle name="Header2 24 2 6" xfId="20983"/>
    <cellStyle name="Header2 24 2 6 2" xfId="20984"/>
    <cellStyle name="Header2 24 2 6 2 2" xfId="20985"/>
    <cellStyle name="Header2 24 2 6 2 2 2" xfId="20986"/>
    <cellStyle name="Header2 24 2 6 2 2 3" xfId="20987"/>
    <cellStyle name="Header2 24 2 6 2 2 4" xfId="20988"/>
    <cellStyle name="Header2 24 2 6 2 2 5" xfId="20989"/>
    <cellStyle name="Header2 24 2 6 2 3" xfId="20990"/>
    <cellStyle name="Header2 24 2 6 2 3 2" xfId="20991"/>
    <cellStyle name="Header2 24 2 6 2 3 3" xfId="20992"/>
    <cellStyle name="Header2 24 2 6 2 3 4" xfId="20993"/>
    <cellStyle name="Header2 24 2 6 2 4" xfId="20994"/>
    <cellStyle name="Header2 24 2 6 2 5" xfId="20995"/>
    <cellStyle name="Header2 24 2 6 2 6" xfId="20996"/>
    <cellStyle name="Header2 24 2 6 3" xfId="20997"/>
    <cellStyle name="Header2 24 2 6 3 2" xfId="20998"/>
    <cellStyle name="Header2 24 2 6 3 2 2" xfId="20999"/>
    <cellStyle name="Header2 24 2 6 3 2 3" xfId="21000"/>
    <cellStyle name="Header2 24 2 6 3 2 4" xfId="21001"/>
    <cellStyle name="Header2 24 2 6 3 3" xfId="21002"/>
    <cellStyle name="Header2 24 2 6 3 3 2" xfId="21003"/>
    <cellStyle name="Header2 24 2 6 3 3 3" xfId="21004"/>
    <cellStyle name="Header2 24 2 6 3 3 4" xfId="21005"/>
    <cellStyle name="Header2 24 2 6 3 4" xfId="21006"/>
    <cellStyle name="Header2 24 2 6 3 5" xfId="21007"/>
    <cellStyle name="Header2 24 2 6 3 6" xfId="21008"/>
    <cellStyle name="Header2 24 2 6 4" xfId="21009"/>
    <cellStyle name="Header2 24 2 6 5" xfId="21010"/>
    <cellStyle name="Header2 24 2 7" xfId="21011"/>
    <cellStyle name="Header2 24 2 7 2" xfId="21012"/>
    <cellStyle name="Header2 24 2 7 2 2" xfId="21013"/>
    <cellStyle name="Header2 24 2 7 2 2 2" xfId="21014"/>
    <cellStyle name="Header2 24 2 7 2 2 3" xfId="21015"/>
    <cellStyle name="Header2 24 2 7 2 2 4" xfId="21016"/>
    <cellStyle name="Header2 24 2 7 2 2 5" xfId="21017"/>
    <cellStyle name="Header2 24 2 7 2 3" xfId="21018"/>
    <cellStyle name="Header2 24 2 7 2 3 2" xfId="21019"/>
    <cellStyle name="Header2 24 2 7 2 3 3" xfId="21020"/>
    <cellStyle name="Header2 24 2 7 2 3 4" xfId="21021"/>
    <cellStyle name="Header2 24 2 7 2 4" xfId="21022"/>
    <cellStyle name="Header2 24 2 7 2 5" xfId="21023"/>
    <cellStyle name="Header2 24 2 7 2 6" xfId="21024"/>
    <cellStyle name="Header2 24 2 7 3" xfId="21025"/>
    <cellStyle name="Header2 24 2 7 3 2" xfId="21026"/>
    <cellStyle name="Header2 24 2 7 3 2 2" xfId="21027"/>
    <cellStyle name="Header2 24 2 7 3 2 3" xfId="21028"/>
    <cellStyle name="Header2 24 2 7 3 2 4" xfId="21029"/>
    <cellStyle name="Header2 24 2 7 3 3" xfId="21030"/>
    <cellStyle name="Header2 24 2 7 3 3 2" xfId="21031"/>
    <cellStyle name="Header2 24 2 7 3 3 3" xfId="21032"/>
    <cellStyle name="Header2 24 2 7 3 3 4" xfId="21033"/>
    <cellStyle name="Header2 24 2 7 3 4" xfId="21034"/>
    <cellStyle name="Header2 24 2 7 3 5" xfId="21035"/>
    <cellStyle name="Header2 24 2 7 3 6" xfId="21036"/>
    <cellStyle name="Header2 24 2 7 4" xfId="21037"/>
    <cellStyle name="Header2 24 2 7 5" xfId="21038"/>
    <cellStyle name="Header2 24 2 8" xfId="21039"/>
    <cellStyle name="Header2 24 2 8 2" xfId="21040"/>
    <cellStyle name="Header2 24 2 8 2 2" xfId="21041"/>
    <cellStyle name="Header2 24 2 8 2 2 2" xfId="21042"/>
    <cellStyle name="Header2 24 2 8 2 2 3" xfId="21043"/>
    <cellStyle name="Header2 24 2 8 2 2 4" xfId="21044"/>
    <cellStyle name="Header2 24 2 8 2 2 5" xfId="21045"/>
    <cellStyle name="Header2 24 2 8 2 3" xfId="21046"/>
    <cellStyle name="Header2 24 2 8 2 3 2" xfId="21047"/>
    <cellStyle name="Header2 24 2 8 2 3 3" xfId="21048"/>
    <cellStyle name="Header2 24 2 8 2 3 4" xfId="21049"/>
    <cellStyle name="Header2 24 2 8 2 4" xfId="21050"/>
    <cellStyle name="Header2 24 2 8 2 5" xfId="21051"/>
    <cellStyle name="Header2 24 2 8 2 6" xfId="21052"/>
    <cellStyle name="Header2 24 2 8 3" xfId="21053"/>
    <cellStyle name="Header2 24 2 8 3 2" xfId="21054"/>
    <cellStyle name="Header2 24 2 8 3 2 2" xfId="21055"/>
    <cellStyle name="Header2 24 2 8 3 2 3" xfId="21056"/>
    <cellStyle name="Header2 24 2 8 3 2 4" xfId="21057"/>
    <cellStyle name="Header2 24 2 8 3 3" xfId="21058"/>
    <cellStyle name="Header2 24 2 8 3 3 2" xfId="21059"/>
    <cellStyle name="Header2 24 2 8 3 3 3" xfId="21060"/>
    <cellStyle name="Header2 24 2 8 3 3 4" xfId="21061"/>
    <cellStyle name="Header2 24 2 8 3 4" xfId="21062"/>
    <cellStyle name="Header2 24 2 8 3 5" xfId="21063"/>
    <cellStyle name="Header2 24 2 8 3 6" xfId="21064"/>
    <cellStyle name="Header2 24 2 8 4" xfId="21065"/>
    <cellStyle name="Header2 24 2 8 5" xfId="21066"/>
    <cellStyle name="Header2 24 2 9" xfId="21067"/>
    <cellStyle name="Header2 24 2 9 2" xfId="21068"/>
    <cellStyle name="Header2 24 2 9 2 2" xfId="21069"/>
    <cellStyle name="Header2 24 2 9 2 2 2" xfId="21070"/>
    <cellStyle name="Header2 24 2 9 2 2 3" xfId="21071"/>
    <cellStyle name="Header2 24 2 9 2 2 4" xfId="21072"/>
    <cellStyle name="Header2 24 2 9 2 2 5" xfId="21073"/>
    <cellStyle name="Header2 24 2 9 2 3" xfId="21074"/>
    <cellStyle name="Header2 24 2 9 2 3 2" xfId="21075"/>
    <cellStyle name="Header2 24 2 9 2 3 3" xfId="21076"/>
    <cellStyle name="Header2 24 2 9 2 3 4" xfId="21077"/>
    <cellStyle name="Header2 24 2 9 2 4" xfId="21078"/>
    <cellStyle name="Header2 24 2 9 2 5" xfId="21079"/>
    <cellStyle name="Header2 24 2 9 2 6" xfId="21080"/>
    <cellStyle name="Header2 24 2 9 3" xfId="21081"/>
    <cellStyle name="Header2 24 2 9 3 2" xfId="21082"/>
    <cellStyle name="Header2 24 2 9 3 2 2" xfId="21083"/>
    <cellStyle name="Header2 24 2 9 3 2 3" xfId="21084"/>
    <cellStyle name="Header2 24 2 9 3 2 4" xfId="21085"/>
    <cellStyle name="Header2 24 2 9 3 3" xfId="21086"/>
    <cellStyle name="Header2 24 2 9 3 3 2" xfId="21087"/>
    <cellStyle name="Header2 24 2 9 3 3 3" xfId="21088"/>
    <cellStyle name="Header2 24 2 9 3 3 4" xfId="21089"/>
    <cellStyle name="Header2 24 2 9 3 4" xfId="21090"/>
    <cellStyle name="Header2 24 2 9 3 5" xfId="21091"/>
    <cellStyle name="Header2 24 2 9 3 6" xfId="21092"/>
    <cellStyle name="Header2 24 2 9 4" xfId="21093"/>
    <cellStyle name="Header2 24 2 9 5" xfId="21094"/>
    <cellStyle name="Header2 24 3" xfId="21095"/>
    <cellStyle name="Header2 24 3 10" xfId="21096"/>
    <cellStyle name="Header2 24 3 10 2" xfId="21097"/>
    <cellStyle name="Header2 24 3 10 2 2" xfId="21098"/>
    <cellStyle name="Header2 24 3 10 2 2 2" xfId="21099"/>
    <cellStyle name="Header2 24 3 10 2 2 3" xfId="21100"/>
    <cellStyle name="Header2 24 3 10 2 2 4" xfId="21101"/>
    <cellStyle name="Header2 24 3 10 2 2 5" xfId="21102"/>
    <cellStyle name="Header2 24 3 10 2 3" xfId="21103"/>
    <cellStyle name="Header2 24 3 10 2 3 2" xfId="21104"/>
    <cellStyle name="Header2 24 3 10 2 3 3" xfId="21105"/>
    <cellStyle name="Header2 24 3 10 2 3 4" xfId="21106"/>
    <cellStyle name="Header2 24 3 10 2 4" xfId="21107"/>
    <cellStyle name="Header2 24 3 10 2 5" xfId="21108"/>
    <cellStyle name="Header2 24 3 10 2 6" xfId="21109"/>
    <cellStyle name="Header2 24 3 10 3" xfId="21110"/>
    <cellStyle name="Header2 24 3 10 3 2" xfId="21111"/>
    <cellStyle name="Header2 24 3 10 3 2 2" xfId="21112"/>
    <cellStyle name="Header2 24 3 10 3 2 3" xfId="21113"/>
    <cellStyle name="Header2 24 3 10 3 2 4" xfId="21114"/>
    <cellStyle name="Header2 24 3 10 3 3" xfId="21115"/>
    <cellStyle name="Header2 24 3 10 3 3 2" xfId="21116"/>
    <cellStyle name="Header2 24 3 10 3 3 3" xfId="21117"/>
    <cellStyle name="Header2 24 3 10 3 3 4" xfId="21118"/>
    <cellStyle name="Header2 24 3 10 3 4" xfId="21119"/>
    <cellStyle name="Header2 24 3 10 3 5" xfId="21120"/>
    <cellStyle name="Header2 24 3 10 3 6" xfId="21121"/>
    <cellStyle name="Header2 24 3 10 4" xfId="21122"/>
    <cellStyle name="Header2 24 3 10 5" xfId="21123"/>
    <cellStyle name="Header2 24 3 11" xfId="21124"/>
    <cellStyle name="Header2 24 3 11 2" xfId="21125"/>
    <cellStyle name="Header2 24 3 11 2 2" xfId="21126"/>
    <cellStyle name="Header2 24 3 11 2 2 2" xfId="21127"/>
    <cellStyle name="Header2 24 3 11 2 2 3" xfId="21128"/>
    <cellStyle name="Header2 24 3 11 2 2 4" xfId="21129"/>
    <cellStyle name="Header2 24 3 11 2 2 5" xfId="21130"/>
    <cellStyle name="Header2 24 3 11 2 3" xfId="21131"/>
    <cellStyle name="Header2 24 3 11 2 3 2" xfId="21132"/>
    <cellStyle name="Header2 24 3 11 2 3 3" xfId="21133"/>
    <cellStyle name="Header2 24 3 11 2 3 4" xfId="21134"/>
    <cellStyle name="Header2 24 3 11 2 4" xfId="21135"/>
    <cellStyle name="Header2 24 3 11 2 5" xfId="21136"/>
    <cellStyle name="Header2 24 3 11 2 6" xfId="21137"/>
    <cellStyle name="Header2 24 3 11 3" xfId="21138"/>
    <cellStyle name="Header2 24 3 11 3 2" xfId="21139"/>
    <cellStyle name="Header2 24 3 11 3 2 2" xfId="21140"/>
    <cellStyle name="Header2 24 3 11 3 2 3" xfId="21141"/>
    <cellStyle name="Header2 24 3 11 3 2 4" xfId="21142"/>
    <cellStyle name="Header2 24 3 11 3 3" xfId="21143"/>
    <cellStyle name="Header2 24 3 11 3 3 2" xfId="21144"/>
    <cellStyle name="Header2 24 3 11 3 3 3" xfId="21145"/>
    <cellStyle name="Header2 24 3 11 3 3 4" xfId="21146"/>
    <cellStyle name="Header2 24 3 11 3 4" xfId="21147"/>
    <cellStyle name="Header2 24 3 11 3 5" xfId="21148"/>
    <cellStyle name="Header2 24 3 11 3 6" xfId="21149"/>
    <cellStyle name="Header2 24 3 11 4" xfId="21150"/>
    <cellStyle name="Header2 24 3 11 5" xfId="21151"/>
    <cellStyle name="Header2 24 3 12" xfId="21152"/>
    <cellStyle name="Header2 24 3 12 2" xfId="21153"/>
    <cellStyle name="Header2 24 3 12 2 2" xfId="21154"/>
    <cellStyle name="Header2 24 3 12 2 2 2" xfId="21155"/>
    <cellStyle name="Header2 24 3 12 2 2 3" xfId="21156"/>
    <cellStyle name="Header2 24 3 12 2 2 4" xfId="21157"/>
    <cellStyle name="Header2 24 3 12 2 2 5" xfId="21158"/>
    <cellStyle name="Header2 24 3 12 2 3" xfId="21159"/>
    <cellStyle name="Header2 24 3 12 2 3 2" xfId="21160"/>
    <cellStyle name="Header2 24 3 12 2 3 3" xfId="21161"/>
    <cellStyle name="Header2 24 3 12 2 3 4" xfId="21162"/>
    <cellStyle name="Header2 24 3 12 2 4" xfId="21163"/>
    <cellStyle name="Header2 24 3 12 2 5" xfId="21164"/>
    <cellStyle name="Header2 24 3 12 2 6" xfId="21165"/>
    <cellStyle name="Header2 24 3 12 3" xfId="21166"/>
    <cellStyle name="Header2 24 3 12 3 2" xfId="21167"/>
    <cellStyle name="Header2 24 3 12 3 2 2" xfId="21168"/>
    <cellStyle name="Header2 24 3 12 3 2 3" xfId="21169"/>
    <cellStyle name="Header2 24 3 12 3 2 4" xfId="21170"/>
    <cellStyle name="Header2 24 3 12 3 3" xfId="21171"/>
    <cellStyle name="Header2 24 3 12 3 3 2" xfId="21172"/>
    <cellStyle name="Header2 24 3 12 3 3 3" xfId="21173"/>
    <cellStyle name="Header2 24 3 12 3 3 4" xfId="21174"/>
    <cellStyle name="Header2 24 3 12 3 4" xfId="21175"/>
    <cellStyle name="Header2 24 3 12 3 5" xfId="21176"/>
    <cellStyle name="Header2 24 3 12 3 6" xfId="21177"/>
    <cellStyle name="Header2 24 3 12 4" xfId="21178"/>
    <cellStyle name="Header2 24 3 12 5" xfId="21179"/>
    <cellStyle name="Header2 24 3 2" xfId="21180"/>
    <cellStyle name="Header2 24 3 2 2" xfId="21181"/>
    <cellStyle name="Header2 24 3 2 2 2" xfId="21182"/>
    <cellStyle name="Header2 24 3 2 2 3" xfId="21183"/>
    <cellStyle name="Header2 24 3 2 3" xfId="21184"/>
    <cellStyle name="Header2 24 3 3" xfId="21185"/>
    <cellStyle name="Header2 24 3 3 2" xfId="21186"/>
    <cellStyle name="Header2 24 3 3 2 2" xfId="21187"/>
    <cellStyle name="Header2 24 3 3 2 3" xfId="21188"/>
    <cellStyle name="Header2 24 3 3 3" xfId="21189"/>
    <cellStyle name="Header2 24 3 4" xfId="21190"/>
    <cellStyle name="Header2 24 3 4 2" xfId="21191"/>
    <cellStyle name="Header2 24 3 4 2 2" xfId="21192"/>
    <cellStyle name="Header2 24 3 4 2 3" xfId="21193"/>
    <cellStyle name="Header2 24 3 4 3" xfId="21194"/>
    <cellStyle name="Header2 24 3 5" xfId="21195"/>
    <cellStyle name="Header2 24 3 5 2" xfId="21196"/>
    <cellStyle name="Header2 24 3 5 2 2" xfId="21197"/>
    <cellStyle name="Header2 24 3 5 2 2 2" xfId="21198"/>
    <cellStyle name="Header2 24 3 5 2 2 3" xfId="21199"/>
    <cellStyle name="Header2 24 3 5 2 2 4" xfId="21200"/>
    <cellStyle name="Header2 24 3 5 2 2 5" xfId="21201"/>
    <cellStyle name="Header2 24 3 5 2 3" xfId="21202"/>
    <cellStyle name="Header2 24 3 5 2 3 2" xfId="21203"/>
    <cellStyle name="Header2 24 3 5 2 3 3" xfId="21204"/>
    <cellStyle name="Header2 24 3 5 2 3 4" xfId="21205"/>
    <cellStyle name="Header2 24 3 5 2 4" xfId="21206"/>
    <cellStyle name="Header2 24 3 5 2 5" xfId="21207"/>
    <cellStyle name="Header2 24 3 5 2 6" xfId="21208"/>
    <cellStyle name="Header2 24 3 5 3" xfId="21209"/>
    <cellStyle name="Header2 24 3 5 3 2" xfId="21210"/>
    <cellStyle name="Header2 24 3 5 3 2 2" xfId="21211"/>
    <cellStyle name="Header2 24 3 5 3 2 3" xfId="21212"/>
    <cellStyle name="Header2 24 3 5 3 2 4" xfId="21213"/>
    <cellStyle name="Header2 24 3 5 3 3" xfId="21214"/>
    <cellStyle name="Header2 24 3 5 3 3 2" xfId="21215"/>
    <cellStyle name="Header2 24 3 5 3 3 3" xfId="21216"/>
    <cellStyle name="Header2 24 3 5 3 3 4" xfId="21217"/>
    <cellStyle name="Header2 24 3 5 3 4" xfId="21218"/>
    <cellStyle name="Header2 24 3 5 3 5" xfId="21219"/>
    <cellStyle name="Header2 24 3 5 3 6" xfId="21220"/>
    <cellStyle name="Header2 24 3 5 4" xfId="21221"/>
    <cellStyle name="Header2 24 3 5 5" xfId="21222"/>
    <cellStyle name="Header2 24 3 6" xfId="21223"/>
    <cellStyle name="Header2 24 3 6 2" xfId="21224"/>
    <cellStyle name="Header2 24 3 6 2 2" xfId="21225"/>
    <cellStyle name="Header2 24 3 6 2 2 2" xfId="21226"/>
    <cellStyle name="Header2 24 3 6 2 2 3" xfId="21227"/>
    <cellStyle name="Header2 24 3 6 2 2 4" xfId="21228"/>
    <cellStyle name="Header2 24 3 6 2 2 5" xfId="21229"/>
    <cellStyle name="Header2 24 3 6 2 3" xfId="21230"/>
    <cellStyle name="Header2 24 3 6 2 3 2" xfId="21231"/>
    <cellStyle name="Header2 24 3 6 2 3 3" xfId="21232"/>
    <cellStyle name="Header2 24 3 6 2 3 4" xfId="21233"/>
    <cellStyle name="Header2 24 3 6 2 4" xfId="21234"/>
    <cellStyle name="Header2 24 3 6 2 5" xfId="21235"/>
    <cellStyle name="Header2 24 3 6 2 6" xfId="21236"/>
    <cellStyle name="Header2 24 3 6 3" xfId="21237"/>
    <cellStyle name="Header2 24 3 6 3 2" xfId="21238"/>
    <cellStyle name="Header2 24 3 6 3 2 2" xfId="21239"/>
    <cellStyle name="Header2 24 3 6 3 2 3" xfId="21240"/>
    <cellStyle name="Header2 24 3 6 3 2 4" xfId="21241"/>
    <cellStyle name="Header2 24 3 6 3 3" xfId="21242"/>
    <cellStyle name="Header2 24 3 6 3 3 2" xfId="21243"/>
    <cellStyle name="Header2 24 3 6 3 3 3" xfId="21244"/>
    <cellStyle name="Header2 24 3 6 3 3 4" xfId="21245"/>
    <cellStyle name="Header2 24 3 6 3 4" xfId="21246"/>
    <cellStyle name="Header2 24 3 6 3 5" xfId="21247"/>
    <cellStyle name="Header2 24 3 6 3 6" xfId="21248"/>
    <cellStyle name="Header2 24 3 6 4" xfId="21249"/>
    <cellStyle name="Header2 24 3 6 5" xfId="21250"/>
    <cellStyle name="Header2 24 3 7" xfId="21251"/>
    <cellStyle name="Header2 24 3 7 2" xfId="21252"/>
    <cellStyle name="Header2 24 3 7 2 2" xfId="21253"/>
    <cellStyle name="Header2 24 3 7 2 2 2" xfId="21254"/>
    <cellStyle name="Header2 24 3 7 2 2 3" xfId="21255"/>
    <cellStyle name="Header2 24 3 7 2 2 4" xfId="21256"/>
    <cellStyle name="Header2 24 3 7 2 2 5" xfId="21257"/>
    <cellStyle name="Header2 24 3 7 2 3" xfId="21258"/>
    <cellStyle name="Header2 24 3 7 2 3 2" xfId="21259"/>
    <cellStyle name="Header2 24 3 7 2 3 3" xfId="21260"/>
    <cellStyle name="Header2 24 3 7 2 3 4" xfId="21261"/>
    <cellStyle name="Header2 24 3 7 2 4" xfId="21262"/>
    <cellStyle name="Header2 24 3 7 2 5" xfId="21263"/>
    <cellStyle name="Header2 24 3 7 2 6" xfId="21264"/>
    <cellStyle name="Header2 24 3 7 3" xfId="21265"/>
    <cellStyle name="Header2 24 3 7 3 2" xfId="21266"/>
    <cellStyle name="Header2 24 3 7 3 2 2" xfId="21267"/>
    <cellStyle name="Header2 24 3 7 3 2 3" xfId="21268"/>
    <cellStyle name="Header2 24 3 7 3 2 4" xfId="21269"/>
    <cellStyle name="Header2 24 3 7 3 3" xfId="21270"/>
    <cellStyle name="Header2 24 3 7 3 3 2" xfId="21271"/>
    <cellStyle name="Header2 24 3 7 3 3 3" xfId="21272"/>
    <cellStyle name="Header2 24 3 7 3 3 4" xfId="21273"/>
    <cellStyle name="Header2 24 3 7 3 4" xfId="21274"/>
    <cellStyle name="Header2 24 3 7 3 5" xfId="21275"/>
    <cellStyle name="Header2 24 3 7 3 6" xfId="21276"/>
    <cellStyle name="Header2 24 3 7 4" xfId="21277"/>
    <cellStyle name="Header2 24 3 7 5" xfId="21278"/>
    <cellStyle name="Header2 24 3 8" xfId="21279"/>
    <cellStyle name="Header2 24 3 8 2" xfId="21280"/>
    <cellStyle name="Header2 24 3 8 2 2" xfId="21281"/>
    <cellStyle name="Header2 24 3 8 2 2 2" xfId="21282"/>
    <cellStyle name="Header2 24 3 8 2 2 3" xfId="21283"/>
    <cellStyle name="Header2 24 3 8 2 2 4" xfId="21284"/>
    <cellStyle name="Header2 24 3 8 2 2 5" xfId="21285"/>
    <cellStyle name="Header2 24 3 8 2 3" xfId="21286"/>
    <cellStyle name="Header2 24 3 8 2 3 2" xfId="21287"/>
    <cellStyle name="Header2 24 3 8 2 3 3" xfId="21288"/>
    <cellStyle name="Header2 24 3 8 2 3 4" xfId="21289"/>
    <cellStyle name="Header2 24 3 8 2 4" xfId="21290"/>
    <cellStyle name="Header2 24 3 8 2 5" xfId="21291"/>
    <cellStyle name="Header2 24 3 8 2 6" xfId="21292"/>
    <cellStyle name="Header2 24 3 8 3" xfId="21293"/>
    <cellStyle name="Header2 24 3 8 3 2" xfId="21294"/>
    <cellStyle name="Header2 24 3 8 3 2 2" xfId="21295"/>
    <cellStyle name="Header2 24 3 8 3 2 3" xfId="21296"/>
    <cellStyle name="Header2 24 3 8 3 2 4" xfId="21297"/>
    <cellStyle name="Header2 24 3 8 3 3" xfId="21298"/>
    <cellStyle name="Header2 24 3 8 3 3 2" xfId="21299"/>
    <cellStyle name="Header2 24 3 8 3 3 3" xfId="21300"/>
    <cellStyle name="Header2 24 3 8 3 3 4" xfId="21301"/>
    <cellStyle name="Header2 24 3 8 3 4" xfId="21302"/>
    <cellStyle name="Header2 24 3 8 3 5" xfId="21303"/>
    <cellStyle name="Header2 24 3 8 3 6" xfId="21304"/>
    <cellStyle name="Header2 24 3 8 4" xfId="21305"/>
    <cellStyle name="Header2 24 3 8 5" xfId="21306"/>
    <cellStyle name="Header2 24 3 9" xfId="21307"/>
    <cellStyle name="Header2 24 3 9 2" xfId="21308"/>
    <cellStyle name="Header2 24 3 9 2 2" xfId="21309"/>
    <cellStyle name="Header2 24 3 9 2 2 2" xfId="21310"/>
    <cellStyle name="Header2 24 3 9 2 2 3" xfId="21311"/>
    <cellStyle name="Header2 24 3 9 2 2 4" xfId="21312"/>
    <cellStyle name="Header2 24 3 9 2 2 5" xfId="21313"/>
    <cellStyle name="Header2 24 3 9 2 3" xfId="21314"/>
    <cellStyle name="Header2 24 3 9 2 3 2" xfId="21315"/>
    <cellStyle name="Header2 24 3 9 2 3 3" xfId="21316"/>
    <cellStyle name="Header2 24 3 9 2 3 4" xfId="21317"/>
    <cellStyle name="Header2 24 3 9 2 4" xfId="21318"/>
    <cellStyle name="Header2 24 3 9 2 5" xfId="21319"/>
    <cellStyle name="Header2 24 3 9 2 6" xfId="21320"/>
    <cellStyle name="Header2 24 3 9 3" xfId="21321"/>
    <cellStyle name="Header2 24 3 9 3 2" xfId="21322"/>
    <cellStyle name="Header2 24 3 9 3 2 2" xfId="21323"/>
    <cellStyle name="Header2 24 3 9 3 2 3" xfId="21324"/>
    <cellStyle name="Header2 24 3 9 3 2 4" xfId="21325"/>
    <cellStyle name="Header2 24 3 9 3 3" xfId="21326"/>
    <cellStyle name="Header2 24 3 9 3 3 2" xfId="21327"/>
    <cellStyle name="Header2 24 3 9 3 3 3" xfId="21328"/>
    <cellStyle name="Header2 24 3 9 3 3 4" xfId="21329"/>
    <cellStyle name="Header2 24 3 9 3 4" xfId="21330"/>
    <cellStyle name="Header2 24 3 9 3 5" xfId="21331"/>
    <cellStyle name="Header2 24 3 9 3 6" xfId="21332"/>
    <cellStyle name="Header2 24 3 9 4" xfId="21333"/>
    <cellStyle name="Header2 24 3 9 5" xfId="21334"/>
    <cellStyle name="Header2 25" xfId="21335"/>
    <cellStyle name="Header2 25 2" xfId="21336"/>
    <cellStyle name="Header2 25 2 10" xfId="21337"/>
    <cellStyle name="Header2 25 2 10 2" xfId="21338"/>
    <cellStyle name="Header2 25 2 10 2 2" xfId="21339"/>
    <cellStyle name="Header2 25 2 10 2 2 2" xfId="21340"/>
    <cellStyle name="Header2 25 2 10 2 2 3" xfId="21341"/>
    <cellStyle name="Header2 25 2 10 2 2 4" xfId="21342"/>
    <cellStyle name="Header2 25 2 10 2 2 5" xfId="21343"/>
    <cellStyle name="Header2 25 2 10 2 3" xfId="21344"/>
    <cellStyle name="Header2 25 2 10 2 3 2" xfId="21345"/>
    <cellStyle name="Header2 25 2 10 2 3 3" xfId="21346"/>
    <cellStyle name="Header2 25 2 10 2 3 4" xfId="21347"/>
    <cellStyle name="Header2 25 2 10 2 4" xfId="21348"/>
    <cellStyle name="Header2 25 2 10 2 5" xfId="21349"/>
    <cellStyle name="Header2 25 2 10 2 6" xfId="21350"/>
    <cellStyle name="Header2 25 2 10 3" xfId="21351"/>
    <cellStyle name="Header2 25 2 10 3 2" xfId="21352"/>
    <cellStyle name="Header2 25 2 10 3 2 2" xfId="21353"/>
    <cellStyle name="Header2 25 2 10 3 2 3" xfId="21354"/>
    <cellStyle name="Header2 25 2 10 3 2 4" xfId="21355"/>
    <cellStyle name="Header2 25 2 10 3 3" xfId="21356"/>
    <cellStyle name="Header2 25 2 10 3 3 2" xfId="21357"/>
    <cellStyle name="Header2 25 2 10 3 3 3" xfId="21358"/>
    <cellStyle name="Header2 25 2 10 3 3 4" xfId="21359"/>
    <cellStyle name="Header2 25 2 10 3 4" xfId="21360"/>
    <cellStyle name="Header2 25 2 10 3 5" xfId="21361"/>
    <cellStyle name="Header2 25 2 10 3 6" xfId="21362"/>
    <cellStyle name="Header2 25 2 10 4" xfId="21363"/>
    <cellStyle name="Header2 25 2 10 5" xfId="21364"/>
    <cellStyle name="Header2 25 2 11" xfId="21365"/>
    <cellStyle name="Header2 25 2 11 2" xfId="21366"/>
    <cellStyle name="Header2 25 2 11 2 2" xfId="21367"/>
    <cellStyle name="Header2 25 2 11 2 2 2" xfId="21368"/>
    <cellStyle name="Header2 25 2 11 2 2 3" xfId="21369"/>
    <cellStyle name="Header2 25 2 11 2 2 4" xfId="21370"/>
    <cellStyle name="Header2 25 2 11 2 2 5" xfId="21371"/>
    <cellStyle name="Header2 25 2 11 2 3" xfId="21372"/>
    <cellStyle name="Header2 25 2 11 2 3 2" xfId="21373"/>
    <cellStyle name="Header2 25 2 11 2 3 3" xfId="21374"/>
    <cellStyle name="Header2 25 2 11 2 3 4" xfId="21375"/>
    <cellStyle name="Header2 25 2 11 2 4" xfId="21376"/>
    <cellStyle name="Header2 25 2 11 2 5" xfId="21377"/>
    <cellStyle name="Header2 25 2 11 2 6" xfId="21378"/>
    <cellStyle name="Header2 25 2 11 3" xfId="21379"/>
    <cellStyle name="Header2 25 2 11 3 2" xfId="21380"/>
    <cellStyle name="Header2 25 2 11 3 2 2" xfId="21381"/>
    <cellStyle name="Header2 25 2 11 3 2 3" xfId="21382"/>
    <cellStyle name="Header2 25 2 11 3 2 4" xfId="21383"/>
    <cellStyle name="Header2 25 2 11 3 3" xfId="21384"/>
    <cellStyle name="Header2 25 2 11 3 3 2" xfId="21385"/>
    <cellStyle name="Header2 25 2 11 3 3 3" xfId="21386"/>
    <cellStyle name="Header2 25 2 11 3 3 4" xfId="21387"/>
    <cellStyle name="Header2 25 2 11 3 4" xfId="21388"/>
    <cellStyle name="Header2 25 2 11 3 5" xfId="21389"/>
    <cellStyle name="Header2 25 2 11 3 6" xfId="21390"/>
    <cellStyle name="Header2 25 2 11 4" xfId="21391"/>
    <cellStyle name="Header2 25 2 11 5" xfId="21392"/>
    <cellStyle name="Header2 25 2 12" xfId="21393"/>
    <cellStyle name="Header2 25 2 12 2" xfId="21394"/>
    <cellStyle name="Header2 25 2 12 2 2" xfId="21395"/>
    <cellStyle name="Header2 25 2 12 2 2 2" xfId="21396"/>
    <cellStyle name="Header2 25 2 12 2 2 3" xfId="21397"/>
    <cellStyle name="Header2 25 2 12 2 2 4" xfId="21398"/>
    <cellStyle name="Header2 25 2 12 2 2 5" xfId="21399"/>
    <cellStyle name="Header2 25 2 12 2 3" xfId="21400"/>
    <cellStyle name="Header2 25 2 12 2 3 2" xfId="21401"/>
    <cellStyle name="Header2 25 2 12 2 3 3" xfId="21402"/>
    <cellStyle name="Header2 25 2 12 2 3 4" xfId="21403"/>
    <cellStyle name="Header2 25 2 12 2 4" xfId="21404"/>
    <cellStyle name="Header2 25 2 12 2 5" xfId="21405"/>
    <cellStyle name="Header2 25 2 12 2 6" xfId="21406"/>
    <cellStyle name="Header2 25 2 12 3" xfId="21407"/>
    <cellStyle name="Header2 25 2 12 3 2" xfId="21408"/>
    <cellStyle name="Header2 25 2 12 3 2 2" xfId="21409"/>
    <cellStyle name="Header2 25 2 12 3 2 3" xfId="21410"/>
    <cellStyle name="Header2 25 2 12 3 2 4" xfId="21411"/>
    <cellStyle name="Header2 25 2 12 3 3" xfId="21412"/>
    <cellStyle name="Header2 25 2 12 3 3 2" xfId="21413"/>
    <cellStyle name="Header2 25 2 12 3 3 3" xfId="21414"/>
    <cellStyle name="Header2 25 2 12 3 3 4" xfId="21415"/>
    <cellStyle name="Header2 25 2 12 3 4" xfId="21416"/>
    <cellStyle name="Header2 25 2 12 3 5" xfId="21417"/>
    <cellStyle name="Header2 25 2 12 3 6" xfId="21418"/>
    <cellStyle name="Header2 25 2 12 4" xfId="21419"/>
    <cellStyle name="Header2 25 2 12 5" xfId="21420"/>
    <cellStyle name="Header2 25 2 13" xfId="21421"/>
    <cellStyle name="Header2 25 2 13 2" xfId="21422"/>
    <cellStyle name="Header2 25 2 13 2 2" xfId="21423"/>
    <cellStyle name="Header2 25 2 13 2 2 2" xfId="21424"/>
    <cellStyle name="Header2 25 2 13 2 2 3" xfId="21425"/>
    <cellStyle name="Header2 25 2 13 2 2 4" xfId="21426"/>
    <cellStyle name="Header2 25 2 13 2 2 5" xfId="21427"/>
    <cellStyle name="Header2 25 2 13 2 3" xfId="21428"/>
    <cellStyle name="Header2 25 2 13 2 3 2" xfId="21429"/>
    <cellStyle name="Header2 25 2 13 2 3 3" xfId="21430"/>
    <cellStyle name="Header2 25 2 13 2 3 4" xfId="21431"/>
    <cellStyle name="Header2 25 2 13 2 4" xfId="21432"/>
    <cellStyle name="Header2 25 2 13 2 5" xfId="21433"/>
    <cellStyle name="Header2 25 2 13 2 6" xfId="21434"/>
    <cellStyle name="Header2 25 2 13 3" xfId="21435"/>
    <cellStyle name="Header2 25 2 13 3 2" xfId="21436"/>
    <cellStyle name="Header2 25 2 13 3 2 2" xfId="21437"/>
    <cellStyle name="Header2 25 2 13 3 2 3" xfId="21438"/>
    <cellStyle name="Header2 25 2 13 3 2 4" xfId="21439"/>
    <cellStyle name="Header2 25 2 13 3 3" xfId="21440"/>
    <cellStyle name="Header2 25 2 13 3 3 2" xfId="21441"/>
    <cellStyle name="Header2 25 2 13 3 3 3" xfId="21442"/>
    <cellStyle name="Header2 25 2 13 3 3 4" xfId="21443"/>
    <cellStyle name="Header2 25 2 13 3 4" xfId="21444"/>
    <cellStyle name="Header2 25 2 13 3 5" xfId="21445"/>
    <cellStyle name="Header2 25 2 13 3 6" xfId="21446"/>
    <cellStyle name="Header2 25 2 13 4" xfId="21447"/>
    <cellStyle name="Header2 25 2 13 5" xfId="21448"/>
    <cellStyle name="Header2 25 2 2" xfId="21449"/>
    <cellStyle name="Header2 25 2 2 2" xfId="21450"/>
    <cellStyle name="Header2 25 2 2 2 2" xfId="21451"/>
    <cellStyle name="Header2 25 2 2 2 2 2" xfId="21452"/>
    <cellStyle name="Header2 25 2 2 2 2 2 2" xfId="21453"/>
    <cellStyle name="Header2 25 2 2 2 2 2 3" xfId="21454"/>
    <cellStyle name="Header2 25 2 2 2 2 2 4" xfId="21455"/>
    <cellStyle name="Header2 25 2 2 2 2 2 5" xfId="21456"/>
    <cellStyle name="Header2 25 2 2 2 2 3" xfId="21457"/>
    <cellStyle name="Header2 25 2 2 2 2 3 2" xfId="21458"/>
    <cellStyle name="Header2 25 2 2 2 2 3 3" xfId="21459"/>
    <cellStyle name="Header2 25 2 2 2 2 3 4" xfId="21460"/>
    <cellStyle name="Header2 25 2 2 2 2 4" xfId="21461"/>
    <cellStyle name="Header2 25 2 2 2 2 5" xfId="21462"/>
    <cellStyle name="Header2 25 2 2 2 2 6" xfId="21463"/>
    <cellStyle name="Header2 25 2 2 2 3" xfId="21464"/>
    <cellStyle name="Header2 25 2 2 2 3 2" xfId="21465"/>
    <cellStyle name="Header2 25 2 2 2 3 2 2" xfId="21466"/>
    <cellStyle name="Header2 25 2 2 2 3 2 3" xfId="21467"/>
    <cellStyle name="Header2 25 2 2 2 3 2 4" xfId="21468"/>
    <cellStyle name="Header2 25 2 2 2 3 3" xfId="21469"/>
    <cellStyle name="Header2 25 2 2 2 3 3 2" xfId="21470"/>
    <cellStyle name="Header2 25 2 2 2 3 3 3" xfId="21471"/>
    <cellStyle name="Header2 25 2 2 2 3 3 4" xfId="21472"/>
    <cellStyle name="Header2 25 2 2 2 3 4" xfId="21473"/>
    <cellStyle name="Header2 25 2 2 2 3 5" xfId="21474"/>
    <cellStyle name="Header2 25 2 2 2 3 6" xfId="21475"/>
    <cellStyle name="Header2 25 2 2 2 4" xfId="21476"/>
    <cellStyle name="Header2 25 2 2 2 5" xfId="21477"/>
    <cellStyle name="Header2 25 2 2 3" xfId="21478"/>
    <cellStyle name="Header2 25 2 2 3 2" xfId="21479"/>
    <cellStyle name="Header2 25 2 2 3 2 2" xfId="21480"/>
    <cellStyle name="Header2 25 2 2 3 2 2 2" xfId="21481"/>
    <cellStyle name="Header2 25 2 2 3 2 2 3" xfId="21482"/>
    <cellStyle name="Header2 25 2 2 3 2 2 4" xfId="21483"/>
    <cellStyle name="Header2 25 2 2 3 2 2 5" xfId="21484"/>
    <cellStyle name="Header2 25 2 2 3 2 3" xfId="21485"/>
    <cellStyle name="Header2 25 2 2 3 2 3 2" xfId="21486"/>
    <cellStyle name="Header2 25 2 2 3 2 3 3" xfId="21487"/>
    <cellStyle name="Header2 25 2 2 3 2 3 4" xfId="21488"/>
    <cellStyle name="Header2 25 2 2 3 2 4" xfId="21489"/>
    <cellStyle name="Header2 25 2 2 3 2 5" xfId="21490"/>
    <cellStyle name="Header2 25 2 2 3 2 6" xfId="21491"/>
    <cellStyle name="Header2 25 2 2 3 3" xfId="21492"/>
    <cellStyle name="Header2 25 2 2 3 3 2" xfId="21493"/>
    <cellStyle name="Header2 25 2 2 3 3 2 2" xfId="21494"/>
    <cellStyle name="Header2 25 2 2 3 3 2 3" xfId="21495"/>
    <cellStyle name="Header2 25 2 2 3 3 2 4" xfId="21496"/>
    <cellStyle name="Header2 25 2 2 3 3 3" xfId="21497"/>
    <cellStyle name="Header2 25 2 2 3 3 3 2" xfId="21498"/>
    <cellStyle name="Header2 25 2 2 3 3 3 3" xfId="21499"/>
    <cellStyle name="Header2 25 2 2 3 3 3 4" xfId="21500"/>
    <cellStyle name="Header2 25 2 2 3 3 4" xfId="21501"/>
    <cellStyle name="Header2 25 2 2 3 3 5" xfId="21502"/>
    <cellStyle name="Header2 25 2 2 3 3 6" xfId="21503"/>
    <cellStyle name="Header2 25 2 2 3 4" xfId="21504"/>
    <cellStyle name="Header2 25 2 2 3 5" xfId="21505"/>
    <cellStyle name="Header2 25 2 3" xfId="21506"/>
    <cellStyle name="Header2 25 2 3 2" xfId="21507"/>
    <cellStyle name="Header2 25 2 3 2 2" xfId="21508"/>
    <cellStyle name="Header2 25 2 3 2 3" xfId="21509"/>
    <cellStyle name="Header2 25 2 3 3" xfId="21510"/>
    <cellStyle name="Header2 25 2 4" xfId="21511"/>
    <cellStyle name="Header2 25 2 4 2" xfId="21512"/>
    <cellStyle name="Header2 25 2 4 2 2" xfId="21513"/>
    <cellStyle name="Header2 25 2 4 2 3" xfId="21514"/>
    <cellStyle name="Header2 25 2 4 3" xfId="21515"/>
    <cellStyle name="Header2 25 2 5" xfId="21516"/>
    <cellStyle name="Header2 25 2 5 2" xfId="21517"/>
    <cellStyle name="Header2 25 2 5 2 2" xfId="21518"/>
    <cellStyle name="Header2 25 2 5 2 3" xfId="21519"/>
    <cellStyle name="Header2 25 2 5 3" xfId="21520"/>
    <cellStyle name="Header2 25 2 6" xfId="21521"/>
    <cellStyle name="Header2 25 2 6 2" xfId="21522"/>
    <cellStyle name="Header2 25 2 6 2 2" xfId="21523"/>
    <cellStyle name="Header2 25 2 6 2 2 2" xfId="21524"/>
    <cellStyle name="Header2 25 2 6 2 2 3" xfId="21525"/>
    <cellStyle name="Header2 25 2 6 2 2 4" xfId="21526"/>
    <cellStyle name="Header2 25 2 6 2 2 5" xfId="21527"/>
    <cellStyle name="Header2 25 2 6 2 3" xfId="21528"/>
    <cellStyle name="Header2 25 2 6 2 3 2" xfId="21529"/>
    <cellStyle name="Header2 25 2 6 2 3 3" xfId="21530"/>
    <cellStyle name="Header2 25 2 6 2 3 4" xfId="21531"/>
    <cellStyle name="Header2 25 2 6 2 4" xfId="21532"/>
    <cellStyle name="Header2 25 2 6 2 5" xfId="21533"/>
    <cellStyle name="Header2 25 2 6 2 6" xfId="21534"/>
    <cellStyle name="Header2 25 2 6 3" xfId="21535"/>
    <cellStyle name="Header2 25 2 6 3 2" xfId="21536"/>
    <cellStyle name="Header2 25 2 6 3 2 2" xfId="21537"/>
    <cellStyle name="Header2 25 2 6 3 2 3" xfId="21538"/>
    <cellStyle name="Header2 25 2 6 3 2 4" xfId="21539"/>
    <cellStyle name="Header2 25 2 6 3 3" xfId="21540"/>
    <cellStyle name="Header2 25 2 6 3 3 2" xfId="21541"/>
    <cellStyle name="Header2 25 2 6 3 3 3" xfId="21542"/>
    <cellStyle name="Header2 25 2 6 3 3 4" xfId="21543"/>
    <cellStyle name="Header2 25 2 6 3 4" xfId="21544"/>
    <cellStyle name="Header2 25 2 6 3 5" xfId="21545"/>
    <cellStyle name="Header2 25 2 6 3 6" xfId="21546"/>
    <cellStyle name="Header2 25 2 6 4" xfId="21547"/>
    <cellStyle name="Header2 25 2 6 5" xfId="21548"/>
    <cellStyle name="Header2 25 2 7" xfId="21549"/>
    <cellStyle name="Header2 25 2 7 2" xfId="21550"/>
    <cellStyle name="Header2 25 2 7 2 2" xfId="21551"/>
    <cellStyle name="Header2 25 2 7 2 2 2" xfId="21552"/>
    <cellStyle name="Header2 25 2 7 2 2 3" xfId="21553"/>
    <cellStyle name="Header2 25 2 7 2 2 4" xfId="21554"/>
    <cellStyle name="Header2 25 2 7 2 2 5" xfId="21555"/>
    <cellStyle name="Header2 25 2 7 2 3" xfId="21556"/>
    <cellStyle name="Header2 25 2 7 2 3 2" xfId="21557"/>
    <cellStyle name="Header2 25 2 7 2 3 3" xfId="21558"/>
    <cellStyle name="Header2 25 2 7 2 3 4" xfId="21559"/>
    <cellStyle name="Header2 25 2 7 2 4" xfId="21560"/>
    <cellStyle name="Header2 25 2 7 2 5" xfId="21561"/>
    <cellStyle name="Header2 25 2 7 2 6" xfId="21562"/>
    <cellStyle name="Header2 25 2 7 3" xfId="21563"/>
    <cellStyle name="Header2 25 2 7 3 2" xfId="21564"/>
    <cellStyle name="Header2 25 2 7 3 2 2" xfId="21565"/>
    <cellStyle name="Header2 25 2 7 3 2 3" xfId="21566"/>
    <cellStyle name="Header2 25 2 7 3 2 4" xfId="21567"/>
    <cellStyle name="Header2 25 2 7 3 3" xfId="21568"/>
    <cellStyle name="Header2 25 2 7 3 3 2" xfId="21569"/>
    <cellStyle name="Header2 25 2 7 3 3 3" xfId="21570"/>
    <cellStyle name="Header2 25 2 7 3 3 4" xfId="21571"/>
    <cellStyle name="Header2 25 2 7 3 4" xfId="21572"/>
    <cellStyle name="Header2 25 2 7 3 5" xfId="21573"/>
    <cellStyle name="Header2 25 2 7 3 6" xfId="21574"/>
    <cellStyle name="Header2 25 2 7 4" xfId="21575"/>
    <cellStyle name="Header2 25 2 7 5" xfId="21576"/>
    <cellStyle name="Header2 25 2 8" xfId="21577"/>
    <cellStyle name="Header2 25 2 8 2" xfId="21578"/>
    <cellStyle name="Header2 25 2 8 2 2" xfId="21579"/>
    <cellStyle name="Header2 25 2 8 2 2 2" xfId="21580"/>
    <cellStyle name="Header2 25 2 8 2 2 3" xfId="21581"/>
    <cellStyle name="Header2 25 2 8 2 2 4" xfId="21582"/>
    <cellStyle name="Header2 25 2 8 2 2 5" xfId="21583"/>
    <cellStyle name="Header2 25 2 8 2 3" xfId="21584"/>
    <cellStyle name="Header2 25 2 8 2 3 2" xfId="21585"/>
    <cellStyle name="Header2 25 2 8 2 3 3" xfId="21586"/>
    <cellStyle name="Header2 25 2 8 2 3 4" xfId="21587"/>
    <cellStyle name="Header2 25 2 8 2 4" xfId="21588"/>
    <cellStyle name="Header2 25 2 8 2 5" xfId="21589"/>
    <cellStyle name="Header2 25 2 8 2 6" xfId="21590"/>
    <cellStyle name="Header2 25 2 8 3" xfId="21591"/>
    <cellStyle name="Header2 25 2 8 3 2" xfId="21592"/>
    <cellStyle name="Header2 25 2 8 3 2 2" xfId="21593"/>
    <cellStyle name="Header2 25 2 8 3 2 3" xfId="21594"/>
    <cellStyle name="Header2 25 2 8 3 2 4" xfId="21595"/>
    <cellStyle name="Header2 25 2 8 3 3" xfId="21596"/>
    <cellStyle name="Header2 25 2 8 3 3 2" xfId="21597"/>
    <cellStyle name="Header2 25 2 8 3 3 3" xfId="21598"/>
    <cellStyle name="Header2 25 2 8 3 3 4" xfId="21599"/>
    <cellStyle name="Header2 25 2 8 3 4" xfId="21600"/>
    <cellStyle name="Header2 25 2 8 3 5" xfId="21601"/>
    <cellStyle name="Header2 25 2 8 3 6" xfId="21602"/>
    <cellStyle name="Header2 25 2 8 4" xfId="21603"/>
    <cellStyle name="Header2 25 2 8 5" xfId="21604"/>
    <cellStyle name="Header2 25 2 9" xfId="21605"/>
    <cellStyle name="Header2 25 2 9 2" xfId="21606"/>
    <cellStyle name="Header2 25 2 9 2 2" xfId="21607"/>
    <cellStyle name="Header2 25 2 9 2 2 2" xfId="21608"/>
    <cellStyle name="Header2 25 2 9 2 2 3" xfId="21609"/>
    <cellStyle name="Header2 25 2 9 2 2 4" xfId="21610"/>
    <cellStyle name="Header2 25 2 9 2 2 5" xfId="21611"/>
    <cellStyle name="Header2 25 2 9 2 3" xfId="21612"/>
    <cellStyle name="Header2 25 2 9 2 3 2" xfId="21613"/>
    <cellStyle name="Header2 25 2 9 2 3 3" xfId="21614"/>
    <cellStyle name="Header2 25 2 9 2 3 4" xfId="21615"/>
    <cellStyle name="Header2 25 2 9 2 4" xfId="21616"/>
    <cellStyle name="Header2 25 2 9 2 5" xfId="21617"/>
    <cellStyle name="Header2 25 2 9 2 6" xfId="21618"/>
    <cellStyle name="Header2 25 2 9 3" xfId="21619"/>
    <cellStyle name="Header2 25 2 9 3 2" xfId="21620"/>
    <cellStyle name="Header2 25 2 9 3 2 2" xfId="21621"/>
    <cellStyle name="Header2 25 2 9 3 2 3" xfId="21622"/>
    <cellStyle name="Header2 25 2 9 3 2 4" xfId="21623"/>
    <cellStyle name="Header2 25 2 9 3 3" xfId="21624"/>
    <cellStyle name="Header2 25 2 9 3 3 2" xfId="21625"/>
    <cellStyle name="Header2 25 2 9 3 3 3" xfId="21626"/>
    <cellStyle name="Header2 25 2 9 3 3 4" xfId="21627"/>
    <cellStyle name="Header2 25 2 9 3 4" xfId="21628"/>
    <cellStyle name="Header2 25 2 9 3 5" xfId="21629"/>
    <cellStyle name="Header2 25 2 9 3 6" xfId="21630"/>
    <cellStyle name="Header2 25 2 9 4" xfId="21631"/>
    <cellStyle name="Header2 25 2 9 5" xfId="21632"/>
    <cellStyle name="Header2 25 3" xfId="21633"/>
    <cellStyle name="Header2 25 3 10" xfId="21634"/>
    <cellStyle name="Header2 25 3 10 2" xfId="21635"/>
    <cellStyle name="Header2 25 3 10 2 2" xfId="21636"/>
    <cellStyle name="Header2 25 3 10 2 2 2" xfId="21637"/>
    <cellStyle name="Header2 25 3 10 2 2 3" xfId="21638"/>
    <cellStyle name="Header2 25 3 10 2 2 4" xfId="21639"/>
    <cellStyle name="Header2 25 3 10 2 2 5" xfId="21640"/>
    <cellStyle name="Header2 25 3 10 2 3" xfId="21641"/>
    <cellStyle name="Header2 25 3 10 2 3 2" xfId="21642"/>
    <cellStyle name="Header2 25 3 10 2 3 3" xfId="21643"/>
    <cellStyle name="Header2 25 3 10 2 3 4" xfId="21644"/>
    <cellStyle name="Header2 25 3 10 2 4" xfId="21645"/>
    <cellStyle name="Header2 25 3 10 2 5" xfId="21646"/>
    <cellStyle name="Header2 25 3 10 2 6" xfId="21647"/>
    <cellStyle name="Header2 25 3 10 3" xfId="21648"/>
    <cellStyle name="Header2 25 3 10 3 2" xfId="21649"/>
    <cellStyle name="Header2 25 3 10 3 2 2" xfId="21650"/>
    <cellStyle name="Header2 25 3 10 3 2 3" xfId="21651"/>
    <cellStyle name="Header2 25 3 10 3 2 4" xfId="21652"/>
    <cellStyle name="Header2 25 3 10 3 3" xfId="21653"/>
    <cellStyle name="Header2 25 3 10 3 3 2" xfId="21654"/>
    <cellStyle name="Header2 25 3 10 3 3 3" xfId="21655"/>
    <cellStyle name="Header2 25 3 10 3 3 4" xfId="21656"/>
    <cellStyle name="Header2 25 3 10 3 4" xfId="21657"/>
    <cellStyle name="Header2 25 3 10 3 5" xfId="21658"/>
    <cellStyle name="Header2 25 3 10 3 6" xfId="21659"/>
    <cellStyle name="Header2 25 3 10 4" xfId="21660"/>
    <cellStyle name="Header2 25 3 10 5" xfId="21661"/>
    <cellStyle name="Header2 25 3 11" xfId="21662"/>
    <cellStyle name="Header2 25 3 11 2" xfId="21663"/>
    <cellStyle name="Header2 25 3 11 2 2" xfId="21664"/>
    <cellStyle name="Header2 25 3 11 2 2 2" xfId="21665"/>
    <cellStyle name="Header2 25 3 11 2 2 3" xfId="21666"/>
    <cellStyle name="Header2 25 3 11 2 2 4" xfId="21667"/>
    <cellStyle name="Header2 25 3 11 2 2 5" xfId="21668"/>
    <cellStyle name="Header2 25 3 11 2 3" xfId="21669"/>
    <cellStyle name="Header2 25 3 11 2 3 2" xfId="21670"/>
    <cellStyle name="Header2 25 3 11 2 3 3" xfId="21671"/>
    <cellStyle name="Header2 25 3 11 2 3 4" xfId="21672"/>
    <cellStyle name="Header2 25 3 11 2 4" xfId="21673"/>
    <cellStyle name="Header2 25 3 11 2 5" xfId="21674"/>
    <cellStyle name="Header2 25 3 11 2 6" xfId="21675"/>
    <cellStyle name="Header2 25 3 11 3" xfId="21676"/>
    <cellStyle name="Header2 25 3 11 3 2" xfId="21677"/>
    <cellStyle name="Header2 25 3 11 3 2 2" xfId="21678"/>
    <cellStyle name="Header2 25 3 11 3 2 3" xfId="21679"/>
    <cellStyle name="Header2 25 3 11 3 2 4" xfId="21680"/>
    <cellStyle name="Header2 25 3 11 3 3" xfId="21681"/>
    <cellStyle name="Header2 25 3 11 3 3 2" xfId="21682"/>
    <cellStyle name="Header2 25 3 11 3 3 3" xfId="21683"/>
    <cellStyle name="Header2 25 3 11 3 3 4" xfId="21684"/>
    <cellStyle name="Header2 25 3 11 3 4" xfId="21685"/>
    <cellStyle name="Header2 25 3 11 3 5" xfId="21686"/>
    <cellStyle name="Header2 25 3 11 3 6" xfId="21687"/>
    <cellStyle name="Header2 25 3 11 4" xfId="21688"/>
    <cellStyle name="Header2 25 3 11 5" xfId="21689"/>
    <cellStyle name="Header2 25 3 12" xfId="21690"/>
    <cellStyle name="Header2 25 3 12 2" xfId="21691"/>
    <cellStyle name="Header2 25 3 12 2 2" xfId="21692"/>
    <cellStyle name="Header2 25 3 12 2 2 2" xfId="21693"/>
    <cellStyle name="Header2 25 3 12 2 2 3" xfId="21694"/>
    <cellStyle name="Header2 25 3 12 2 2 4" xfId="21695"/>
    <cellStyle name="Header2 25 3 12 2 2 5" xfId="21696"/>
    <cellStyle name="Header2 25 3 12 2 3" xfId="21697"/>
    <cellStyle name="Header2 25 3 12 2 3 2" xfId="21698"/>
    <cellStyle name="Header2 25 3 12 2 3 3" xfId="21699"/>
    <cellStyle name="Header2 25 3 12 2 3 4" xfId="21700"/>
    <cellStyle name="Header2 25 3 12 2 4" xfId="21701"/>
    <cellStyle name="Header2 25 3 12 2 5" xfId="21702"/>
    <cellStyle name="Header2 25 3 12 2 6" xfId="21703"/>
    <cellStyle name="Header2 25 3 12 3" xfId="21704"/>
    <cellStyle name="Header2 25 3 12 3 2" xfId="21705"/>
    <cellStyle name="Header2 25 3 12 3 2 2" xfId="21706"/>
    <cellStyle name="Header2 25 3 12 3 2 3" xfId="21707"/>
    <cellStyle name="Header2 25 3 12 3 2 4" xfId="21708"/>
    <cellStyle name="Header2 25 3 12 3 3" xfId="21709"/>
    <cellStyle name="Header2 25 3 12 3 3 2" xfId="21710"/>
    <cellStyle name="Header2 25 3 12 3 3 3" xfId="21711"/>
    <cellStyle name="Header2 25 3 12 3 3 4" xfId="21712"/>
    <cellStyle name="Header2 25 3 12 3 4" xfId="21713"/>
    <cellStyle name="Header2 25 3 12 3 5" xfId="21714"/>
    <cellStyle name="Header2 25 3 12 3 6" xfId="21715"/>
    <cellStyle name="Header2 25 3 12 4" xfId="21716"/>
    <cellStyle name="Header2 25 3 12 5" xfId="21717"/>
    <cellStyle name="Header2 25 3 2" xfId="21718"/>
    <cellStyle name="Header2 25 3 2 2" xfId="21719"/>
    <cellStyle name="Header2 25 3 2 2 2" xfId="21720"/>
    <cellStyle name="Header2 25 3 2 2 3" xfId="21721"/>
    <cellStyle name="Header2 25 3 2 3" xfId="21722"/>
    <cellStyle name="Header2 25 3 3" xfId="21723"/>
    <cellStyle name="Header2 25 3 3 2" xfId="21724"/>
    <cellStyle name="Header2 25 3 3 2 2" xfId="21725"/>
    <cellStyle name="Header2 25 3 3 2 3" xfId="21726"/>
    <cellStyle name="Header2 25 3 3 3" xfId="21727"/>
    <cellStyle name="Header2 25 3 4" xfId="21728"/>
    <cellStyle name="Header2 25 3 4 2" xfId="21729"/>
    <cellStyle name="Header2 25 3 4 2 2" xfId="21730"/>
    <cellStyle name="Header2 25 3 4 2 3" xfId="21731"/>
    <cellStyle name="Header2 25 3 4 3" xfId="21732"/>
    <cellStyle name="Header2 25 3 5" xfId="21733"/>
    <cellStyle name="Header2 25 3 5 2" xfId="21734"/>
    <cellStyle name="Header2 25 3 5 2 2" xfId="21735"/>
    <cellStyle name="Header2 25 3 5 2 2 2" xfId="21736"/>
    <cellStyle name="Header2 25 3 5 2 2 3" xfId="21737"/>
    <cellStyle name="Header2 25 3 5 2 2 4" xfId="21738"/>
    <cellStyle name="Header2 25 3 5 2 2 5" xfId="21739"/>
    <cellStyle name="Header2 25 3 5 2 3" xfId="21740"/>
    <cellStyle name="Header2 25 3 5 2 3 2" xfId="21741"/>
    <cellStyle name="Header2 25 3 5 2 3 3" xfId="21742"/>
    <cellStyle name="Header2 25 3 5 2 3 4" xfId="21743"/>
    <cellStyle name="Header2 25 3 5 2 4" xfId="21744"/>
    <cellStyle name="Header2 25 3 5 2 5" xfId="21745"/>
    <cellStyle name="Header2 25 3 5 2 6" xfId="21746"/>
    <cellStyle name="Header2 25 3 5 3" xfId="21747"/>
    <cellStyle name="Header2 25 3 5 3 2" xfId="21748"/>
    <cellStyle name="Header2 25 3 5 3 2 2" xfId="21749"/>
    <cellStyle name="Header2 25 3 5 3 2 3" xfId="21750"/>
    <cellStyle name="Header2 25 3 5 3 2 4" xfId="21751"/>
    <cellStyle name="Header2 25 3 5 3 3" xfId="21752"/>
    <cellStyle name="Header2 25 3 5 3 3 2" xfId="21753"/>
    <cellStyle name="Header2 25 3 5 3 3 3" xfId="21754"/>
    <cellStyle name="Header2 25 3 5 3 3 4" xfId="21755"/>
    <cellStyle name="Header2 25 3 5 3 4" xfId="21756"/>
    <cellStyle name="Header2 25 3 5 3 5" xfId="21757"/>
    <cellStyle name="Header2 25 3 5 3 6" xfId="21758"/>
    <cellStyle name="Header2 25 3 5 4" xfId="21759"/>
    <cellStyle name="Header2 25 3 5 5" xfId="21760"/>
    <cellStyle name="Header2 25 3 6" xfId="21761"/>
    <cellStyle name="Header2 25 3 6 2" xfId="21762"/>
    <cellStyle name="Header2 25 3 6 2 2" xfId="21763"/>
    <cellStyle name="Header2 25 3 6 2 2 2" xfId="21764"/>
    <cellStyle name="Header2 25 3 6 2 2 3" xfId="21765"/>
    <cellStyle name="Header2 25 3 6 2 2 4" xfId="21766"/>
    <cellStyle name="Header2 25 3 6 2 2 5" xfId="21767"/>
    <cellStyle name="Header2 25 3 6 2 3" xfId="21768"/>
    <cellStyle name="Header2 25 3 6 2 3 2" xfId="21769"/>
    <cellStyle name="Header2 25 3 6 2 3 3" xfId="21770"/>
    <cellStyle name="Header2 25 3 6 2 3 4" xfId="21771"/>
    <cellStyle name="Header2 25 3 6 2 4" xfId="21772"/>
    <cellStyle name="Header2 25 3 6 2 5" xfId="21773"/>
    <cellStyle name="Header2 25 3 6 2 6" xfId="21774"/>
    <cellStyle name="Header2 25 3 6 3" xfId="21775"/>
    <cellStyle name="Header2 25 3 6 3 2" xfId="21776"/>
    <cellStyle name="Header2 25 3 6 3 2 2" xfId="21777"/>
    <cellStyle name="Header2 25 3 6 3 2 3" xfId="21778"/>
    <cellStyle name="Header2 25 3 6 3 2 4" xfId="21779"/>
    <cellStyle name="Header2 25 3 6 3 3" xfId="21780"/>
    <cellStyle name="Header2 25 3 6 3 3 2" xfId="21781"/>
    <cellStyle name="Header2 25 3 6 3 3 3" xfId="21782"/>
    <cellStyle name="Header2 25 3 6 3 3 4" xfId="21783"/>
    <cellStyle name="Header2 25 3 6 3 4" xfId="21784"/>
    <cellStyle name="Header2 25 3 6 3 5" xfId="21785"/>
    <cellStyle name="Header2 25 3 6 3 6" xfId="21786"/>
    <cellStyle name="Header2 25 3 6 4" xfId="21787"/>
    <cellStyle name="Header2 25 3 6 5" xfId="21788"/>
    <cellStyle name="Header2 25 3 7" xfId="21789"/>
    <cellStyle name="Header2 25 3 7 2" xfId="21790"/>
    <cellStyle name="Header2 25 3 7 2 2" xfId="21791"/>
    <cellStyle name="Header2 25 3 7 2 2 2" xfId="21792"/>
    <cellStyle name="Header2 25 3 7 2 2 3" xfId="21793"/>
    <cellStyle name="Header2 25 3 7 2 2 4" xfId="21794"/>
    <cellStyle name="Header2 25 3 7 2 2 5" xfId="21795"/>
    <cellStyle name="Header2 25 3 7 2 3" xfId="21796"/>
    <cellStyle name="Header2 25 3 7 2 3 2" xfId="21797"/>
    <cellStyle name="Header2 25 3 7 2 3 3" xfId="21798"/>
    <cellStyle name="Header2 25 3 7 2 3 4" xfId="21799"/>
    <cellStyle name="Header2 25 3 7 2 4" xfId="21800"/>
    <cellStyle name="Header2 25 3 7 2 5" xfId="21801"/>
    <cellStyle name="Header2 25 3 7 2 6" xfId="21802"/>
    <cellStyle name="Header2 25 3 7 3" xfId="21803"/>
    <cellStyle name="Header2 25 3 7 3 2" xfId="21804"/>
    <cellStyle name="Header2 25 3 7 3 2 2" xfId="21805"/>
    <cellStyle name="Header2 25 3 7 3 2 3" xfId="21806"/>
    <cellStyle name="Header2 25 3 7 3 2 4" xfId="21807"/>
    <cellStyle name="Header2 25 3 7 3 3" xfId="21808"/>
    <cellStyle name="Header2 25 3 7 3 3 2" xfId="21809"/>
    <cellStyle name="Header2 25 3 7 3 3 3" xfId="21810"/>
    <cellStyle name="Header2 25 3 7 3 3 4" xfId="21811"/>
    <cellStyle name="Header2 25 3 7 3 4" xfId="21812"/>
    <cellStyle name="Header2 25 3 7 3 5" xfId="21813"/>
    <cellStyle name="Header2 25 3 7 3 6" xfId="21814"/>
    <cellStyle name="Header2 25 3 7 4" xfId="21815"/>
    <cellStyle name="Header2 25 3 7 5" xfId="21816"/>
    <cellStyle name="Header2 25 3 8" xfId="21817"/>
    <cellStyle name="Header2 25 3 8 2" xfId="21818"/>
    <cellStyle name="Header2 25 3 8 2 2" xfId="21819"/>
    <cellStyle name="Header2 25 3 8 2 2 2" xfId="21820"/>
    <cellStyle name="Header2 25 3 8 2 2 3" xfId="21821"/>
    <cellStyle name="Header2 25 3 8 2 2 4" xfId="21822"/>
    <cellStyle name="Header2 25 3 8 2 2 5" xfId="21823"/>
    <cellStyle name="Header2 25 3 8 2 3" xfId="21824"/>
    <cellStyle name="Header2 25 3 8 2 3 2" xfId="21825"/>
    <cellStyle name="Header2 25 3 8 2 3 3" xfId="21826"/>
    <cellStyle name="Header2 25 3 8 2 3 4" xfId="21827"/>
    <cellStyle name="Header2 25 3 8 2 4" xfId="21828"/>
    <cellStyle name="Header2 25 3 8 2 5" xfId="21829"/>
    <cellStyle name="Header2 25 3 8 2 6" xfId="21830"/>
    <cellStyle name="Header2 25 3 8 3" xfId="21831"/>
    <cellStyle name="Header2 25 3 8 3 2" xfId="21832"/>
    <cellStyle name="Header2 25 3 8 3 2 2" xfId="21833"/>
    <cellStyle name="Header2 25 3 8 3 2 3" xfId="21834"/>
    <cellStyle name="Header2 25 3 8 3 2 4" xfId="21835"/>
    <cellStyle name="Header2 25 3 8 3 3" xfId="21836"/>
    <cellStyle name="Header2 25 3 8 3 3 2" xfId="21837"/>
    <cellStyle name="Header2 25 3 8 3 3 3" xfId="21838"/>
    <cellStyle name="Header2 25 3 8 3 3 4" xfId="21839"/>
    <cellStyle name="Header2 25 3 8 3 4" xfId="21840"/>
    <cellStyle name="Header2 25 3 8 3 5" xfId="21841"/>
    <cellStyle name="Header2 25 3 8 3 6" xfId="21842"/>
    <cellStyle name="Header2 25 3 8 4" xfId="21843"/>
    <cellStyle name="Header2 25 3 8 5" xfId="21844"/>
    <cellStyle name="Header2 25 3 9" xfId="21845"/>
    <cellStyle name="Header2 25 3 9 2" xfId="21846"/>
    <cellStyle name="Header2 25 3 9 2 2" xfId="21847"/>
    <cellStyle name="Header2 25 3 9 2 2 2" xfId="21848"/>
    <cellStyle name="Header2 25 3 9 2 2 3" xfId="21849"/>
    <cellStyle name="Header2 25 3 9 2 2 4" xfId="21850"/>
    <cellStyle name="Header2 25 3 9 2 2 5" xfId="21851"/>
    <cellStyle name="Header2 25 3 9 2 3" xfId="21852"/>
    <cellStyle name="Header2 25 3 9 2 3 2" xfId="21853"/>
    <cellStyle name="Header2 25 3 9 2 3 3" xfId="21854"/>
    <cellStyle name="Header2 25 3 9 2 3 4" xfId="21855"/>
    <cellStyle name="Header2 25 3 9 2 4" xfId="21856"/>
    <cellStyle name="Header2 25 3 9 2 5" xfId="21857"/>
    <cellStyle name="Header2 25 3 9 2 6" xfId="21858"/>
    <cellStyle name="Header2 25 3 9 3" xfId="21859"/>
    <cellStyle name="Header2 25 3 9 3 2" xfId="21860"/>
    <cellStyle name="Header2 25 3 9 3 2 2" xfId="21861"/>
    <cellStyle name="Header2 25 3 9 3 2 3" xfId="21862"/>
    <cellStyle name="Header2 25 3 9 3 2 4" xfId="21863"/>
    <cellStyle name="Header2 25 3 9 3 3" xfId="21864"/>
    <cellStyle name="Header2 25 3 9 3 3 2" xfId="21865"/>
    <cellStyle name="Header2 25 3 9 3 3 3" xfId="21866"/>
    <cellStyle name="Header2 25 3 9 3 3 4" xfId="21867"/>
    <cellStyle name="Header2 25 3 9 3 4" xfId="21868"/>
    <cellStyle name="Header2 25 3 9 3 5" xfId="21869"/>
    <cellStyle name="Header2 25 3 9 3 6" xfId="21870"/>
    <cellStyle name="Header2 25 3 9 4" xfId="21871"/>
    <cellStyle name="Header2 25 3 9 5" xfId="21872"/>
    <cellStyle name="Header2 26" xfId="21873"/>
    <cellStyle name="Header2 26 2" xfId="21874"/>
    <cellStyle name="Header2 26 2 10" xfId="21875"/>
    <cellStyle name="Header2 26 2 10 2" xfId="21876"/>
    <cellStyle name="Header2 26 2 10 2 2" xfId="21877"/>
    <cellStyle name="Header2 26 2 10 2 2 2" xfId="21878"/>
    <cellStyle name="Header2 26 2 10 2 2 3" xfId="21879"/>
    <cellStyle name="Header2 26 2 10 2 2 4" xfId="21880"/>
    <cellStyle name="Header2 26 2 10 2 2 5" xfId="21881"/>
    <cellStyle name="Header2 26 2 10 2 3" xfId="21882"/>
    <cellStyle name="Header2 26 2 10 2 3 2" xfId="21883"/>
    <cellStyle name="Header2 26 2 10 2 3 3" xfId="21884"/>
    <cellStyle name="Header2 26 2 10 2 3 4" xfId="21885"/>
    <cellStyle name="Header2 26 2 10 2 4" xfId="21886"/>
    <cellStyle name="Header2 26 2 10 2 5" xfId="21887"/>
    <cellStyle name="Header2 26 2 10 2 6" xfId="21888"/>
    <cellStyle name="Header2 26 2 10 3" xfId="21889"/>
    <cellStyle name="Header2 26 2 10 3 2" xfId="21890"/>
    <cellStyle name="Header2 26 2 10 3 2 2" xfId="21891"/>
    <cellStyle name="Header2 26 2 10 3 2 3" xfId="21892"/>
    <cellStyle name="Header2 26 2 10 3 2 4" xfId="21893"/>
    <cellStyle name="Header2 26 2 10 3 3" xfId="21894"/>
    <cellStyle name="Header2 26 2 10 3 3 2" xfId="21895"/>
    <cellStyle name="Header2 26 2 10 3 3 3" xfId="21896"/>
    <cellStyle name="Header2 26 2 10 3 3 4" xfId="21897"/>
    <cellStyle name="Header2 26 2 10 3 4" xfId="21898"/>
    <cellStyle name="Header2 26 2 10 3 5" xfId="21899"/>
    <cellStyle name="Header2 26 2 10 3 6" xfId="21900"/>
    <cellStyle name="Header2 26 2 10 4" xfId="21901"/>
    <cellStyle name="Header2 26 2 10 5" xfId="21902"/>
    <cellStyle name="Header2 26 2 11" xfId="21903"/>
    <cellStyle name="Header2 26 2 11 2" xfId="21904"/>
    <cellStyle name="Header2 26 2 11 2 2" xfId="21905"/>
    <cellStyle name="Header2 26 2 11 2 2 2" xfId="21906"/>
    <cellStyle name="Header2 26 2 11 2 2 3" xfId="21907"/>
    <cellStyle name="Header2 26 2 11 2 2 4" xfId="21908"/>
    <cellStyle name="Header2 26 2 11 2 2 5" xfId="21909"/>
    <cellStyle name="Header2 26 2 11 2 3" xfId="21910"/>
    <cellStyle name="Header2 26 2 11 2 3 2" xfId="21911"/>
    <cellStyle name="Header2 26 2 11 2 3 3" xfId="21912"/>
    <cellStyle name="Header2 26 2 11 2 3 4" xfId="21913"/>
    <cellStyle name="Header2 26 2 11 2 4" xfId="21914"/>
    <cellStyle name="Header2 26 2 11 2 5" xfId="21915"/>
    <cellStyle name="Header2 26 2 11 2 6" xfId="21916"/>
    <cellStyle name="Header2 26 2 11 3" xfId="21917"/>
    <cellStyle name="Header2 26 2 11 3 2" xfId="21918"/>
    <cellStyle name="Header2 26 2 11 3 2 2" xfId="21919"/>
    <cellStyle name="Header2 26 2 11 3 2 3" xfId="21920"/>
    <cellStyle name="Header2 26 2 11 3 2 4" xfId="21921"/>
    <cellStyle name="Header2 26 2 11 3 3" xfId="21922"/>
    <cellStyle name="Header2 26 2 11 3 3 2" xfId="21923"/>
    <cellStyle name="Header2 26 2 11 3 3 3" xfId="21924"/>
    <cellStyle name="Header2 26 2 11 3 3 4" xfId="21925"/>
    <cellStyle name="Header2 26 2 11 3 4" xfId="21926"/>
    <cellStyle name="Header2 26 2 11 3 5" xfId="21927"/>
    <cellStyle name="Header2 26 2 11 3 6" xfId="21928"/>
    <cellStyle name="Header2 26 2 11 4" xfId="21929"/>
    <cellStyle name="Header2 26 2 11 5" xfId="21930"/>
    <cellStyle name="Header2 26 2 12" xfId="21931"/>
    <cellStyle name="Header2 26 2 12 2" xfId="21932"/>
    <cellStyle name="Header2 26 2 12 2 2" xfId="21933"/>
    <cellStyle name="Header2 26 2 12 2 2 2" xfId="21934"/>
    <cellStyle name="Header2 26 2 12 2 2 3" xfId="21935"/>
    <cellStyle name="Header2 26 2 12 2 2 4" xfId="21936"/>
    <cellStyle name="Header2 26 2 12 2 2 5" xfId="21937"/>
    <cellStyle name="Header2 26 2 12 2 3" xfId="21938"/>
    <cellStyle name="Header2 26 2 12 2 3 2" xfId="21939"/>
    <cellStyle name="Header2 26 2 12 2 3 3" xfId="21940"/>
    <cellStyle name="Header2 26 2 12 2 3 4" xfId="21941"/>
    <cellStyle name="Header2 26 2 12 2 4" xfId="21942"/>
    <cellStyle name="Header2 26 2 12 2 5" xfId="21943"/>
    <cellStyle name="Header2 26 2 12 2 6" xfId="21944"/>
    <cellStyle name="Header2 26 2 12 3" xfId="21945"/>
    <cellStyle name="Header2 26 2 12 3 2" xfId="21946"/>
    <cellStyle name="Header2 26 2 12 3 2 2" xfId="21947"/>
    <cellStyle name="Header2 26 2 12 3 2 3" xfId="21948"/>
    <cellStyle name="Header2 26 2 12 3 2 4" xfId="21949"/>
    <cellStyle name="Header2 26 2 12 3 3" xfId="21950"/>
    <cellStyle name="Header2 26 2 12 3 3 2" xfId="21951"/>
    <cellStyle name="Header2 26 2 12 3 3 3" xfId="21952"/>
    <cellStyle name="Header2 26 2 12 3 3 4" xfId="21953"/>
    <cellStyle name="Header2 26 2 12 3 4" xfId="21954"/>
    <cellStyle name="Header2 26 2 12 3 5" xfId="21955"/>
    <cellStyle name="Header2 26 2 12 3 6" xfId="21956"/>
    <cellStyle name="Header2 26 2 12 4" xfId="21957"/>
    <cellStyle name="Header2 26 2 12 5" xfId="21958"/>
    <cellStyle name="Header2 26 2 13" xfId="21959"/>
    <cellStyle name="Header2 26 2 13 2" xfId="21960"/>
    <cellStyle name="Header2 26 2 13 2 2" xfId="21961"/>
    <cellStyle name="Header2 26 2 13 2 2 2" xfId="21962"/>
    <cellStyle name="Header2 26 2 13 2 2 3" xfId="21963"/>
    <cellStyle name="Header2 26 2 13 2 2 4" xfId="21964"/>
    <cellStyle name="Header2 26 2 13 2 2 5" xfId="21965"/>
    <cellStyle name="Header2 26 2 13 2 3" xfId="21966"/>
    <cellStyle name="Header2 26 2 13 2 3 2" xfId="21967"/>
    <cellStyle name="Header2 26 2 13 2 3 3" xfId="21968"/>
    <cellStyle name="Header2 26 2 13 2 3 4" xfId="21969"/>
    <cellStyle name="Header2 26 2 13 2 4" xfId="21970"/>
    <cellStyle name="Header2 26 2 13 2 5" xfId="21971"/>
    <cellStyle name="Header2 26 2 13 2 6" xfId="21972"/>
    <cellStyle name="Header2 26 2 13 3" xfId="21973"/>
    <cellStyle name="Header2 26 2 13 3 2" xfId="21974"/>
    <cellStyle name="Header2 26 2 13 3 2 2" xfId="21975"/>
    <cellStyle name="Header2 26 2 13 3 2 3" xfId="21976"/>
    <cellStyle name="Header2 26 2 13 3 2 4" xfId="21977"/>
    <cellStyle name="Header2 26 2 13 3 3" xfId="21978"/>
    <cellStyle name="Header2 26 2 13 3 3 2" xfId="21979"/>
    <cellStyle name="Header2 26 2 13 3 3 3" xfId="21980"/>
    <cellStyle name="Header2 26 2 13 3 3 4" xfId="21981"/>
    <cellStyle name="Header2 26 2 13 3 4" xfId="21982"/>
    <cellStyle name="Header2 26 2 13 3 5" xfId="21983"/>
    <cellStyle name="Header2 26 2 13 3 6" xfId="21984"/>
    <cellStyle name="Header2 26 2 13 4" xfId="21985"/>
    <cellStyle name="Header2 26 2 13 5" xfId="21986"/>
    <cellStyle name="Header2 26 2 2" xfId="21987"/>
    <cellStyle name="Header2 26 2 2 2" xfId="21988"/>
    <cellStyle name="Header2 26 2 2 2 2" xfId="21989"/>
    <cellStyle name="Header2 26 2 2 2 2 2" xfId="21990"/>
    <cellStyle name="Header2 26 2 2 2 2 2 2" xfId="21991"/>
    <cellStyle name="Header2 26 2 2 2 2 2 3" xfId="21992"/>
    <cellStyle name="Header2 26 2 2 2 2 2 4" xfId="21993"/>
    <cellStyle name="Header2 26 2 2 2 2 2 5" xfId="21994"/>
    <cellStyle name="Header2 26 2 2 2 2 3" xfId="21995"/>
    <cellStyle name="Header2 26 2 2 2 2 3 2" xfId="21996"/>
    <cellStyle name="Header2 26 2 2 2 2 3 3" xfId="21997"/>
    <cellStyle name="Header2 26 2 2 2 2 3 4" xfId="21998"/>
    <cellStyle name="Header2 26 2 2 2 2 4" xfId="21999"/>
    <cellStyle name="Header2 26 2 2 2 2 5" xfId="22000"/>
    <cellStyle name="Header2 26 2 2 2 2 6" xfId="22001"/>
    <cellStyle name="Header2 26 2 2 2 3" xfId="22002"/>
    <cellStyle name="Header2 26 2 2 2 3 2" xfId="22003"/>
    <cellStyle name="Header2 26 2 2 2 3 2 2" xfId="22004"/>
    <cellStyle name="Header2 26 2 2 2 3 2 3" xfId="22005"/>
    <cellStyle name="Header2 26 2 2 2 3 2 4" xfId="22006"/>
    <cellStyle name="Header2 26 2 2 2 3 3" xfId="22007"/>
    <cellStyle name="Header2 26 2 2 2 3 3 2" xfId="22008"/>
    <cellStyle name="Header2 26 2 2 2 3 3 3" xfId="22009"/>
    <cellStyle name="Header2 26 2 2 2 3 3 4" xfId="22010"/>
    <cellStyle name="Header2 26 2 2 2 3 4" xfId="22011"/>
    <cellStyle name="Header2 26 2 2 2 3 5" xfId="22012"/>
    <cellStyle name="Header2 26 2 2 2 3 6" xfId="22013"/>
    <cellStyle name="Header2 26 2 2 2 4" xfId="22014"/>
    <cellStyle name="Header2 26 2 2 2 5" xfId="22015"/>
    <cellStyle name="Header2 26 2 2 3" xfId="22016"/>
    <cellStyle name="Header2 26 2 2 3 2" xfId="22017"/>
    <cellStyle name="Header2 26 2 2 3 2 2" xfId="22018"/>
    <cellStyle name="Header2 26 2 2 3 2 2 2" xfId="22019"/>
    <cellStyle name="Header2 26 2 2 3 2 2 3" xfId="22020"/>
    <cellStyle name="Header2 26 2 2 3 2 2 4" xfId="22021"/>
    <cellStyle name="Header2 26 2 2 3 2 2 5" xfId="22022"/>
    <cellStyle name="Header2 26 2 2 3 2 3" xfId="22023"/>
    <cellStyle name="Header2 26 2 2 3 2 3 2" xfId="22024"/>
    <cellStyle name="Header2 26 2 2 3 2 3 3" xfId="22025"/>
    <cellStyle name="Header2 26 2 2 3 2 3 4" xfId="22026"/>
    <cellStyle name="Header2 26 2 2 3 2 4" xfId="22027"/>
    <cellStyle name="Header2 26 2 2 3 2 5" xfId="22028"/>
    <cellStyle name="Header2 26 2 2 3 2 6" xfId="22029"/>
    <cellStyle name="Header2 26 2 2 3 3" xfId="22030"/>
    <cellStyle name="Header2 26 2 2 3 3 2" xfId="22031"/>
    <cellStyle name="Header2 26 2 2 3 3 2 2" xfId="22032"/>
    <cellStyle name="Header2 26 2 2 3 3 2 3" xfId="22033"/>
    <cellStyle name="Header2 26 2 2 3 3 2 4" xfId="22034"/>
    <cellStyle name="Header2 26 2 2 3 3 3" xfId="22035"/>
    <cellStyle name="Header2 26 2 2 3 3 3 2" xfId="22036"/>
    <cellStyle name="Header2 26 2 2 3 3 3 3" xfId="22037"/>
    <cellStyle name="Header2 26 2 2 3 3 3 4" xfId="22038"/>
    <cellStyle name="Header2 26 2 2 3 3 4" xfId="22039"/>
    <cellStyle name="Header2 26 2 2 3 3 5" xfId="22040"/>
    <cellStyle name="Header2 26 2 2 3 3 6" xfId="22041"/>
    <cellStyle name="Header2 26 2 2 3 4" xfId="22042"/>
    <cellStyle name="Header2 26 2 2 3 5" xfId="22043"/>
    <cellStyle name="Header2 26 2 3" xfId="22044"/>
    <cellStyle name="Header2 26 2 3 2" xfId="22045"/>
    <cellStyle name="Header2 26 2 3 2 2" xfId="22046"/>
    <cellStyle name="Header2 26 2 3 2 3" xfId="22047"/>
    <cellStyle name="Header2 26 2 3 3" xfId="22048"/>
    <cellStyle name="Header2 26 2 4" xfId="22049"/>
    <cellStyle name="Header2 26 2 4 2" xfId="22050"/>
    <cellStyle name="Header2 26 2 4 2 2" xfId="22051"/>
    <cellStyle name="Header2 26 2 4 2 3" xfId="22052"/>
    <cellStyle name="Header2 26 2 4 3" xfId="22053"/>
    <cellStyle name="Header2 26 2 5" xfId="22054"/>
    <cellStyle name="Header2 26 2 5 2" xfId="22055"/>
    <cellStyle name="Header2 26 2 5 2 2" xfId="22056"/>
    <cellStyle name="Header2 26 2 5 2 3" xfId="22057"/>
    <cellStyle name="Header2 26 2 5 3" xfId="22058"/>
    <cellStyle name="Header2 26 2 6" xfId="22059"/>
    <cellStyle name="Header2 26 2 6 2" xfId="22060"/>
    <cellStyle name="Header2 26 2 6 2 2" xfId="22061"/>
    <cellStyle name="Header2 26 2 6 2 2 2" xfId="22062"/>
    <cellStyle name="Header2 26 2 6 2 2 3" xfId="22063"/>
    <cellStyle name="Header2 26 2 6 2 2 4" xfId="22064"/>
    <cellStyle name="Header2 26 2 6 2 2 5" xfId="22065"/>
    <cellStyle name="Header2 26 2 6 2 3" xfId="22066"/>
    <cellStyle name="Header2 26 2 6 2 3 2" xfId="22067"/>
    <cellStyle name="Header2 26 2 6 2 3 3" xfId="22068"/>
    <cellStyle name="Header2 26 2 6 2 3 4" xfId="22069"/>
    <cellStyle name="Header2 26 2 6 2 4" xfId="22070"/>
    <cellStyle name="Header2 26 2 6 2 5" xfId="22071"/>
    <cellStyle name="Header2 26 2 6 2 6" xfId="22072"/>
    <cellStyle name="Header2 26 2 6 3" xfId="22073"/>
    <cellStyle name="Header2 26 2 6 3 2" xfId="22074"/>
    <cellStyle name="Header2 26 2 6 3 2 2" xfId="22075"/>
    <cellStyle name="Header2 26 2 6 3 2 3" xfId="22076"/>
    <cellStyle name="Header2 26 2 6 3 2 4" xfId="22077"/>
    <cellStyle name="Header2 26 2 6 3 3" xfId="22078"/>
    <cellStyle name="Header2 26 2 6 3 3 2" xfId="22079"/>
    <cellStyle name="Header2 26 2 6 3 3 3" xfId="22080"/>
    <cellStyle name="Header2 26 2 6 3 3 4" xfId="22081"/>
    <cellStyle name="Header2 26 2 6 3 4" xfId="22082"/>
    <cellStyle name="Header2 26 2 6 3 5" xfId="22083"/>
    <cellStyle name="Header2 26 2 6 3 6" xfId="22084"/>
    <cellStyle name="Header2 26 2 6 4" xfId="22085"/>
    <cellStyle name="Header2 26 2 6 5" xfId="22086"/>
    <cellStyle name="Header2 26 2 7" xfId="22087"/>
    <cellStyle name="Header2 26 2 7 2" xfId="22088"/>
    <cellStyle name="Header2 26 2 7 2 2" xfId="22089"/>
    <cellStyle name="Header2 26 2 7 2 2 2" xfId="22090"/>
    <cellStyle name="Header2 26 2 7 2 2 3" xfId="22091"/>
    <cellStyle name="Header2 26 2 7 2 2 4" xfId="22092"/>
    <cellStyle name="Header2 26 2 7 2 2 5" xfId="22093"/>
    <cellStyle name="Header2 26 2 7 2 3" xfId="22094"/>
    <cellStyle name="Header2 26 2 7 2 3 2" xfId="22095"/>
    <cellStyle name="Header2 26 2 7 2 3 3" xfId="22096"/>
    <cellStyle name="Header2 26 2 7 2 3 4" xfId="22097"/>
    <cellStyle name="Header2 26 2 7 2 4" xfId="22098"/>
    <cellStyle name="Header2 26 2 7 2 5" xfId="22099"/>
    <cellStyle name="Header2 26 2 7 2 6" xfId="22100"/>
    <cellStyle name="Header2 26 2 7 3" xfId="22101"/>
    <cellStyle name="Header2 26 2 7 3 2" xfId="22102"/>
    <cellStyle name="Header2 26 2 7 3 2 2" xfId="22103"/>
    <cellStyle name="Header2 26 2 7 3 2 3" xfId="22104"/>
    <cellStyle name="Header2 26 2 7 3 2 4" xfId="22105"/>
    <cellStyle name="Header2 26 2 7 3 3" xfId="22106"/>
    <cellStyle name="Header2 26 2 7 3 3 2" xfId="22107"/>
    <cellStyle name="Header2 26 2 7 3 3 3" xfId="22108"/>
    <cellStyle name="Header2 26 2 7 3 3 4" xfId="22109"/>
    <cellStyle name="Header2 26 2 7 3 4" xfId="22110"/>
    <cellStyle name="Header2 26 2 7 3 5" xfId="22111"/>
    <cellStyle name="Header2 26 2 7 3 6" xfId="22112"/>
    <cellStyle name="Header2 26 2 7 4" xfId="22113"/>
    <cellStyle name="Header2 26 2 7 5" xfId="22114"/>
    <cellStyle name="Header2 26 2 8" xfId="22115"/>
    <cellStyle name="Header2 26 2 8 2" xfId="22116"/>
    <cellStyle name="Header2 26 2 8 2 2" xfId="22117"/>
    <cellStyle name="Header2 26 2 8 2 2 2" xfId="22118"/>
    <cellStyle name="Header2 26 2 8 2 2 3" xfId="22119"/>
    <cellStyle name="Header2 26 2 8 2 2 4" xfId="22120"/>
    <cellStyle name="Header2 26 2 8 2 2 5" xfId="22121"/>
    <cellStyle name="Header2 26 2 8 2 3" xfId="22122"/>
    <cellStyle name="Header2 26 2 8 2 3 2" xfId="22123"/>
    <cellStyle name="Header2 26 2 8 2 3 3" xfId="22124"/>
    <cellStyle name="Header2 26 2 8 2 3 4" xfId="22125"/>
    <cellStyle name="Header2 26 2 8 2 4" xfId="22126"/>
    <cellStyle name="Header2 26 2 8 2 5" xfId="22127"/>
    <cellStyle name="Header2 26 2 8 2 6" xfId="22128"/>
    <cellStyle name="Header2 26 2 8 3" xfId="22129"/>
    <cellStyle name="Header2 26 2 8 3 2" xfId="22130"/>
    <cellStyle name="Header2 26 2 8 3 2 2" xfId="22131"/>
    <cellStyle name="Header2 26 2 8 3 2 3" xfId="22132"/>
    <cellStyle name="Header2 26 2 8 3 2 4" xfId="22133"/>
    <cellStyle name="Header2 26 2 8 3 3" xfId="22134"/>
    <cellStyle name="Header2 26 2 8 3 3 2" xfId="22135"/>
    <cellStyle name="Header2 26 2 8 3 3 3" xfId="22136"/>
    <cellStyle name="Header2 26 2 8 3 3 4" xfId="22137"/>
    <cellStyle name="Header2 26 2 8 3 4" xfId="22138"/>
    <cellStyle name="Header2 26 2 8 3 5" xfId="22139"/>
    <cellStyle name="Header2 26 2 8 3 6" xfId="22140"/>
    <cellStyle name="Header2 26 2 8 4" xfId="22141"/>
    <cellStyle name="Header2 26 2 8 5" xfId="22142"/>
    <cellStyle name="Header2 26 2 9" xfId="22143"/>
    <cellStyle name="Header2 26 2 9 2" xfId="22144"/>
    <cellStyle name="Header2 26 2 9 2 2" xfId="22145"/>
    <cellStyle name="Header2 26 2 9 2 2 2" xfId="22146"/>
    <cellStyle name="Header2 26 2 9 2 2 3" xfId="22147"/>
    <cellStyle name="Header2 26 2 9 2 2 4" xfId="22148"/>
    <cellStyle name="Header2 26 2 9 2 2 5" xfId="22149"/>
    <cellStyle name="Header2 26 2 9 2 3" xfId="22150"/>
    <cellStyle name="Header2 26 2 9 2 3 2" xfId="22151"/>
    <cellStyle name="Header2 26 2 9 2 3 3" xfId="22152"/>
    <cellStyle name="Header2 26 2 9 2 3 4" xfId="22153"/>
    <cellStyle name="Header2 26 2 9 2 4" xfId="22154"/>
    <cellStyle name="Header2 26 2 9 2 5" xfId="22155"/>
    <cellStyle name="Header2 26 2 9 2 6" xfId="22156"/>
    <cellStyle name="Header2 26 2 9 3" xfId="22157"/>
    <cellStyle name="Header2 26 2 9 3 2" xfId="22158"/>
    <cellStyle name="Header2 26 2 9 3 2 2" xfId="22159"/>
    <cellStyle name="Header2 26 2 9 3 2 3" xfId="22160"/>
    <cellStyle name="Header2 26 2 9 3 2 4" xfId="22161"/>
    <cellStyle name="Header2 26 2 9 3 3" xfId="22162"/>
    <cellStyle name="Header2 26 2 9 3 3 2" xfId="22163"/>
    <cellStyle name="Header2 26 2 9 3 3 3" xfId="22164"/>
    <cellStyle name="Header2 26 2 9 3 3 4" xfId="22165"/>
    <cellStyle name="Header2 26 2 9 3 4" xfId="22166"/>
    <cellStyle name="Header2 26 2 9 3 5" xfId="22167"/>
    <cellStyle name="Header2 26 2 9 3 6" xfId="22168"/>
    <cellStyle name="Header2 26 2 9 4" xfId="22169"/>
    <cellStyle name="Header2 26 2 9 5" xfId="22170"/>
    <cellStyle name="Header2 26 3" xfId="22171"/>
    <cellStyle name="Header2 26 3 10" xfId="22172"/>
    <cellStyle name="Header2 26 3 10 2" xfId="22173"/>
    <cellStyle name="Header2 26 3 10 2 2" xfId="22174"/>
    <cellStyle name="Header2 26 3 10 2 2 2" xfId="22175"/>
    <cellStyle name="Header2 26 3 10 2 2 3" xfId="22176"/>
    <cellStyle name="Header2 26 3 10 2 2 4" xfId="22177"/>
    <cellStyle name="Header2 26 3 10 2 2 5" xfId="22178"/>
    <cellStyle name="Header2 26 3 10 2 3" xfId="22179"/>
    <cellStyle name="Header2 26 3 10 2 3 2" xfId="22180"/>
    <cellStyle name="Header2 26 3 10 2 3 3" xfId="22181"/>
    <cellStyle name="Header2 26 3 10 2 3 4" xfId="22182"/>
    <cellStyle name="Header2 26 3 10 2 4" xfId="22183"/>
    <cellStyle name="Header2 26 3 10 2 5" xfId="22184"/>
    <cellStyle name="Header2 26 3 10 2 6" xfId="22185"/>
    <cellStyle name="Header2 26 3 10 3" xfId="22186"/>
    <cellStyle name="Header2 26 3 10 3 2" xfId="22187"/>
    <cellStyle name="Header2 26 3 10 3 2 2" xfId="22188"/>
    <cellStyle name="Header2 26 3 10 3 2 3" xfId="22189"/>
    <cellStyle name="Header2 26 3 10 3 2 4" xfId="22190"/>
    <cellStyle name="Header2 26 3 10 3 3" xfId="22191"/>
    <cellStyle name="Header2 26 3 10 3 3 2" xfId="22192"/>
    <cellStyle name="Header2 26 3 10 3 3 3" xfId="22193"/>
    <cellStyle name="Header2 26 3 10 3 3 4" xfId="22194"/>
    <cellStyle name="Header2 26 3 10 3 4" xfId="22195"/>
    <cellStyle name="Header2 26 3 10 3 5" xfId="22196"/>
    <cellStyle name="Header2 26 3 10 3 6" xfId="22197"/>
    <cellStyle name="Header2 26 3 10 4" xfId="22198"/>
    <cellStyle name="Header2 26 3 10 5" xfId="22199"/>
    <cellStyle name="Header2 26 3 11" xfId="22200"/>
    <cellStyle name="Header2 26 3 11 2" xfId="22201"/>
    <cellStyle name="Header2 26 3 11 2 2" xfId="22202"/>
    <cellStyle name="Header2 26 3 11 2 2 2" xfId="22203"/>
    <cellStyle name="Header2 26 3 11 2 2 3" xfId="22204"/>
    <cellStyle name="Header2 26 3 11 2 2 4" xfId="22205"/>
    <cellStyle name="Header2 26 3 11 2 2 5" xfId="22206"/>
    <cellStyle name="Header2 26 3 11 2 3" xfId="22207"/>
    <cellStyle name="Header2 26 3 11 2 3 2" xfId="22208"/>
    <cellStyle name="Header2 26 3 11 2 3 3" xfId="22209"/>
    <cellStyle name="Header2 26 3 11 2 3 4" xfId="22210"/>
    <cellStyle name="Header2 26 3 11 2 4" xfId="22211"/>
    <cellStyle name="Header2 26 3 11 2 5" xfId="22212"/>
    <cellStyle name="Header2 26 3 11 2 6" xfId="22213"/>
    <cellStyle name="Header2 26 3 11 3" xfId="22214"/>
    <cellStyle name="Header2 26 3 11 3 2" xfId="22215"/>
    <cellStyle name="Header2 26 3 11 3 2 2" xfId="22216"/>
    <cellStyle name="Header2 26 3 11 3 2 3" xfId="22217"/>
    <cellStyle name="Header2 26 3 11 3 2 4" xfId="22218"/>
    <cellStyle name="Header2 26 3 11 3 3" xfId="22219"/>
    <cellStyle name="Header2 26 3 11 3 3 2" xfId="22220"/>
    <cellStyle name="Header2 26 3 11 3 3 3" xfId="22221"/>
    <cellStyle name="Header2 26 3 11 3 3 4" xfId="22222"/>
    <cellStyle name="Header2 26 3 11 3 4" xfId="22223"/>
    <cellStyle name="Header2 26 3 11 3 5" xfId="22224"/>
    <cellStyle name="Header2 26 3 11 3 6" xfId="22225"/>
    <cellStyle name="Header2 26 3 11 4" xfId="22226"/>
    <cellStyle name="Header2 26 3 11 5" xfId="22227"/>
    <cellStyle name="Header2 26 3 12" xfId="22228"/>
    <cellStyle name="Header2 26 3 12 2" xfId="22229"/>
    <cellStyle name="Header2 26 3 12 2 2" xfId="22230"/>
    <cellStyle name="Header2 26 3 12 2 2 2" xfId="22231"/>
    <cellStyle name="Header2 26 3 12 2 2 3" xfId="22232"/>
    <cellStyle name="Header2 26 3 12 2 2 4" xfId="22233"/>
    <cellStyle name="Header2 26 3 12 2 2 5" xfId="22234"/>
    <cellStyle name="Header2 26 3 12 2 3" xfId="22235"/>
    <cellStyle name="Header2 26 3 12 2 3 2" xfId="22236"/>
    <cellStyle name="Header2 26 3 12 2 3 3" xfId="22237"/>
    <cellStyle name="Header2 26 3 12 2 3 4" xfId="22238"/>
    <cellStyle name="Header2 26 3 12 2 4" xfId="22239"/>
    <cellStyle name="Header2 26 3 12 2 5" xfId="22240"/>
    <cellStyle name="Header2 26 3 12 2 6" xfId="22241"/>
    <cellStyle name="Header2 26 3 12 3" xfId="22242"/>
    <cellStyle name="Header2 26 3 12 3 2" xfId="22243"/>
    <cellStyle name="Header2 26 3 12 3 2 2" xfId="22244"/>
    <cellStyle name="Header2 26 3 12 3 2 3" xfId="22245"/>
    <cellStyle name="Header2 26 3 12 3 2 4" xfId="22246"/>
    <cellStyle name="Header2 26 3 12 3 3" xfId="22247"/>
    <cellStyle name="Header2 26 3 12 3 3 2" xfId="22248"/>
    <cellStyle name="Header2 26 3 12 3 3 3" xfId="22249"/>
    <cellStyle name="Header2 26 3 12 3 3 4" xfId="22250"/>
    <cellStyle name="Header2 26 3 12 3 4" xfId="22251"/>
    <cellStyle name="Header2 26 3 12 3 5" xfId="22252"/>
    <cellStyle name="Header2 26 3 12 3 6" xfId="22253"/>
    <cellStyle name="Header2 26 3 12 4" xfId="22254"/>
    <cellStyle name="Header2 26 3 12 5" xfId="22255"/>
    <cellStyle name="Header2 26 3 2" xfId="22256"/>
    <cellStyle name="Header2 26 3 2 2" xfId="22257"/>
    <cellStyle name="Header2 26 3 2 2 2" xfId="22258"/>
    <cellStyle name="Header2 26 3 2 2 3" xfId="22259"/>
    <cellStyle name="Header2 26 3 2 3" xfId="22260"/>
    <cellStyle name="Header2 26 3 3" xfId="22261"/>
    <cellStyle name="Header2 26 3 3 2" xfId="22262"/>
    <cellStyle name="Header2 26 3 3 2 2" xfId="22263"/>
    <cellStyle name="Header2 26 3 3 2 3" xfId="22264"/>
    <cellStyle name="Header2 26 3 3 3" xfId="22265"/>
    <cellStyle name="Header2 26 3 4" xfId="22266"/>
    <cellStyle name="Header2 26 3 4 2" xfId="22267"/>
    <cellStyle name="Header2 26 3 4 2 2" xfId="22268"/>
    <cellStyle name="Header2 26 3 4 2 3" xfId="22269"/>
    <cellStyle name="Header2 26 3 4 3" xfId="22270"/>
    <cellStyle name="Header2 26 3 5" xfId="22271"/>
    <cellStyle name="Header2 26 3 5 2" xfId="22272"/>
    <cellStyle name="Header2 26 3 5 2 2" xfId="22273"/>
    <cellStyle name="Header2 26 3 5 2 2 2" xfId="22274"/>
    <cellStyle name="Header2 26 3 5 2 2 3" xfId="22275"/>
    <cellStyle name="Header2 26 3 5 2 2 4" xfId="22276"/>
    <cellStyle name="Header2 26 3 5 2 2 5" xfId="22277"/>
    <cellStyle name="Header2 26 3 5 2 3" xfId="22278"/>
    <cellStyle name="Header2 26 3 5 2 3 2" xfId="22279"/>
    <cellStyle name="Header2 26 3 5 2 3 3" xfId="22280"/>
    <cellStyle name="Header2 26 3 5 2 3 4" xfId="22281"/>
    <cellStyle name="Header2 26 3 5 2 4" xfId="22282"/>
    <cellStyle name="Header2 26 3 5 2 5" xfId="22283"/>
    <cellStyle name="Header2 26 3 5 2 6" xfId="22284"/>
    <cellStyle name="Header2 26 3 5 3" xfId="22285"/>
    <cellStyle name="Header2 26 3 5 3 2" xfId="22286"/>
    <cellStyle name="Header2 26 3 5 3 2 2" xfId="22287"/>
    <cellStyle name="Header2 26 3 5 3 2 3" xfId="22288"/>
    <cellStyle name="Header2 26 3 5 3 2 4" xfId="22289"/>
    <cellStyle name="Header2 26 3 5 3 3" xfId="22290"/>
    <cellStyle name="Header2 26 3 5 3 3 2" xfId="22291"/>
    <cellStyle name="Header2 26 3 5 3 3 3" xfId="22292"/>
    <cellStyle name="Header2 26 3 5 3 3 4" xfId="22293"/>
    <cellStyle name="Header2 26 3 5 3 4" xfId="22294"/>
    <cellStyle name="Header2 26 3 5 3 5" xfId="22295"/>
    <cellStyle name="Header2 26 3 5 3 6" xfId="22296"/>
    <cellStyle name="Header2 26 3 5 4" xfId="22297"/>
    <cellStyle name="Header2 26 3 5 5" xfId="22298"/>
    <cellStyle name="Header2 26 3 6" xfId="22299"/>
    <cellStyle name="Header2 26 3 6 2" xfId="22300"/>
    <cellStyle name="Header2 26 3 6 2 2" xfId="22301"/>
    <cellStyle name="Header2 26 3 6 2 2 2" xfId="22302"/>
    <cellStyle name="Header2 26 3 6 2 2 3" xfId="22303"/>
    <cellStyle name="Header2 26 3 6 2 2 4" xfId="22304"/>
    <cellStyle name="Header2 26 3 6 2 2 5" xfId="22305"/>
    <cellStyle name="Header2 26 3 6 2 3" xfId="22306"/>
    <cellStyle name="Header2 26 3 6 2 3 2" xfId="22307"/>
    <cellStyle name="Header2 26 3 6 2 3 3" xfId="22308"/>
    <cellStyle name="Header2 26 3 6 2 3 4" xfId="22309"/>
    <cellStyle name="Header2 26 3 6 2 4" xfId="22310"/>
    <cellStyle name="Header2 26 3 6 2 5" xfId="22311"/>
    <cellStyle name="Header2 26 3 6 2 6" xfId="22312"/>
    <cellStyle name="Header2 26 3 6 3" xfId="22313"/>
    <cellStyle name="Header2 26 3 6 3 2" xfId="22314"/>
    <cellStyle name="Header2 26 3 6 3 2 2" xfId="22315"/>
    <cellStyle name="Header2 26 3 6 3 2 3" xfId="22316"/>
    <cellStyle name="Header2 26 3 6 3 2 4" xfId="22317"/>
    <cellStyle name="Header2 26 3 6 3 3" xfId="22318"/>
    <cellStyle name="Header2 26 3 6 3 3 2" xfId="22319"/>
    <cellStyle name="Header2 26 3 6 3 3 3" xfId="22320"/>
    <cellStyle name="Header2 26 3 6 3 3 4" xfId="22321"/>
    <cellStyle name="Header2 26 3 6 3 4" xfId="22322"/>
    <cellStyle name="Header2 26 3 6 3 5" xfId="22323"/>
    <cellStyle name="Header2 26 3 6 3 6" xfId="22324"/>
    <cellStyle name="Header2 26 3 6 4" xfId="22325"/>
    <cellStyle name="Header2 26 3 6 5" xfId="22326"/>
    <cellStyle name="Header2 26 3 7" xfId="22327"/>
    <cellStyle name="Header2 26 3 7 2" xfId="22328"/>
    <cellStyle name="Header2 26 3 7 2 2" xfId="22329"/>
    <cellStyle name="Header2 26 3 7 2 2 2" xfId="22330"/>
    <cellStyle name="Header2 26 3 7 2 2 3" xfId="22331"/>
    <cellStyle name="Header2 26 3 7 2 2 4" xfId="22332"/>
    <cellStyle name="Header2 26 3 7 2 2 5" xfId="22333"/>
    <cellStyle name="Header2 26 3 7 2 3" xfId="22334"/>
    <cellStyle name="Header2 26 3 7 2 3 2" xfId="22335"/>
    <cellStyle name="Header2 26 3 7 2 3 3" xfId="22336"/>
    <cellStyle name="Header2 26 3 7 2 3 4" xfId="22337"/>
    <cellStyle name="Header2 26 3 7 2 4" xfId="22338"/>
    <cellStyle name="Header2 26 3 7 2 5" xfId="22339"/>
    <cellStyle name="Header2 26 3 7 2 6" xfId="22340"/>
    <cellStyle name="Header2 26 3 7 3" xfId="22341"/>
    <cellStyle name="Header2 26 3 7 3 2" xfId="22342"/>
    <cellStyle name="Header2 26 3 7 3 2 2" xfId="22343"/>
    <cellStyle name="Header2 26 3 7 3 2 3" xfId="22344"/>
    <cellStyle name="Header2 26 3 7 3 2 4" xfId="22345"/>
    <cellStyle name="Header2 26 3 7 3 3" xfId="22346"/>
    <cellStyle name="Header2 26 3 7 3 3 2" xfId="22347"/>
    <cellStyle name="Header2 26 3 7 3 3 3" xfId="22348"/>
    <cellStyle name="Header2 26 3 7 3 3 4" xfId="22349"/>
    <cellStyle name="Header2 26 3 7 3 4" xfId="22350"/>
    <cellStyle name="Header2 26 3 7 3 5" xfId="22351"/>
    <cellStyle name="Header2 26 3 7 3 6" xfId="22352"/>
    <cellStyle name="Header2 26 3 7 4" xfId="22353"/>
    <cellStyle name="Header2 26 3 7 5" xfId="22354"/>
    <cellStyle name="Header2 26 3 8" xfId="22355"/>
    <cellStyle name="Header2 26 3 8 2" xfId="22356"/>
    <cellStyle name="Header2 26 3 8 2 2" xfId="22357"/>
    <cellStyle name="Header2 26 3 8 2 2 2" xfId="22358"/>
    <cellStyle name="Header2 26 3 8 2 2 3" xfId="22359"/>
    <cellStyle name="Header2 26 3 8 2 2 4" xfId="22360"/>
    <cellStyle name="Header2 26 3 8 2 2 5" xfId="22361"/>
    <cellStyle name="Header2 26 3 8 2 3" xfId="22362"/>
    <cellStyle name="Header2 26 3 8 2 3 2" xfId="22363"/>
    <cellStyle name="Header2 26 3 8 2 3 3" xfId="22364"/>
    <cellStyle name="Header2 26 3 8 2 3 4" xfId="22365"/>
    <cellStyle name="Header2 26 3 8 2 4" xfId="22366"/>
    <cellStyle name="Header2 26 3 8 2 5" xfId="22367"/>
    <cellStyle name="Header2 26 3 8 2 6" xfId="22368"/>
    <cellStyle name="Header2 26 3 8 3" xfId="22369"/>
    <cellStyle name="Header2 26 3 8 3 2" xfId="22370"/>
    <cellStyle name="Header2 26 3 8 3 2 2" xfId="22371"/>
    <cellStyle name="Header2 26 3 8 3 2 3" xfId="22372"/>
    <cellStyle name="Header2 26 3 8 3 2 4" xfId="22373"/>
    <cellStyle name="Header2 26 3 8 3 3" xfId="22374"/>
    <cellStyle name="Header2 26 3 8 3 3 2" xfId="22375"/>
    <cellStyle name="Header2 26 3 8 3 3 3" xfId="22376"/>
    <cellStyle name="Header2 26 3 8 3 3 4" xfId="22377"/>
    <cellStyle name="Header2 26 3 8 3 4" xfId="22378"/>
    <cellStyle name="Header2 26 3 8 3 5" xfId="22379"/>
    <cellStyle name="Header2 26 3 8 3 6" xfId="22380"/>
    <cellStyle name="Header2 26 3 8 4" xfId="22381"/>
    <cellStyle name="Header2 26 3 8 5" xfId="22382"/>
    <cellStyle name="Header2 26 3 9" xfId="22383"/>
    <cellStyle name="Header2 26 3 9 2" xfId="22384"/>
    <cellStyle name="Header2 26 3 9 2 2" xfId="22385"/>
    <cellStyle name="Header2 26 3 9 2 2 2" xfId="22386"/>
    <cellStyle name="Header2 26 3 9 2 2 3" xfId="22387"/>
    <cellStyle name="Header2 26 3 9 2 2 4" xfId="22388"/>
    <cellStyle name="Header2 26 3 9 2 2 5" xfId="22389"/>
    <cellStyle name="Header2 26 3 9 2 3" xfId="22390"/>
    <cellStyle name="Header2 26 3 9 2 3 2" xfId="22391"/>
    <cellStyle name="Header2 26 3 9 2 3 3" xfId="22392"/>
    <cellStyle name="Header2 26 3 9 2 3 4" xfId="22393"/>
    <cellStyle name="Header2 26 3 9 2 4" xfId="22394"/>
    <cellStyle name="Header2 26 3 9 2 5" xfId="22395"/>
    <cellStyle name="Header2 26 3 9 2 6" xfId="22396"/>
    <cellStyle name="Header2 26 3 9 3" xfId="22397"/>
    <cellStyle name="Header2 26 3 9 3 2" xfId="22398"/>
    <cellStyle name="Header2 26 3 9 3 2 2" xfId="22399"/>
    <cellStyle name="Header2 26 3 9 3 2 3" xfId="22400"/>
    <cellStyle name="Header2 26 3 9 3 2 4" xfId="22401"/>
    <cellStyle name="Header2 26 3 9 3 3" xfId="22402"/>
    <cellStyle name="Header2 26 3 9 3 3 2" xfId="22403"/>
    <cellStyle name="Header2 26 3 9 3 3 3" xfId="22404"/>
    <cellStyle name="Header2 26 3 9 3 3 4" xfId="22405"/>
    <cellStyle name="Header2 26 3 9 3 4" xfId="22406"/>
    <cellStyle name="Header2 26 3 9 3 5" xfId="22407"/>
    <cellStyle name="Header2 26 3 9 3 6" xfId="22408"/>
    <cellStyle name="Header2 26 3 9 4" xfId="22409"/>
    <cellStyle name="Header2 26 3 9 5" xfId="22410"/>
    <cellStyle name="Header2 27" xfId="22411"/>
    <cellStyle name="Header2 27 2" xfId="22412"/>
    <cellStyle name="Header2 27 2 10" xfId="22413"/>
    <cellStyle name="Header2 27 2 10 2" xfId="22414"/>
    <cellStyle name="Header2 27 2 10 2 2" xfId="22415"/>
    <cellStyle name="Header2 27 2 10 2 2 2" xfId="22416"/>
    <cellStyle name="Header2 27 2 10 2 2 3" xfId="22417"/>
    <cellStyle name="Header2 27 2 10 2 2 4" xfId="22418"/>
    <cellStyle name="Header2 27 2 10 2 2 5" xfId="22419"/>
    <cellStyle name="Header2 27 2 10 2 3" xfId="22420"/>
    <cellStyle name="Header2 27 2 10 2 3 2" xfId="22421"/>
    <cellStyle name="Header2 27 2 10 2 3 3" xfId="22422"/>
    <cellStyle name="Header2 27 2 10 2 3 4" xfId="22423"/>
    <cellStyle name="Header2 27 2 10 2 4" xfId="22424"/>
    <cellStyle name="Header2 27 2 10 2 5" xfId="22425"/>
    <cellStyle name="Header2 27 2 10 2 6" xfId="22426"/>
    <cellStyle name="Header2 27 2 10 3" xfId="22427"/>
    <cellStyle name="Header2 27 2 10 3 2" xfId="22428"/>
    <cellStyle name="Header2 27 2 10 3 2 2" xfId="22429"/>
    <cellStyle name="Header2 27 2 10 3 2 3" xfId="22430"/>
    <cellStyle name="Header2 27 2 10 3 2 4" xfId="22431"/>
    <cellStyle name="Header2 27 2 10 3 3" xfId="22432"/>
    <cellStyle name="Header2 27 2 10 3 3 2" xfId="22433"/>
    <cellStyle name="Header2 27 2 10 3 3 3" xfId="22434"/>
    <cellStyle name="Header2 27 2 10 3 3 4" xfId="22435"/>
    <cellStyle name="Header2 27 2 10 3 4" xfId="22436"/>
    <cellStyle name="Header2 27 2 10 3 5" xfId="22437"/>
    <cellStyle name="Header2 27 2 10 3 6" xfId="22438"/>
    <cellStyle name="Header2 27 2 10 4" xfId="22439"/>
    <cellStyle name="Header2 27 2 10 5" xfId="22440"/>
    <cellStyle name="Header2 27 2 11" xfId="22441"/>
    <cellStyle name="Header2 27 2 11 2" xfId="22442"/>
    <cellStyle name="Header2 27 2 11 2 2" xfId="22443"/>
    <cellStyle name="Header2 27 2 11 2 2 2" xfId="22444"/>
    <cellStyle name="Header2 27 2 11 2 2 3" xfId="22445"/>
    <cellStyle name="Header2 27 2 11 2 2 4" xfId="22446"/>
    <cellStyle name="Header2 27 2 11 2 2 5" xfId="22447"/>
    <cellStyle name="Header2 27 2 11 2 3" xfId="22448"/>
    <cellStyle name="Header2 27 2 11 2 3 2" xfId="22449"/>
    <cellStyle name="Header2 27 2 11 2 3 3" xfId="22450"/>
    <cellStyle name="Header2 27 2 11 2 3 4" xfId="22451"/>
    <cellStyle name="Header2 27 2 11 2 4" xfId="22452"/>
    <cellStyle name="Header2 27 2 11 2 5" xfId="22453"/>
    <cellStyle name="Header2 27 2 11 2 6" xfId="22454"/>
    <cellStyle name="Header2 27 2 11 3" xfId="22455"/>
    <cellStyle name="Header2 27 2 11 3 2" xfId="22456"/>
    <cellStyle name="Header2 27 2 11 3 2 2" xfId="22457"/>
    <cellStyle name="Header2 27 2 11 3 2 3" xfId="22458"/>
    <cellStyle name="Header2 27 2 11 3 2 4" xfId="22459"/>
    <cellStyle name="Header2 27 2 11 3 3" xfId="22460"/>
    <cellStyle name="Header2 27 2 11 3 3 2" xfId="22461"/>
    <cellStyle name="Header2 27 2 11 3 3 3" xfId="22462"/>
    <cellStyle name="Header2 27 2 11 3 3 4" xfId="22463"/>
    <cellStyle name="Header2 27 2 11 3 4" xfId="22464"/>
    <cellStyle name="Header2 27 2 11 3 5" xfId="22465"/>
    <cellStyle name="Header2 27 2 11 3 6" xfId="22466"/>
    <cellStyle name="Header2 27 2 11 4" xfId="22467"/>
    <cellStyle name="Header2 27 2 11 5" xfId="22468"/>
    <cellStyle name="Header2 27 2 12" xfId="22469"/>
    <cellStyle name="Header2 27 2 12 2" xfId="22470"/>
    <cellStyle name="Header2 27 2 12 2 2" xfId="22471"/>
    <cellStyle name="Header2 27 2 12 2 2 2" xfId="22472"/>
    <cellStyle name="Header2 27 2 12 2 2 3" xfId="22473"/>
    <cellStyle name="Header2 27 2 12 2 2 4" xfId="22474"/>
    <cellStyle name="Header2 27 2 12 2 2 5" xfId="22475"/>
    <cellStyle name="Header2 27 2 12 2 3" xfId="22476"/>
    <cellStyle name="Header2 27 2 12 2 3 2" xfId="22477"/>
    <cellStyle name="Header2 27 2 12 2 3 3" xfId="22478"/>
    <cellStyle name="Header2 27 2 12 2 3 4" xfId="22479"/>
    <cellStyle name="Header2 27 2 12 2 4" xfId="22480"/>
    <cellStyle name="Header2 27 2 12 2 5" xfId="22481"/>
    <cellStyle name="Header2 27 2 12 2 6" xfId="22482"/>
    <cellStyle name="Header2 27 2 12 3" xfId="22483"/>
    <cellStyle name="Header2 27 2 12 3 2" xfId="22484"/>
    <cellStyle name="Header2 27 2 12 3 2 2" xfId="22485"/>
    <cellStyle name="Header2 27 2 12 3 2 3" xfId="22486"/>
    <cellStyle name="Header2 27 2 12 3 2 4" xfId="22487"/>
    <cellStyle name="Header2 27 2 12 3 3" xfId="22488"/>
    <cellStyle name="Header2 27 2 12 3 3 2" xfId="22489"/>
    <cellStyle name="Header2 27 2 12 3 3 3" xfId="22490"/>
    <cellStyle name="Header2 27 2 12 3 3 4" xfId="22491"/>
    <cellStyle name="Header2 27 2 12 3 4" xfId="22492"/>
    <cellStyle name="Header2 27 2 12 3 5" xfId="22493"/>
    <cellStyle name="Header2 27 2 12 3 6" xfId="22494"/>
    <cellStyle name="Header2 27 2 12 4" xfId="22495"/>
    <cellStyle name="Header2 27 2 12 5" xfId="22496"/>
    <cellStyle name="Header2 27 2 13" xfId="22497"/>
    <cellStyle name="Header2 27 2 13 2" xfId="22498"/>
    <cellStyle name="Header2 27 2 13 2 2" xfId="22499"/>
    <cellStyle name="Header2 27 2 13 2 2 2" xfId="22500"/>
    <cellStyle name="Header2 27 2 13 2 2 3" xfId="22501"/>
    <cellStyle name="Header2 27 2 13 2 2 4" xfId="22502"/>
    <cellStyle name="Header2 27 2 13 2 2 5" xfId="22503"/>
    <cellStyle name="Header2 27 2 13 2 3" xfId="22504"/>
    <cellStyle name="Header2 27 2 13 2 3 2" xfId="22505"/>
    <cellStyle name="Header2 27 2 13 2 3 3" xfId="22506"/>
    <cellStyle name="Header2 27 2 13 2 3 4" xfId="22507"/>
    <cellStyle name="Header2 27 2 13 2 4" xfId="22508"/>
    <cellStyle name="Header2 27 2 13 2 5" xfId="22509"/>
    <cellStyle name="Header2 27 2 13 2 6" xfId="22510"/>
    <cellStyle name="Header2 27 2 13 3" xfId="22511"/>
    <cellStyle name="Header2 27 2 13 3 2" xfId="22512"/>
    <cellStyle name="Header2 27 2 13 3 2 2" xfId="22513"/>
    <cellStyle name="Header2 27 2 13 3 2 3" xfId="22514"/>
    <cellStyle name="Header2 27 2 13 3 2 4" xfId="22515"/>
    <cellStyle name="Header2 27 2 13 3 3" xfId="22516"/>
    <cellStyle name="Header2 27 2 13 3 3 2" xfId="22517"/>
    <cellStyle name="Header2 27 2 13 3 3 3" xfId="22518"/>
    <cellStyle name="Header2 27 2 13 3 3 4" xfId="22519"/>
    <cellStyle name="Header2 27 2 13 3 4" xfId="22520"/>
    <cellStyle name="Header2 27 2 13 3 5" xfId="22521"/>
    <cellStyle name="Header2 27 2 13 3 6" xfId="22522"/>
    <cellStyle name="Header2 27 2 13 4" xfId="22523"/>
    <cellStyle name="Header2 27 2 13 5" xfId="22524"/>
    <cellStyle name="Header2 27 2 2" xfId="22525"/>
    <cellStyle name="Header2 27 2 2 2" xfId="22526"/>
    <cellStyle name="Header2 27 2 2 2 2" xfId="22527"/>
    <cellStyle name="Header2 27 2 2 2 2 2" xfId="22528"/>
    <cellStyle name="Header2 27 2 2 2 2 2 2" xfId="22529"/>
    <cellStyle name="Header2 27 2 2 2 2 2 3" xfId="22530"/>
    <cellStyle name="Header2 27 2 2 2 2 2 4" xfId="22531"/>
    <cellStyle name="Header2 27 2 2 2 2 2 5" xfId="22532"/>
    <cellStyle name="Header2 27 2 2 2 2 3" xfId="22533"/>
    <cellStyle name="Header2 27 2 2 2 2 3 2" xfId="22534"/>
    <cellStyle name="Header2 27 2 2 2 2 3 3" xfId="22535"/>
    <cellStyle name="Header2 27 2 2 2 2 3 4" xfId="22536"/>
    <cellStyle name="Header2 27 2 2 2 2 4" xfId="22537"/>
    <cellStyle name="Header2 27 2 2 2 2 5" xfId="22538"/>
    <cellStyle name="Header2 27 2 2 2 2 6" xfId="22539"/>
    <cellStyle name="Header2 27 2 2 2 3" xfId="22540"/>
    <cellStyle name="Header2 27 2 2 2 3 2" xfId="22541"/>
    <cellStyle name="Header2 27 2 2 2 3 2 2" xfId="22542"/>
    <cellStyle name="Header2 27 2 2 2 3 2 3" xfId="22543"/>
    <cellStyle name="Header2 27 2 2 2 3 2 4" xfId="22544"/>
    <cellStyle name="Header2 27 2 2 2 3 3" xfId="22545"/>
    <cellStyle name="Header2 27 2 2 2 3 3 2" xfId="22546"/>
    <cellStyle name="Header2 27 2 2 2 3 3 3" xfId="22547"/>
    <cellStyle name="Header2 27 2 2 2 3 3 4" xfId="22548"/>
    <cellStyle name="Header2 27 2 2 2 3 4" xfId="22549"/>
    <cellStyle name="Header2 27 2 2 2 3 5" xfId="22550"/>
    <cellStyle name="Header2 27 2 2 2 3 6" xfId="22551"/>
    <cellStyle name="Header2 27 2 2 2 4" xfId="22552"/>
    <cellStyle name="Header2 27 2 2 2 5" xfId="22553"/>
    <cellStyle name="Header2 27 2 2 3" xfId="22554"/>
    <cellStyle name="Header2 27 2 2 3 2" xfId="22555"/>
    <cellStyle name="Header2 27 2 2 3 2 2" xfId="22556"/>
    <cellStyle name="Header2 27 2 2 3 2 2 2" xfId="22557"/>
    <cellStyle name="Header2 27 2 2 3 2 2 3" xfId="22558"/>
    <cellStyle name="Header2 27 2 2 3 2 2 4" xfId="22559"/>
    <cellStyle name="Header2 27 2 2 3 2 2 5" xfId="22560"/>
    <cellStyle name="Header2 27 2 2 3 2 3" xfId="22561"/>
    <cellStyle name="Header2 27 2 2 3 2 3 2" xfId="22562"/>
    <cellStyle name="Header2 27 2 2 3 2 3 3" xfId="22563"/>
    <cellStyle name="Header2 27 2 2 3 2 3 4" xfId="22564"/>
    <cellStyle name="Header2 27 2 2 3 2 4" xfId="22565"/>
    <cellStyle name="Header2 27 2 2 3 2 5" xfId="22566"/>
    <cellStyle name="Header2 27 2 2 3 2 6" xfId="22567"/>
    <cellStyle name="Header2 27 2 2 3 3" xfId="22568"/>
    <cellStyle name="Header2 27 2 2 3 3 2" xfId="22569"/>
    <cellStyle name="Header2 27 2 2 3 3 2 2" xfId="22570"/>
    <cellStyle name="Header2 27 2 2 3 3 2 3" xfId="22571"/>
    <cellStyle name="Header2 27 2 2 3 3 2 4" xfId="22572"/>
    <cellStyle name="Header2 27 2 2 3 3 3" xfId="22573"/>
    <cellStyle name="Header2 27 2 2 3 3 3 2" xfId="22574"/>
    <cellStyle name="Header2 27 2 2 3 3 3 3" xfId="22575"/>
    <cellStyle name="Header2 27 2 2 3 3 3 4" xfId="22576"/>
    <cellStyle name="Header2 27 2 2 3 3 4" xfId="22577"/>
    <cellStyle name="Header2 27 2 2 3 3 5" xfId="22578"/>
    <cellStyle name="Header2 27 2 2 3 3 6" xfId="22579"/>
    <cellStyle name="Header2 27 2 2 3 4" xfId="22580"/>
    <cellStyle name="Header2 27 2 2 3 5" xfId="22581"/>
    <cellStyle name="Header2 27 2 3" xfId="22582"/>
    <cellStyle name="Header2 27 2 3 2" xfId="22583"/>
    <cellStyle name="Header2 27 2 3 2 2" xfId="22584"/>
    <cellStyle name="Header2 27 2 3 2 3" xfId="22585"/>
    <cellStyle name="Header2 27 2 3 3" xfId="22586"/>
    <cellStyle name="Header2 27 2 4" xfId="22587"/>
    <cellStyle name="Header2 27 2 4 2" xfId="22588"/>
    <cellStyle name="Header2 27 2 4 2 2" xfId="22589"/>
    <cellStyle name="Header2 27 2 4 2 3" xfId="22590"/>
    <cellStyle name="Header2 27 2 4 3" xfId="22591"/>
    <cellStyle name="Header2 27 2 5" xfId="22592"/>
    <cellStyle name="Header2 27 2 5 2" xfId="22593"/>
    <cellStyle name="Header2 27 2 5 2 2" xfId="22594"/>
    <cellStyle name="Header2 27 2 5 2 3" xfId="22595"/>
    <cellStyle name="Header2 27 2 5 3" xfId="22596"/>
    <cellStyle name="Header2 27 2 6" xfId="22597"/>
    <cellStyle name="Header2 27 2 6 2" xfId="22598"/>
    <cellStyle name="Header2 27 2 6 2 2" xfId="22599"/>
    <cellStyle name="Header2 27 2 6 2 2 2" xfId="22600"/>
    <cellStyle name="Header2 27 2 6 2 2 3" xfId="22601"/>
    <cellStyle name="Header2 27 2 6 2 2 4" xfId="22602"/>
    <cellStyle name="Header2 27 2 6 2 2 5" xfId="22603"/>
    <cellStyle name="Header2 27 2 6 2 3" xfId="22604"/>
    <cellStyle name="Header2 27 2 6 2 3 2" xfId="22605"/>
    <cellStyle name="Header2 27 2 6 2 3 3" xfId="22606"/>
    <cellStyle name="Header2 27 2 6 2 3 4" xfId="22607"/>
    <cellStyle name="Header2 27 2 6 2 4" xfId="22608"/>
    <cellStyle name="Header2 27 2 6 2 5" xfId="22609"/>
    <cellStyle name="Header2 27 2 6 2 6" xfId="22610"/>
    <cellStyle name="Header2 27 2 6 3" xfId="22611"/>
    <cellStyle name="Header2 27 2 6 3 2" xfId="22612"/>
    <cellStyle name="Header2 27 2 6 3 2 2" xfId="22613"/>
    <cellStyle name="Header2 27 2 6 3 2 3" xfId="22614"/>
    <cellStyle name="Header2 27 2 6 3 2 4" xfId="22615"/>
    <cellStyle name="Header2 27 2 6 3 3" xfId="22616"/>
    <cellStyle name="Header2 27 2 6 3 3 2" xfId="22617"/>
    <cellStyle name="Header2 27 2 6 3 3 3" xfId="22618"/>
    <cellStyle name="Header2 27 2 6 3 3 4" xfId="22619"/>
    <cellStyle name="Header2 27 2 6 3 4" xfId="22620"/>
    <cellStyle name="Header2 27 2 6 3 5" xfId="22621"/>
    <cellStyle name="Header2 27 2 6 3 6" xfId="22622"/>
    <cellStyle name="Header2 27 2 6 4" xfId="22623"/>
    <cellStyle name="Header2 27 2 6 5" xfId="22624"/>
    <cellStyle name="Header2 27 2 7" xfId="22625"/>
    <cellStyle name="Header2 27 2 7 2" xfId="22626"/>
    <cellStyle name="Header2 27 2 7 2 2" xfId="22627"/>
    <cellStyle name="Header2 27 2 7 2 2 2" xfId="22628"/>
    <cellStyle name="Header2 27 2 7 2 2 3" xfId="22629"/>
    <cellStyle name="Header2 27 2 7 2 2 4" xfId="22630"/>
    <cellStyle name="Header2 27 2 7 2 2 5" xfId="22631"/>
    <cellStyle name="Header2 27 2 7 2 3" xfId="22632"/>
    <cellStyle name="Header2 27 2 7 2 3 2" xfId="22633"/>
    <cellStyle name="Header2 27 2 7 2 3 3" xfId="22634"/>
    <cellStyle name="Header2 27 2 7 2 3 4" xfId="22635"/>
    <cellStyle name="Header2 27 2 7 2 4" xfId="22636"/>
    <cellStyle name="Header2 27 2 7 2 5" xfId="22637"/>
    <cellStyle name="Header2 27 2 7 2 6" xfId="22638"/>
    <cellStyle name="Header2 27 2 7 3" xfId="22639"/>
    <cellStyle name="Header2 27 2 7 3 2" xfId="22640"/>
    <cellStyle name="Header2 27 2 7 3 2 2" xfId="22641"/>
    <cellStyle name="Header2 27 2 7 3 2 3" xfId="22642"/>
    <cellStyle name="Header2 27 2 7 3 2 4" xfId="22643"/>
    <cellStyle name="Header2 27 2 7 3 3" xfId="22644"/>
    <cellStyle name="Header2 27 2 7 3 3 2" xfId="22645"/>
    <cellStyle name="Header2 27 2 7 3 3 3" xfId="22646"/>
    <cellStyle name="Header2 27 2 7 3 3 4" xfId="22647"/>
    <cellStyle name="Header2 27 2 7 3 4" xfId="22648"/>
    <cellStyle name="Header2 27 2 7 3 5" xfId="22649"/>
    <cellStyle name="Header2 27 2 7 3 6" xfId="22650"/>
    <cellStyle name="Header2 27 2 7 4" xfId="22651"/>
    <cellStyle name="Header2 27 2 7 5" xfId="22652"/>
    <cellStyle name="Header2 27 2 8" xfId="22653"/>
    <cellStyle name="Header2 27 2 8 2" xfId="22654"/>
    <cellStyle name="Header2 27 2 8 2 2" xfId="22655"/>
    <cellStyle name="Header2 27 2 8 2 2 2" xfId="22656"/>
    <cellStyle name="Header2 27 2 8 2 2 3" xfId="22657"/>
    <cellStyle name="Header2 27 2 8 2 2 4" xfId="22658"/>
    <cellStyle name="Header2 27 2 8 2 2 5" xfId="22659"/>
    <cellStyle name="Header2 27 2 8 2 3" xfId="22660"/>
    <cellStyle name="Header2 27 2 8 2 3 2" xfId="22661"/>
    <cellStyle name="Header2 27 2 8 2 3 3" xfId="22662"/>
    <cellStyle name="Header2 27 2 8 2 3 4" xfId="22663"/>
    <cellStyle name="Header2 27 2 8 2 4" xfId="22664"/>
    <cellStyle name="Header2 27 2 8 2 5" xfId="22665"/>
    <cellStyle name="Header2 27 2 8 2 6" xfId="22666"/>
    <cellStyle name="Header2 27 2 8 3" xfId="22667"/>
    <cellStyle name="Header2 27 2 8 3 2" xfId="22668"/>
    <cellStyle name="Header2 27 2 8 3 2 2" xfId="22669"/>
    <cellStyle name="Header2 27 2 8 3 2 3" xfId="22670"/>
    <cellStyle name="Header2 27 2 8 3 2 4" xfId="22671"/>
    <cellStyle name="Header2 27 2 8 3 3" xfId="22672"/>
    <cellStyle name="Header2 27 2 8 3 3 2" xfId="22673"/>
    <cellStyle name="Header2 27 2 8 3 3 3" xfId="22674"/>
    <cellStyle name="Header2 27 2 8 3 3 4" xfId="22675"/>
    <cellStyle name="Header2 27 2 8 3 4" xfId="22676"/>
    <cellStyle name="Header2 27 2 8 3 5" xfId="22677"/>
    <cellStyle name="Header2 27 2 8 3 6" xfId="22678"/>
    <cellStyle name="Header2 27 2 8 4" xfId="22679"/>
    <cellStyle name="Header2 27 2 8 5" xfId="22680"/>
    <cellStyle name="Header2 27 2 9" xfId="22681"/>
    <cellStyle name="Header2 27 2 9 2" xfId="22682"/>
    <cellStyle name="Header2 27 2 9 2 2" xfId="22683"/>
    <cellStyle name="Header2 27 2 9 2 2 2" xfId="22684"/>
    <cellStyle name="Header2 27 2 9 2 2 3" xfId="22685"/>
    <cellStyle name="Header2 27 2 9 2 2 4" xfId="22686"/>
    <cellStyle name="Header2 27 2 9 2 2 5" xfId="22687"/>
    <cellStyle name="Header2 27 2 9 2 3" xfId="22688"/>
    <cellStyle name="Header2 27 2 9 2 3 2" xfId="22689"/>
    <cellStyle name="Header2 27 2 9 2 3 3" xfId="22690"/>
    <cellStyle name="Header2 27 2 9 2 3 4" xfId="22691"/>
    <cellStyle name="Header2 27 2 9 2 4" xfId="22692"/>
    <cellStyle name="Header2 27 2 9 2 5" xfId="22693"/>
    <cellStyle name="Header2 27 2 9 2 6" xfId="22694"/>
    <cellStyle name="Header2 27 2 9 3" xfId="22695"/>
    <cellStyle name="Header2 27 2 9 3 2" xfId="22696"/>
    <cellStyle name="Header2 27 2 9 3 2 2" xfId="22697"/>
    <cellStyle name="Header2 27 2 9 3 2 3" xfId="22698"/>
    <cellStyle name="Header2 27 2 9 3 2 4" xfId="22699"/>
    <cellStyle name="Header2 27 2 9 3 3" xfId="22700"/>
    <cellStyle name="Header2 27 2 9 3 3 2" xfId="22701"/>
    <cellStyle name="Header2 27 2 9 3 3 3" xfId="22702"/>
    <cellStyle name="Header2 27 2 9 3 3 4" xfId="22703"/>
    <cellStyle name="Header2 27 2 9 3 4" xfId="22704"/>
    <cellStyle name="Header2 27 2 9 3 5" xfId="22705"/>
    <cellStyle name="Header2 27 2 9 3 6" xfId="22706"/>
    <cellStyle name="Header2 27 2 9 4" xfId="22707"/>
    <cellStyle name="Header2 27 2 9 5" xfId="22708"/>
    <cellStyle name="Header2 27 3" xfId="22709"/>
    <cellStyle name="Header2 27 3 10" xfId="22710"/>
    <cellStyle name="Header2 27 3 10 2" xfId="22711"/>
    <cellStyle name="Header2 27 3 10 2 2" xfId="22712"/>
    <cellStyle name="Header2 27 3 10 2 2 2" xfId="22713"/>
    <cellStyle name="Header2 27 3 10 2 2 3" xfId="22714"/>
    <cellStyle name="Header2 27 3 10 2 2 4" xfId="22715"/>
    <cellStyle name="Header2 27 3 10 2 2 5" xfId="22716"/>
    <cellStyle name="Header2 27 3 10 2 3" xfId="22717"/>
    <cellStyle name="Header2 27 3 10 2 3 2" xfId="22718"/>
    <cellStyle name="Header2 27 3 10 2 3 3" xfId="22719"/>
    <cellStyle name="Header2 27 3 10 2 3 4" xfId="22720"/>
    <cellStyle name="Header2 27 3 10 2 4" xfId="22721"/>
    <cellStyle name="Header2 27 3 10 2 5" xfId="22722"/>
    <cellStyle name="Header2 27 3 10 2 6" xfId="22723"/>
    <cellStyle name="Header2 27 3 10 3" xfId="22724"/>
    <cellStyle name="Header2 27 3 10 3 2" xfId="22725"/>
    <cellStyle name="Header2 27 3 10 3 2 2" xfId="22726"/>
    <cellStyle name="Header2 27 3 10 3 2 3" xfId="22727"/>
    <cellStyle name="Header2 27 3 10 3 2 4" xfId="22728"/>
    <cellStyle name="Header2 27 3 10 3 3" xfId="22729"/>
    <cellStyle name="Header2 27 3 10 3 3 2" xfId="22730"/>
    <cellStyle name="Header2 27 3 10 3 3 3" xfId="22731"/>
    <cellStyle name="Header2 27 3 10 3 3 4" xfId="22732"/>
    <cellStyle name="Header2 27 3 10 3 4" xfId="22733"/>
    <cellStyle name="Header2 27 3 10 3 5" xfId="22734"/>
    <cellStyle name="Header2 27 3 10 3 6" xfId="22735"/>
    <cellStyle name="Header2 27 3 10 4" xfId="22736"/>
    <cellStyle name="Header2 27 3 10 5" xfId="22737"/>
    <cellStyle name="Header2 27 3 11" xfId="22738"/>
    <cellStyle name="Header2 27 3 11 2" xfId="22739"/>
    <cellStyle name="Header2 27 3 11 2 2" xfId="22740"/>
    <cellStyle name="Header2 27 3 11 2 2 2" xfId="22741"/>
    <cellStyle name="Header2 27 3 11 2 2 3" xfId="22742"/>
    <cellStyle name="Header2 27 3 11 2 2 4" xfId="22743"/>
    <cellStyle name="Header2 27 3 11 2 2 5" xfId="22744"/>
    <cellStyle name="Header2 27 3 11 2 3" xfId="22745"/>
    <cellStyle name="Header2 27 3 11 2 3 2" xfId="22746"/>
    <cellStyle name="Header2 27 3 11 2 3 3" xfId="22747"/>
    <cellStyle name="Header2 27 3 11 2 3 4" xfId="22748"/>
    <cellStyle name="Header2 27 3 11 2 4" xfId="22749"/>
    <cellStyle name="Header2 27 3 11 2 5" xfId="22750"/>
    <cellStyle name="Header2 27 3 11 2 6" xfId="22751"/>
    <cellStyle name="Header2 27 3 11 3" xfId="22752"/>
    <cellStyle name="Header2 27 3 11 3 2" xfId="22753"/>
    <cellStyle name="Header2 27 3 11 3 2 2" xfId="22754"/>
    <cellStyle name="Header2 27 3 11 3 2 3" xfId="22755"/>
    <cellStyle name="Header2 27 3 11 3 2 4" xfId="22756"/>
    <cellStyle name="Header2 27 3 11 3 3" xfId="22757"/>
    <cellStyle name="Header2 27 3 11 3 3 2" xfId="22758"/>
    <cellStyle name="Header2 27 3 11 3 3 3" xfId="22759"/>
    <cellStyle name="Header2 27 3 11 3 3 4" xfId="22760"/>
    <cellStyle name="Header2 27 3 11 3 4" xfId="22761"/>
    <cellStyle name="Header2 27 3 11 3 5" xfId="22762"/>
    <cellStyle name="Header2 27 3 11 3 6" xfId="22763"/>
    <cellStyle name="Header2 27 3 11 4" xfId="22764"/>
    <cellStyle name="Header2 27 3 11 5" xfId="22765"/>
    <cellStyle name="Header2 27 3 12" xfId="22766"/>
    <cellStyle name="Header2 27 3 12 2" xfId="22767"/>
    <cellStyle name="Header2 27 3 12 2 2" xfId="22768"/>
    <cellStyle name="Header2 27 3 12 2 2 2" xfId="22769"/>
    <cellStyle name="Header2 27 3 12 2 2 3" xfId="22770"/>
    <cellStyle name="Header2 27 3 12 2 2 4" xfId="22771"/>
    <cellStyle name="Header2 27 3 12 2 2 5" xfId="22772"/>
    <cellStyle name="Header2 27 3 12 2 3" xfId="22773"/>
    <cellStyle name="Header2 27 3 12 2 3 2" xfId="22774"/>
    <cellStyle name="Header2 27 3 12 2 3 3" xfId="22775"/>
    <cellStyle name="Header2 27 3 12 2 3 4" xfId="22776"/>
    <cellStyle name="Header2 27 3 12 2 4" xfId="22777"/>
    <cellStyle name="Header2 27 3 12 2 5" xfId="22778"/>
    <cellStyle name="Header2 27 3 12 2 6" xfId="22779"/>
    <cellStyle name="Header2 27 3 12 3" xfId="22780"/>
    <cellStyle name="Header2 27 3 12 3 2" xfId="22781"/>
    <cellStyle name="Header2 27 3 12 3 2 2" xfId="22782"/>
    <cellStyle name="Header2 27 3 12 3 2 3" xfId="22783"/>
    <cellStyle name="Header2 27 3 12 3 2 4" xfId="22784"/>
    <cellStyle name="Header2 27 3 12 3 3" xfId="22785"/>
    <cellStyle name="Header2 27 3 12 3 3 2" xfId="22786"/>
    <cellStyle name="Header2 27 3 12 3 3 3" xfId="22787"/>
    <cellStyle name="Header2 27 3 12 3 3 4" xfId="22788"/>
    <cellStyle name="Header2 27 3 12 3 4" xfId="22789"/>
    <cellStyle name="Header2 27 3 12 3 5" xfId="22790"/>
    <cellStyle name="Header2 27 3 12 3 6" xfId="22791"/>
    <cellStyle name="Header2 27 3 12 4" xfId="22792"/>
    <cellStyle name="Header2 27 3 12 5" xfId="22793"/>
    <cellStyle name="Header2 27 3 2" xfId="22794"/>
    <cellStyle name="Header2 27 3 2 2" xfId="22795"/>
    <cellStyle name="Header2 27 3 2 2 2" xfId="22796"/>
    <cellStyle name="Header2 27 3 2 2 3" xfId="22797"/>
    <cellStyle name="Header2 27 3 2 3" xfId="22798"/>
    <cellStyle name="Header2 27 3 3" xfId="22799"/>
    <cellStyle name="Header2 27 3 3 2" xfId="22800"/>
    <cellStyle name="Header2 27 3 3 2 2" xfId="22801"/>
    <cellStyle name="Header2 27 3 3 2 3" xfId="22802"/>
    <cellStyle name="Header2 27 3 3 3" xfId="22803"/>
    <cellStyle name="Header2 27 3 4" xfId="22804"/>
    <cellStyle name="Header2 27 3 4 2" xfId="22805"/>
    <cellStyle name="Header2 27 3 4 2 2" xfId="22806"/>
    <cellStyle name="Header2 27 3 4 2 3" xfId="22807"/>
    <cellStyle name="Header2 27 3 4 3" xfId="22808"/>
    <cellStyle name="Header2 27 3 5" xfId="22809"/>
    <cellStyle name="Header2 27 3 5 2" xfId="22810"/>
    <cellStyle name="Header2 27 3 5 2 2" xfId="22811"/>
    <cellStyle name="Header2 27 3 5 2 2 2" xfId="22812"/>
    <cellStyle name="Header2 27 3 5 2 2 3" xfId="22813"/>
    <cellStyle name="Header2 27 3 5 2 2 4" xfId="22814"/>
    <cellStyle name="Header2 27 3 5 2 2 5" xfId="22815"/>
    <cellStyle name="Header2 27 3 5 2 3" xfId="22816"/>
    <cellStyle name="Header2 27 3 5 2 3 2" xfId="22817"/>
    <cellStyle name="Header2 27 3 5 2 3 3" xfId="22818"/>
    <cellStyle name="Header2 27 3 5 2 3 4" xfId="22819"/>
    <cellStyle name="Header2 27 3 5 2 4" xfId="22820"/>
    <cellStyle name="Header2 27 3 5 2 5" xfId="22821"/>
    <cellStyle name="Header2 27 3 5 2 6" xfId="22822"/>
    <cellStyle name="Header2 27 3 5 3" xfId="22823"/>
    <cellStyle name="Header2 27 3 5 3 2" xfId="22824"/>
    <cellStyle name="Header2 27 3 5 3 2 2" xfId="22825"/>
    <cellStyle name="Header2 27 3 5 3 2 3" xfId="22826"/>
    <cellStyle name="Header2 27 3 5 3 2 4" xfId="22827"/>
    <cellStyle name="Header2 27 3 5 3 3" xfId="22828"/>
    <cellStyle name="Header2 27 3 5 3 3 2" xfId="22829"/>
    <cellStyle name="Header2 27 3 5 3 3 3" xfId="22830"/>
    <cellStyle name="Header2 27 3 5 3 3 4" xfId="22831"/>
    <cellStyle name="Header2 27 3 5 3 4" xfId="22832"/>
    <cellStyle name="Header2 27 3 5 3 5" xfId="22833"/>
    <cellStyle name="Header2 27 3 5 3 6" xfId="22834"/>
    <cellStyle name="Header2 27 3 5 4" xfId="22835"/>
    <cellStyle name="Header2 27 3 5 5" xfId="22836"/>
    <cellStyle name="Header2 27 3 6" xfId="22837"/>
    <cellStyle name="Header2 27 3 6 2" xfId="22838"/>
    <cellStyle name="Header2 27 3 6 2 2" xfId="22839"/>
    <cellStyle name="Header2 27 3 6 2 2 2" xfId="22840"/>
    <cellStyle name="Header2 27 3 6 2 2 3" xfId="22841"/>
    <cellStyle name="Header2 27 3 6 2 2 4" xfId="22842"/>
    <cellStyle name="Header2 27 3 6 2 2 5" xfId="22843"/>
    <cellStyle name="Header2 27 3 6 2 3" xfId="22844"/>
    <cellStyle name="Header2 27 3 6 2 3 2" xfId="22845"/>
    <cellStyle name="Header2 27 3 6 2 3 3" xfId="22846"/>
    <cellStyle name="Header2 27 3 6 2 3 4" xfId="22847"/>
    <cellStyle name="Header2 27 3 6 2 4" xfId="22848"/>
    <cellStyle name="Header2 27 3 6 2 5" xfId="22849"/>
    <cellStyle name="Header2 27 3 6 2 6" xfId="22850"/>
    <cellStyle name="Header2 27 3 6 3" xfId="22851"/>
    <cellStyle name="Header2 27 3 6 3 2" xfId="22852"/>
    <cellStyle name="Header2 27 3 6 3 2 2" xfId="22853"/>
    <cellStyle name="Header2 27 3 6 3 2 3" xfId="22854"/>
    <cellStyle name="Header2 27 3 6 3 2 4" xfId="22855"/>
    <cellStyle name="Header2 27 3 6 3 3" xfId="22856"/>
    <cellStyle name="Header2 27 3 6 3 3 2" xfId="22857"/>
    <cellStyle name="Header2 27 3 6 3 3 3" xfId="22858"/>
    <cellStyle name="Header2 27 3 6 3 3 4" xfId="22859"/>
    <cellStyle name="Header2 27 3 6 3 4" xfId="22860"/>
    <cellStyle name="Header2 27 3 6 3 5" xfId="22861"/>
    <cellStyle name="Header2 27 3 6 3 6" xfId="22862"/>
    <cellStyle name="Header2 27 3 6 4" xfId="22863"/>
    <cellStyle name="Header2 27 3 6 5" xfId="22864"/>
    <cellStyle name="Header2 27 3 7" xfId="22865"/>
    <cellStyle name="Header2 27 3 7 2" xfId="22866"/>
    <cellStyle name="Header2 27 3 7 2 2" xfId="22867"/>
    <cellStyle name="Header2 27 3 7 2 2 2" xfId="22868"/>
    <cellStyle name="Header2 27 3 7 2 2 3" xfId="22869"/>
    <cellStyle name="Header2 27 3 7 2 2 4" xfId="22870"/>
    <cellStyle name="Header2 27 3 7 2 2 5" xfId="22871"/>
    <cellStyle name="Header2 27 3 7 2 3" xfId="22872"/>
    <cellStyle name="Header2 27 3 7 2 3 2" xfId="22873"/>
    <cellStyle name="Header2 27 3 7 2 3 3" xfId="22874"/>
    <cellStyle name="Header2 27 3 7 2 3 4" xfId="22875"/>
    <cellStyle name="Header2 27 3 7 2 4" xfId="22876"/>
    <cellStyle name="Header2 27 3 7 2 5" xfId="22877"/>
    <cellStyle name="Header2 27 3 7 2 6" xfId="22878"/>
    <cellStyle name="Header2 27 3 7 3" xfId="22879"/>
    <cellStyle name="Header2 27 3 7 3 2" xfId="22880"/>
    <cellStyle name="Header2 27 3 7 3 2 2" xfId="22881"/>
    <cellStyle name="Header2 27 3 7 3 2 3" xfId="22882"/>
    <cellStyle name="Header2 27 3 7 3 2 4" xfId="22883"/>
    <cellStyle name="Header2 27 3 7 3 3" xfId="22884"/>
    <cellStyle name="Header2 27 3 7 3 3 2" xfId="22885"/>
    <cellStyle name="Header2 27 3 7 3 3 3" xfId="22886"/>
    <cellStyle name="Header2 27 3 7 3 3 4" xfId="22887"/>
    <cellStyle name="Header2 27 3 7 3 4" xfId="22888"/>
    <cellStyle name="Header2 27 3 7 3 5" xfId="22889"/>
    <cellStyle name="Header2 27 3 7 3 6" xfId="22890"/>
    <cellStyle name="Header2 27 3 7 4" xfId="22891"/>
    <cellStyle name="Header2 27 3 7 5" xfId="22892"/>
    <cellStyle name="Header2 27 3 8" xfId="22893"/>
    <cellStyle name="Header2 27 3 8 2" xfId="22894"/>
    <cellStyle name="Header2 27 3 8 2 2" xfId="22895"/>
    <cellStyle name="Header2 27 3 8 2 2 2" xfId="22896"/>
    <cellStyle name="Header2 27 3 8 2 2 3" xfId="22897"/>
    <cellStyle name="Header2 27 3 8 2 2 4" xfId="22898"/>
    <cellStyle name="Header2 27 3 8 2 2 5" xfId="22899"/>
    <cellStyle name="Header2 27 3 8 2 3" xfId="22900"/>
    <cellStyle name="Header2 27 3 8 2 3 2" xfId="22901"/>
    <cellStyle name="Header2 27 3 8 2 3 3" xfId="22902"/>
    <cellStyle name="Header2 27 3 8 2 3 4" xfId="22903"/>
    <cellStyle name="Header2 27 3 8 2 4" xfId="22904"/>
    <cellStyle name="Header2 27 3 8 2 5" xfId="22905"/>
    <cellStyle name="Header2 27 3 8 2 6" xfId="22906"/>
    <cellStyle name="Header2 27 3 8 3" xfId="22907"/>
    <cellStyle name="Header2 27 3 8 3 2" xfId="22908"/>
    <cellStyle name="Header2 27 3 8 3 2 2" xfId="22909"/>
    <cellStyle name="Header2 27 3 8 3 2 3" xfId="22910"/>
    <cellStyle name="Header2 27 3 8 3 2 4" xfId="22911"/>
    <cellStyle name="Header2 27 3 8 3 3" xfId="22912"/>
    <cellStyle name="Header2 27 3 8 3 3 2" xfId="22913"/>
    <cellStyle name="Header2 27 3 8 3 3 3" xfId="22914"/>
    <cellStyle name="Header2 27 3 8 3 3 4" xfId="22915"/>
    <cellStyle name="Header2 27 3 8 3 4" xfId="22916"/>
    <cellStyle name="Header2 27 3 8 3 5" xfId="22917"/>
    <cellStyle name="Header2 27 3 8 3 6" xfId="22918"/>
    <cellStyle name="Header2 27 3 8 4" xfId="22919"/>
    <cellStyle name="Header2 27 3 8 5" xfId="22920"/>
    <cellStyle name="Header2 27 3 9" xfId="22921"/>
    <cellStyle name="Header2 27 3 9 2" xfId="22922"/>
    <cellStyle name="Header2 27 3 9 2 2" xfId="22923"/>
    <cellStyle name="Header2 27 3 9 2 2 2" xfId="22924"/>
    <cellStyle name="Header2 27 3 9 2 2 3" xfId="22925"/>
    <cellStyle name="Header2 27 3 9 2 2 4" xfId="22926"/>
    <cellStyle name="Header2 27 3 9 2 2 5" xfId="22927"/>
    <cellStyle name="Header2 27 3 9 2 3" xfId="22928"/>
    <cellStyle name="Header2 27 3 9 2 3 2" xfId="22929"/>
    <cellStyle name="Header2 27 3 9 2 3 3" xfId="22930"/>
    <cellStyle name="Header2 27 3 9 2 3 4" xfId="22931"/>
    <cellStyle name="Header2 27 3 9 2 4" xfId="22932"/>
    <cellStyle name="Header2 27 3 9 2 5" xfId="22933"/>
    <cellStyle name="Header2 27 3 9 2 6" xfId="22934"/>
    <cellStyle name="Header2 27 3 9 3" xfId="22935"/>
    <cellStyle name="Header2 27 3 9 3 2" xfId="22936"/>
    <cellStyle name="Header2 27 3 9 3 2 2" xfId="22937"/>
    <cellStyle name="Header2 27 3 9 3 2 3" xfId="22938"/>
    <cellStyle name="Header2 27 3 9 3 2 4" xfId="22939"/>
    <cellStyle name="Header2 27 3 9 3 3" xfId="22940"/>
    <cellStyle name="Header2 27 3 9 3 3 2" xfId="22941"/>
    <cellStyle name="Header2 27 3 9 3 3 3" xfId="22942"/>
    <cellStyle name="Header2 27 3 9 3 3 4" xfId="22943"/>
    <cellStyle name="Header2 27 3 9 3 4" xfId="22944"/>
    <cellStyle name="Header2 27 3 9 3 5" xfId="22945"/>
    <cellStyle name="Header2 27 3 9 3 6" xfId="22946"/>
    <cellStyle name="Header2 27 3 9 4" xfId="22947"/>
    <cellStyle name="Header2 27 3 9 5" xfId="22948"/>
    <cellStyle name="Header2 28" xfId="22949"/>
    <cellStyle name="Header2 28 2" xfId="22950"/>
    <cellStyle name="Header2 28 2 10" xfId="22951"/>
    <cellStyle name="Header2 28 2 10 2" xfId="22952"/>
    <cellStyle name="Header2 28 2 10 2 2" xfId="22953"/>
    <cellStyle name="Header2 28 2 10 2 2 2" xfId="22954"/>
    <cellStyle name="Header2 28 2 10 2 2 3" xfId="22955"/>
    <cellStyle name="Header2 28 2 10 2 2 4" xfId="22956"/>
    <cellStyle name="Header2 28 2 10 2 2 5" xfId="22957"/>
    <cellStyle name="Header2 28 2 10 2 3" xfId="22958"/>
    <cellStyle name="Header2 28 2 10 2 3 2" xfId="22959"/>
    <cellStyle name="Header2 28 2 10 2 3 3" xfId="22960"/>
    <cellStyle name="Header2 28 2 10 2 3 4" xfId="22961"/>
    <cellStyle name="Header2 28 2 10 2 4" xfId="22962"/>
    <cellStyle name="Header2 28 2 10 2 5" xfId="22963"/>
    <cellStyle name="Header2 28 2 10 2 6" xfId="22964"/>
    <cellStyle name="Header2 28 2 10 3" xfId="22965"/>
    <cellStyle name="Header2 28 2 10 3 2" xfId="22966"/>
    <cellStyle name="Header2 28 2 10 3 2 2" xfId="22967"/>
    <cellStyle name="Header2 28 2 10 3 2 3" xfId="22968"/>
    <cellStyle name="Header2 28 2 10 3 2 4" xfId="22969"/>
    <cellStyle name="Header2 28 2 10 3 3" xfId="22970"/>
    <cellStyle name="Header2 28 2 10 3 3 2" xfId="22971"/>
    <cellStyle name="Header2 28 2 10 3 3 3" xfId="22972"/>
    <cellStyle name="Header2 28 2 10 3 3 4" xfId="22973"/>
    <cellStyle name="Header2 28 2 10 3 4" xfId="22974"/>
    <cellStyle name="Header2 28 2 10 3 5" xfId="22975"/>
    <cellStyle name="Header2 28 2 10 3 6" xfId="22976"/>
    <cellStyle name="Header2 28 2 10 4" xfId="22977"/>
    <cellStyle name="Header2 28 2 10 5" xfId="22978"/>
    <cellStyle name="Header2 28 2 11" xfId="22979"/>
    <cellStyle name="Header2 28 2 11 2" xfId="22980"/>
    <cellStyle name="Header2 28 2 11 2 2" xfId="22981"/>
    <cellStyle name="Header2 28 2 11 2 2 2" xfId="22982"/>
    <cellStyle name="Header2 28 2 11 2 2 3" xfId="22983"/>
    <cellStyle name="Header2 28 2 11 2 2 4" xfId="22984"/>
    <cellStyle name="Header2 28 2 11 2 2 5" xfId="22985"/>
    <cellStyle name="Header2 28 2 11 2 3" xfId="22986"/>
    <cellStyle name="Header2 28 2 11 2 3 2" xfId="22987"/>
    <cellStyle name="Header2 28 2 11 2 3 3" xfId="22988"/>
    <cellStyle name="Header2 28 2 11 2 3 4" xfId="22989"/>
    <cellStyle name="Header2 28 2 11 2 4" xfId="22990"/>
    <cellStyle name="Header2 28 2 11 2 5" xfId="22991"/>
    <cellStyle name="Header2 28 2 11 2 6" xfId="22992"/>
    <cellStyle name="Header2 28 2 11 3" xfId="22993"/>
    <cellStyle name="Header2 28 2 11 3 2" xfId="22994"/>
    <cellStyle name="Header2 28 2 11 3 2 2" xfId="22995"/>
    <cellStyle name="Header2 28 2 11 3 2 3" xfId="22996"/>
    <cellStyle name="Header2 28 2 11 3 2 4" xfId="22997"/>
    <cellStyle name="Header2 28 2 11 3 3" xfId="22998"/>
    <cellStyle name="Header2 28 2 11 3 3 2" xfId="22999"/>
    <cellStyle name="Header2 28 2 11 3 3 3" xfId="23000"/>
    <cellStyle name="Header2 28 2 11 3 3 4" xfId="23001"/>
    <cellStyle name="Header2 28 2 11 3 4" xfId="23002"/>
    <cellStyle name="Header2 28 2 11 3 5" xfId="23003"/>
    <cellStyle name="Header2 28 2 11 3 6" xfId="23004"/>
    <cellStyle name="Header2 28 2 11 4" xfId="23005"/>
    <cellStyle name="Header2 28 2 11 5" xfId="23006"/>
    <cellStyle name="Header2 28 2 12" xfId="23007"/>
    <cellStyle name="Header2 28 2 12 2" xfId="23008"/>
    <cellStyle name="Header2 28 2 12 2 2" xfId="23009"/>
    <cellStyle name="Header2 28 2 12 2 2 2" xfId="23010"/>
    <cellStyle name="Header2 28 2 12 2 2 3" xfId="23011"/>
    <cellStyle name="Header2 28 2 12 2 2 4" xfId="23012"/>
    <cellStyle name="Header2 28 2 12 2 2 5" xfId="23013"/>
    <cellStyle name="Header2 28 2 12 2 3" xfId="23014"/>
    <cellStyle name="Header2 28 2 12 2 3 2" xfId="23015"/>
    <cellStyle name="Header2 28 2 12 2 3 3" xfId="23016"/>
    <cellStyle name="Header2 28 2 12 2 3 4" xfId="23017"/>
    <cellStyle name="Header2 28 2 12 2 4" xfId="23018"/>
    <cellStyle name="Header2 28 2 12 2 5" xfId="23019"/>
    <cellStyle name="Header2 28 2 12 2 6" xfId="23020"/>
    <cellStyle name="Header2 28 2 12 3" xfId="23021"/>
    <cellStyle name="Header2 28 2 12 3 2" xfId="23022"/>
    <cellStyle name="Header2 28 2 12 3 2 2" xfId="23023"/>
    <cellStyle name="Header2 28 2 12 3 2 3" xfId="23024"/>
    <cellStyle name="Header2 28 2 12 3 2 4" xfId="23025"/>
    <cellStyle name="Header2 28 2 12 3 3" xfId="23026"/>
    <cellStyle name="Header2 28 2 12 3 3 2" xfId="23027"/>
    <cellStyle name="Header2 28 2 12 3 3 3" xfId="23028"/>
    <cellStyle name="Header2 28 2 12 3 3 4" xfId="23029"/>
    <cellStyle name="Header2 28 2 12 3 4" xfId="23030"/>
    <cellStyle name="Header2 28 2 12 3 5" xfId="23031"/>
    <cellStyle name="Header2 28 2 12 3 6" xfId="23032"/>
    <cellStyle name="Header2 28 2 12 4" xfId="23033"/>
    <cellStyle name="Header2 28 2 12 5" xfId="23034"/>
    <cellStyle name="Header2 28 2 13" xfId="23035"/>
    <cellStyle name="Header2 28 2 13 2" xfId="23036"/>
    <cellStyle name="Header2 28 2 13 2 2" xfId="23037"/>
    <cellStyle name="Header2 28 2 13 2 2 2" xfId="23038"/>
    <cellStyle name="Header2 28 2 13 2 2 3" xfId="23039"/>
    <cellStyle name="Header2 28 2 13 2 2 4" xfId="23040"/>
    <cellStyle name="Header2 28 2 13 2 2 5" xfId="23041"/>
    <cellStyle name="Header2 28 2 13 2 3" xfId="23042"/>
    <cellStyle name="Header2 28 2 13 2 3 2" xfId="23043"/>
    <cellStyle name="Header2 28 2 13 2 3 3" xfId="23044"/>
    <cellStyle name="Header2 28 2 13 2 3 4" xfId="23045"/>
    <cellStyle name="Header2 28 2 13 2 4" xfId="23046"/>
    <cellStyle name="Header2 28 2 13 2 5" xfId="23047"/>
    <cellStyle name="Header2 28 2 13 2 6" xfId="23048"/>
    <cellStyle name="Header2 28 2 13 3" xfId="23049"/>
    <cellStyle name="Header2 28 2 13 3 2" xfId="23050"/>
    <cellStyle name="Header2 28 2 13 3 2 2" xfId="23051"/>
    <cellStyle name="Header2 28 2 13 3 2 3" xfId="23052"/>
    <cellStyle name="Header2 28 2 13 3 2 4" xfId="23053"/>
    <cellStyle name="Header2 28 2 13 3 3" xfId="23054"/>
    <cellStyle name="Header2 28 2 13 3 3 2" xfId="23055"/>
    <cellStyle name="Header2 28 2 13 3 3 3" xfId="23056"/>
    <cellStyle name="Header2 28 2 13 3 3 4" xfId="23057"/>
    <cellStyle name="Header2 28 2 13 3 4" xfId="23058"/>
    <cellStyle name="Header2 28 2 13 3 5" xfId="23059"/>
    <cellStyle name="Header2 28 2 13 3 6" xfId="23060"/>
    <cellStyle name="Header2 28 2 13 4" xfId="23061"/>
    <cellStyle name="Header2 28 2 13 5" xfId="23062"/>
    <cellStyle name="Header2 28 2 2" xfId="23063"/>
    <cellStyle name="Header2 28 2 2 2" xfId="23064"/>
    <cellStyle name="Header2 28 2 2 2 2" xfId="23065"/>
    <cellStyle name="Header2 28 2 2 2 2 2" xfId="23066"/>
    <cellStyle name="Header2 28 2 2 2 2 2 2" xfId="23067"/>
    <cellStyle name="Header2 28 2 2 2 2 2 3" xfId="23068"/>
    <cellStyle name="Header2 28 2 2 2 2 2 4" xfId="23069"/>
    <cellStyle name="Header2 28 2 2 2 2 2 5" xfId="23070"/>
    <cellStyle name="Header2 28 2 2 2 2 3" xfId="23071"/>
    <cellStyle name="Header2 28 2 2 2 2 3 2" xfId="23072"/>
    <cellStyle name="Header2 28 2 2 2 2 3 3" xfId="23073"/>
    <cellStyle name="Header2 28 2 2 2 2 3 4" xfId="23074"/>
    <cellStyle name="Header2 28 2 2 2 2 4" xfId="23075"/>
    <cellStyle name="Header2 28 2 2 2 2 5" xfId="23076"/>
    <cellStyle name="Header2 28 2 2 2 2 6" xfId="23077"/>
    <cellStyle name="Header2 28 2 2 2 3" xfId="23078"/>
    <cellStyle name="Header2 28 2 2 2 3 2" xfId="23079"/>
    <cellStyle name="Header2 28 2 2 2 3 2 2" xfId="23080"/>
    <cellStyle name="Header2 28 2 2 2 3 2 3" xfId="23081"/>
    <cellStyle name="Header2 28 2 2 2 3 2 4" xfId="23082"/>
    <cellStyle name="Header2 28 2 2 2 3 3" xfId="23083"/>
    <cellStyle name="Header2 28 2 2 2 3 3 2" xfId="23084"/>
    <cellStyle name="Header2 28 2 2 2 3 3 3" xfId="23085"/>
    <cellStyle name="Header2 28 2 2 2 3 3 4" xfId="23086"/>
    <cellStyle name="Header2 28 2 2 2 3 4" xfId="23087"/>
    <cellStyle name="Header2 28 2 2 2 3 5" xfId="23088"/>
    <cellStyle name="Header2 28 2 2 2 3 6" xfId="23089"/>
    <cellStyle name="Header2 28 2 2 2 4" xfId="23090"/>
    <cellStyle name="Header2 28 2 2 2 5" xfId="23091"/>
    <cellStyle name="Header2 28 2 2 3" xfId="23092"/>
    <cellStyle name="Header2 28 2 2 3 2" xfId="23093"/>
    <cellStyle name="Header2 28 2 2 3 2 2" xfId="23094"/>
    <cellStyle name="Header2 28 2 2 3 2 2 2" xfId="23095"/>
    <cellStyle name="Header2 28 2 2 3 2 2 3" xfId="23096"/>
    <cellStyle name="Header2 28 2 2 3 2 2 4" xfId="23097"/>
    <cellStyle name="Header2 28 2 2 3 2 2 5" xfId="23098"/>
    <cellStyle name="Header2 28 2 2 3 2 3" xfId="23099"/>
    <cellStyle name="Header2 28 2 2 3 2 3 2" xfId="23100"/>
    <cellStyle name="Header2 28 2 2 3 2 3 3" xfId="23101"/>
    <cellStyle name="Header2 28 2 2 3 2 3 4" xfId="23102"/>
    <cellStyle name="Header2 28 2 2 3 2 4" xfId="23103"/>
    <cellStyle name="Header2 28 2 2 3 2 5" xfId="23104"/>
    <cellStyle name="Header2 28 2 2 3 2 6" xfId="23105"/>
    <cellStyle name="Header2 28 2 2 3 3" xfId="23106"/>
    <cellStyle name="Header2 28 2 2 3 3 2" xfId="23107"/>
    <cellStyle name="Header2 28 2 2 3 3 2 2" xfId="23108"/>
    <cellStyle name="Header2 28 2 2 3 3 2 3" xfId="23109"/>
    <cellStyle name="Header2 28 2 2 3 3 2 4" xfId="23110"/>
    <cellStyle name="Header2 28 2 2 3 3 3" xfId="23111"/>
    <cellStyle name="Header2 28 2 2 3 3 3 2" xfId="23112"/>
    <cellStyle name="Header2 28 2 2 3 3 3 3" xfId="23113"/>
    <cellStyle name="Header2 28 2 2 3 3 3 4" xfId="23114"/>
    <cellStyle name="Header2 28 2 2 3 3 4" xfId="23115"/>
    <cellStyle name="Header2 28 2 2 3 3 5" xfId="23116"/>
    <cellStyle name="Header2 28 2 2 3 3 6" xfId="23117"/>
    <cellStyle name="Header2 28 2 2 3 4" xfId="23118"/>
    <cellStyle name="Header2 28 2 2 3 5" xfId="23119"/>
    <cellStyle name="Header2 28 2 3" xfId="23120"/>
    <cellStyle name="Header2 28 2 3 2" xfId="23121"/>
    <cellStyle name="Header2 28 2 3 2 2" xfId="23122"/>
    <cellStyle name="Header2 28 2 3 2 3" xfId="23123"/>
    <cellStyle name="Header2 28 2 3 3" xfId="23124"/>
    <cellStyle name="Header2 28 2 4" xfId="23125"/>
    <cellStyle name="Header2 28 2 4 2" xfId="23126"/>
    <cellStyle name="Header2 28 2 4 2 2" xfId="23127"/>
    <cellStyle name="Header2 28 2 4 2 3" xfId="23128"/>
    <cellStyle name="Header2 28 2 4 3" xfId="23129"/>
    <cellStyle name="Header2 28 2 5" xfId="23130"/>
    <cellStyle name="Header2 28 2 5 2" xfId="23131"/>
    <cellStyle name="Header2 28 2 5 2 2" xfId="23132"/>
    <cellStyle name="Header2 28 2 5 2 3" xfId="23133"/>
    <cellStyle name="Header2 28 2 5 3" xfId="23134"/>
    <cellStyle name="Header2 28 2 6" xfId="23135"/>
    <cellStyle name="Header2 28 2 6 2" xfId="23136"/>
    <cellStyle name="Header2 28 2 6 2 2" xfId="23137"/>
    <cellStyle name="Header2 28 2 6 2 2 2" xfId="23138"/>
    <cellStyle name="Header2 28 2 6 2 2 3" xfId="23139"/>
    <cellStyle name="Header2 28 2 6 2 2 4" xfId="23140"/>
    <cellStyle name="Header2 28 2 6 2 2 5" xfId="23141"/>
    <cellStyle name="Header2 28 2 6 2 3" xfId="23142"/>
    <cellStyle name="Header2 28 2 6 2 3 2" xfId="23143"/>
    <cellStyle name="Header2 28 2 6 2 3 3" xfId="23144"/>
    <cellStyle name="Header2 28 2 6 2 3 4" xfId="23145"/>
    <cellStyle name="Header2 28 2 6 2 4" xfId="23146"/>
    <cellStyle name="Header2 28 2 6 2 5" xfId="23147"/>
    <cellStyle name="Header2 28 2 6 2 6" xfId="23148"/>
    <cellStyle name="Header2 28 2 6 3" xfId="23149"/>
    <cellStyle name="Header2 28 2 6 3 2" xfId="23150"/>
    <cellStyle name="Header2 28 2 6 3 2 2" xfId="23151"/>
    <cellStyle name="Header2 28 2 6 3 2 3" xfId="23152"/>
    <cellStyle name="Header2 28 2 6 3 2 4" xfId="23153"/>
    <cellStyle name="Header2 28 2 6 3 3" xfId="23154"/>
    <cellStyle name="Header2 28 2 6 3 3 2" xfId="23155"/>
    <cellStyle name="Header2 28 2 6 3 3 3" xfId="23156"/>
    <cellStyle name="Header2 28 2 6 3 3 4" xfId="23157"/>
    <cellStyle name="Header2 28 2 6 3 4" xfId="23158"/>
    <cellStyle name="Header2 28 2 6 3 5" xfId="23159"/>
    <cellStyle name="Header2 28 2 6 3 6" xfId="23160"/>
    <cellStyle name="Header2 28 2 6 4" xfId="23161"/>
    <cellStyle name="Header2 28 2 6 5" xfId="23162"/>
    <cellStyle name="Header2 28 2 7" xfId="23163"/>
    <cellStyle name="Header2 28 2 7 2" xfId="23164"/>
    <cellStyle name="Header2 28 2 7 2 2" xfId="23165"/>
    <cellStyle name="Header2 28 2 7 2 2 2" xfId="23166"/>
    <cellStyle name="Header2 28 2 7 2 2 3" xfId="23167"/>
    <cellStyle name="Header2 28 2 7 2 2 4" xfId="23168"/>
    <cellStyle name="Header2 28 2 7 2 2 5" xfId="23169"/>
    <cellStyle name="Header2 28 2 7 2 3" xfId="23170"/>
    <cellStyle name="Header2 28 2 7 2 3 2" xfId="23171"/>
    <cellStyle name="Header2 28 2 7 2 3 3" xfId="23172"/>
    <cellStyle name="Header2 28 2 7 2 3 4" xfId="23173"/>
    <cellStyle name="Header2 28 2 7 2 4" xfId="23174"/>
    <cellStyle name="Header2 28 2 7 2 5" xfId="23175"/>
    <cellStyle name="Header2 28 2 7 2 6" xfId="23176"/>
    <cellStyle name="Header2 28 2 7 3" xfId="23177"/>
    <cellStyle name="Header2 28 2 7 3 2" xfId="23178"/>
    <cellStyle name="Header2 28 2 7 3 2 2" xfId="23179"/>
    <cellStyle name="Header2 28 2 7 3 2 3" xfId="23180"/>
    <cellStyle name="Header2 28 2 7 3 2 4" xfId="23181"/>
    <cellStyle name="Header2 28 2 7 3 3" xfId="23182"/>
    <cellStyle name="Header2 28 2 7 3 3 2" xfId="23183"/>
    <cellStyle name="Header2 28 2 7 3 3 3" xfId="23184"/>
    <cellStyle name="Header2 28 2 7 3 3 4" xfId="23185"/>
    <cellStyle name="Header2 28 2 7 3 4" xfId="23186"/>
    <cellStyle name="Header2 28 2 7 3 5" xfId="23187"/>
    <cellStyle name="Header2 28 2 7 3 6" xfId="23188"/>
    <cellStyle name="Header2 28 2 7 4" xfId="23189"/>
    <cellStyle name="Header2 28 2 7 5" xfId="23190"/>
    <cellStyle name="Header2 28 2 8" xfId="23191"/>
    <cellStyle name="Header2 28 2 8 2" xfId="23192"/>
    <cellStyle name="Header2 28 2 8 2 2" xfId="23193"/>
    <cellStyle name="Header2 28 2 8 2 2 2" xfId="23194"/>
    <cellStyle name="Header2 28 2 8 2 2 3" xfId="23195"/>
    <cellStyle name="Header2 28 2 8 2 2 4" xfId="23196"/>
    <cellStyle name="Header2 28 2 8 2 2 5" xfId="23197"/>
    <cellStyle name="Header2 28 2 8 2 3" xfId="23198"/>
    <cellStyle name="Header2 28 2 8 2 3 2" xfId="23199"/>
    <cellStyle name="Header2 28 2 8 2 3 3" xfId="23200"/>
    <cellStyle name="Header2 28 2 8 2 3 4" xfId="23201"/>
    <cellStyle name="Header2 28 2 8 2 4" xfId="23202"/>
    <cellStyle name="Header2 28 2 8 2 5" xfId="23203"/>
    <cellStyle name="Header2 28 2 8 2 6" xfId="23204"/>
    <cellStyle name="Header2 28 2 8 3" xfId="23205"/>
    <cellStyle name="Header2 28 2 8 3 2" xfId="23206"/>
    <cellStyle name="Header2 28 2 8 3 2 2" xfId="23207"/>
    <cellStyle name="Header2 28 2 8 3 2 3" xfId="23208"/>
    <cellStyle name="Header2 28 2 8 3 2 4" xfId="23209"/>
    <cellStyle name="Header2 28 2 8 3 3" xfId="23210"/>
    <cellStyle name="Header2 28 2 8 3 3 2" xfId="23211"/>
    <cellStyle name="Header2 28 2 8 3 3 3" xfId="23212"/>
    <cellStyle name="Header2 28 2 8 3 3 4" xfId="23213"/>
    <cellStyle name="Header2 28 2 8 3 4" xfId="23214"/>
    <cellStyle name="Header2 28 2 8 3 5" xfId="23215"/>
    <cellStyle name="Header2 28 2 8 3 6" xfId="23216"/>
    <cellStyle name="Header2 28 2 8 4" xfId="23217"/>
    <cellStyle name="Header2 28 2 8 5" xfId="23218"/>
    <cellStyle name="Header2 28 2 9" xfId="23219"/>
    <cellStyle name="Header2 28 2 9 2" xfId="23220"/>
    <cellStyle name="Header2 28 2 9 2 2" xfId="23221"/>
    <cellStyle name="Header2 28 2 9 2 2 2" xfId="23222"/>
    <cellStyle name="Header2 28 2 9 2 2 3" xfId="23223"/>
    <cellStyle name="Header2 28 2 9 2 2 4" xfId="23224"/>
    <cellStyle name="Header2 28 2 9 2 2 5" xfId="23225"/>
    <cellStyle name="Header2 28 2 9 2 3" xfId="23226"/>
    <cellStyle name="Header2 28 2 9 2 3 2" xfId="23227"/>
    <cellStyle name="Header2 28 2 9 2 3 3" xfId="23228"/>
    <cellStyle name="Header2 28 2 9 2 3 4" xfId="23229"/>
    <cellStyle name="Header2 28 2 9 2 4" xfId="23230"/>
    <cellStyle name="Header2 28 2 9 2 5" xfId="23231"/>
    <cellStyle name="Header2 28 2 9 2 6" xfId="23232"/>
    <cellStyle name="Header2 28 2 9 3" xfId="23233"/>
    <cellStyle name="Header2 28 2 9 3 2" xfId="23234"/>
    <cellStyle name="Header2 28 2 9 3 2 2" xfId="23235"/>
    <cellStyle name="Header2 28 2 9 3 2 3" xfId="23236"/>
    <cellStyle name="Header2 28 2 9 3 2 4" xfId="23237"/>
    <cellStyle name="Header2 28 2 9 3 3" xfId="23238"/>
    <cellStyle name="Header2 28 2 9 3 3 2" xfId="23239"/>
    <cellStyle name="Header2 28 2 9 3 3 3" xfId="23240"/>
    <cellStyle name="Header2 28 2 9 3 3 4" xfId="23241"/>
    <cellStyle name="Header2 28 2 9 3 4" xfId="23242"/>
    <cellStyle name="Header2 28 2 9 3 5" xfId="23243"/>
    <cellStyle name="Header2 28 2 9 3 6" xfId="23244"/>
    <cellStyle name="Header2 28 2 9 4" xfId="23245"/>
    <cellStyle name="Header2 28 2 9 5" xfId="23246"/>
    <cellStyle name="Header2 28 3" xfId="23247"/>
    <cellStyle name="Header2 28 3 10" xfId="23248"/>
    <cellStyle name="Header2 28 3 10 2" xfId="23249"/>
    <cellStyle name="Header2 28 3 10 2 2" xfId="23250"/>
    <cellStyle name="Header2 28 3 10 2 2 2" xfId="23251"/>
    <cellStyle name="Header2 28 3 10 2 2 3" xfId="23252"/>
    <cellStyle name="Header2 28 3 10 2 2 4" xfId="23253"/>
    <cellStyle name="Header2 28 3 10 2 2 5" xfId="23254"/>
    <cellStyle name="Header2 28 3 10 2 3" xfId="23255"/>
    <cellStyle name="Header2 28 3 10 2 3 2" xfId="23256"/>
    <cellStyle name="Header2 28 3 10 2 3 3" xfId="23257"/>
    <cellStyle name="Header2 28 3 10 2 3 4" xfId="23258"/>
    <cellStyle name="Header2 28 3 10 2 4" xfId="23259"/>
    <cellStyle name="Header2 28 3 10 2 5" xfId="23260"/>
    <cellStyle name="Header2 28 3 10 2 6" xfId="23261"/>
    <cellStyle name="Header2 28 3 10 3" xfId="23262"/>
    <cellStyle name="Header2 28 3 10 3 2" xfId="23263"/>
    <cellStyle name="Header2 28 3 10 3 2 2" xfId="23264"/>
    <cellStyle name="Header2 28 3 10 3 2 3" xfId="23265"/>
    <cellStyle name="Header2 28 3 10 3 2 4" xfId="23266"/>
    <cellStyle name="Header2 28 3 10 3 3" xfId="23267"/>
    <cellStyle name="Header2 28 3 10 3 3 2" xfId="23268"/>
    <cellStyle name="Header2 28 3 10 3 3 3" xfId="23269"/>
    <cellStyle name="Header2 28 3 10 3 3 4" xfId="23270"/>
    <cellStyle name="Header2 28 3 10 3 4" xfId="23271"/>
    <cellStyle name="Header2 28 3 10 3 5" xfId="23272"/>
    <cellStyle name="Header2 28 3 10 3 6" xfId="23273"/>
    <cellStyle name="Header2 28 3 10 4" xfId="23274"/>
    <cellStyle name="Header2 28 3 10 5" xfId="23275"/>
    <cellStyle name="Header2 28 3 11" xfId="23276"/>
    <cellStyle name="Header2 28 3 11 2" xfId="23277"/>
    <cellStyle name="Header2 28 3 11 2 2" xfId="23278"/>
    <cellStyle name="Header2 28 3 11 2 2 2" xfId="23279"/>
    <cellStyle name="Header2 28 3 11 2 2 3" xfId="23280"/>
    <cellStyle name="Header2 28 3 11 2 2 4" xfId="23281"/>
    <cellStyle name="Header2 28 3 11 2 2 5" xfId="23282"/>
    <cellStyle name="Header2 28 3 11 2 3" xfId="23283"/>
    <cellStyle name="Header2 28 3 11 2 3 2" xfId="23284"/>
    <cellStyle name="Header2 28 3 11 2 3 3" xfId="23285"/>
    <cellStyle name="Header2 28 3 11 2 3 4" xfId="23286"/>
    <cellStyle name="Header2 28 3 11 2 4" xfId="23287"/>
    <cellStyle name="Header2 28 3 11 2 5" xfId="23288"/>
    <cellStyle name="Header2 28 3 11 2 6" xfId="23289"/>
    <cellStyle name="Header2 28 3 11 3" xfId="23290"/>
    <cellStyle name="Header2 28 3 11 3 2" xfId="23291"/>
    <cellStyle name="Header2 28 3 11 3 2 2" xfId="23292"/>
    <cellStyle name="Header2 28 3 11 3 2 3" xfId="23293"/>
    <cellStyle name="Header2 28 3 11 3 2 4" xfId="23294"/>
    <cellStyle name="Header2 28 3 11 3 3" xfId="23295"/>
    <cellStyle name="Header2 28 3 11 3 3 2" xfId="23296"/>
    <cellStyle name="Header2 28 3 11 3 3 3" xfId="23297"/>
    <cellStyle name="Header2 28 3 11 3 3 4" xfId="23298"/>
    <cellStyle name="Header2 28 3 11 3 4" xfId="23299"/>
    <cellStyle name="Header2 28 3 11 3 5" xfId="23300"/>
    <cellStyle name="Header2 28 3 11 3 6" xfId="23301"/>
    <cellStyle name="Header2 28 3 11 4" xfId="23302"/>
    <cellStyle name="Header2 28 3 11 5" xfId="23303"/>
    <cellStyle name="Header2 28 3 12" xfId="23304"/>
    <cellStyle name="Header2 28 3 12 2" xfId="23305"/>
    <cellStyle name="Header2 28 3 12 2 2" xfId="23306"/>
    <cellStyle name="Header2 28 3 12 2 2 2" xfId="23307"/>
    <cellStyle name="Header2 28 3 12 2 2 3" xfId="23308"/>
    <cellStyle name="Header2 28 3 12 2 2 4" xfId="23309"/>
    <cellStyle name="Header2 28 3 12 2 2 5" xfId="23310"/>
    <cellStyle name="Header2 28 3 12 2 3" xfId="23311"/>
    <cellStyle name="Header2 28 3 12 2 3 2" xfId="23312"/>
    <cellStyle name="Header2 28 3 12 2 3 3" xfId="23313"/>
    <cellStyle name="Header2 28 3 12 2 3 4" xfId="23314"/>
    <cellStyle name="Header2 28 3 12 2 4" xfId="23315"/>
    <cellStyle name="Header2 28 3 12 2 5" xfId="23316"/>
    <cellStyle name="Header2 28 3 12 2 6" xfId="23317"/>
    <cellStyle name="Header2 28 3 12 3" xfId="23318"/>
    <cellStyle name="Header2 28 3 12 3 2" xfId="23319"/>
    <cellStyle name="Header2 28 3 12 3 2 2" xfId="23320"/>
    <cellStyle name="Header2 28 3 12 3 2 3" xfId="23321"/>
    <cellStyle name="Header2 28 3 12 3 2 4" xfId="23322"/>
    <cellStyle name="Header2 28 3 12 3 3" xfId="23323"/>
    <cellStyle name="Header2 28 3 12 3 3 2" xfId="23324"/>
    <cellStyle name="Header2 28 3 12 3 3 3" xfId="23325"/>
    <cellStyle name="Header2 28 3 12 3 3 4" xfId="23326"/>
    <cellStyle name="Header2 28 3 12 3 4" xfId="23327"/>
    <cellStyle name="Header2 28 3 12 3 5" xfId="23328"/>
    <cellStyle name="Header2 28 3 12 3 6" xfId="23329"/>
    <cellStyle name="Header2 28 3 12 4" xfId="23330"/>
    <cellStyle name="Header2 28 3 12 5" xfId="23331"/>
    <cellStyle name="Header2 28 3 2" xfId="23332"/>
    <cellStyle name="Header2 28 3 2 2" xfId="23333"/>
    <cellStyle name="Header2 28 3 2 2 2" xfId="23334"/>
    <cellStyle name="Header2 28 3 2 2 3" xfId="23335"/>
    <cellStyle name="Header2 28 3 2 3" xfId="23336"/>
    <cellStyle name="Header2 28 3 3" xfId="23337"/>
    <cellStyle name="Header2 28 3 3 2" xfId="23338"/>
    <cellStyle name="Header2 28 3 3 2 2" xfId="23339"/>
    <cellStyle name="Header2 28 3 3 2 3" xfId="23340"/>
    <cellStyle name="Header2 28 3 3 3" xfId="23341"/>
    <cellStyle name="Header2 28 3 4" xfId="23342"/>
    <cellStyle name="Header2 28 3 4 2" xfId="23343"/>
    <cellStyle name="Header2 28 3 4 2 2" xfId="23344"/>
    <cellStyle name="Header2 28 3 4 2 3" xfId="23345"/>
    <cellStyle name="Header2 28 3 4 3" xfId="23346"/>
    <cellStyle name="Header2 28 3 5" xfId="23347"/>
    <cellStyle name="Header2 28 3 5 2" xfId="23348"/>
    <cellStyle name="Header2 28 3 5 2 2" xfId="23349"/>
    <cellStyle name="Header2 28 3 5 2 2 2" xfId="23350"/>
    <cellStyle name="Header2 28 3 5 2 2 3" xfId="23351"/>
    <cellStyle name="Header2 28 3 5 2 2 4" xfId="23352"/>
    <cellStyle name="Header2 28 3 5 2 2 5" xfId="23353"/>
    <cellStyle name="Header2 28 3 5 2 3" xfId="23354"/>
    <cellStyle name="Header2 28 3 5 2 3 2" xfId="23355"/>
    <cellStyle name="Header2 28 3 5 2 3 3" xfId="23356"/>
    <cellStyle name="Header2 28 3 5 2 3 4" xfId="23357"/>
    <cellStyle name="Header2 28 3 5 2 4" xfId="23358"/>
    <cellStyle name="Header2 28 3 5 2 5" xfId="23359"/>
    <cellStyle name="Header2 28 3 5 2 6" xfId="23360"/>
    <cellStyle name="Header2 28 3 5 3" xfId="23361"/>
    <cellStyle name="Header2 28 3 5 3 2" xfId="23362"/>
    <cellStyle name="Header2 28 3 5 3 2 2" xfId="23363"/>
    <cellStyle name="Header2 28 3 5 3 2 3" xfId="23364"/>
    <cellStyle name="Header2 28 3 5 3 2 4" xfId="23365"/>
    <cellStyle name="Header2 28 3 5 3 3" xfId="23366"/>
    <cellStyle name="Header2 28 3 5 3 3 2" xfId="23367"/>
    <cellStyle name="Header2 28 3 5 3 3 3" xfId="23368"/>
    <cellStyle name="Header2 28 3 5 3 3 4" xfId="23369"/>
    <cellStyle name="Header2 28 3 5 3 4" xfId="23370"/>
    <cellStyle name="Header2 28 3 5 3 5" xfId="23371"/>
    <cellStyle name="Header2 28 3 5 3 6" xfId="23372"/>
    <cellStyle name="Header2 28 3 5 4" xfId="23373"/>
    <cellStyle name="Header2 28 3 5 5" xfId="23374"/>
    <cellStyle name="Header2 28 3 6" xfId="23375"/>
    <cellStyle name="Header2 28 3 6 2" xfId="23376"/>
    <cellStyle name="Header2 28 3 6 2 2" xfId="23377"/>
    <cellStyle name="Header2 28 3 6 2 2 2" xfId="23378"/>
    <cellStyle name="Header2 28 3 6 2 2 3" xfId="23379"/>
    <cellStyle name="Header2 28 3 6 2 2 4" xfId="23380"/>
    <cellStyle name="Header2 28 3 6 2 2 5" xfId="23381"/>
    <cellStyle name="Header2 28 3 6 2 3" xfId="23382"/>
    <cellStyle name="Header2 28 3 6 2 3 2" xfId="23383"/>
    <cellStyle name="Header2 28 3 6 2 3 3" xfId="23384"/>
    <cellStyle name="Header2 28 3 6 2 3 4" xfId="23385"/>
    <cellStyle name="Header2 28 3 6 2 4" xfId="23386"/>
    <cellStyle name="Header2 28 3 6 2 5" xfId="23387"/>
    <cellStyle name="Header2 28 3 6 2 6" xfId="23388"/>
    <cellStyle name="Header2 28 3 6 3" xfId="23389"/>
    <cellStyle name="Header2 28 3 6 3 2" xfId="23390"/>
    <cellStyle name="Header2 28 3 6 3 2 2" xfId="23391"/>
    <cellStyle name="Header2 28 3 6 3 2 3" xfId="23392"/>
    <cellStyle name="Header2 28 3 6 3 2 4" xfId="23393"/>
    <cellStyle name="Header2 28 3 6 3 3" xfId="23394"/>
    <cellStyle name="Header2 28 3 6 3 3 2" xfId="23395"/>
    <cellStyle name="Header2 28 3 6 3 3 3" xfId="23396"/>
    <cellStyle name="Header2 28 3 6 3 3 4" xfId="23397"/>
    <cellStyle name="Header2 28 3 6 3 4" xfId="23398"/>
    <cellStyle name="Header2 28 3 6 3 5" xfId="23399"/>
    <cellStyle name="Header2 28 3 6 3 6" xfId="23400"/>
    <cellStyle name="Header2 28 3 6 4" xfId="23401"/>
    <cellStyle name="Header2 28 3 6 5" xfId="23402"/>
    <cellStyle name="Header2 28 3 7" xfId="23403"/>
    <cellStyle name="Header2 28 3 7 2" xfId="23404"/>
    <cellStyle name="Header2 28 3 7 2 2" xfId="23405"/>
    <cellStyle name="Header2 28 3 7 2 2 2" xfId="23406"/>
    <cellStyle name="Header2 28 3 7 2 2 3" xfId="23407"/>
    <cellStyle name="Header2 28 3 7 2 2 4" xfId="23408"/>
    <cellStyle name="Header2 28 3 7 2 2 5" xfId="23409"/>
    <cellStyle name="Header2 28 3 7 2 3" xfId="23410"/>
    <cellStyle name="Header2 28 3 7 2 3 2" xfId="23411"/>
    <cellStyle name="Header2 28 3 7 2 3 3" xfId="23412"/>
    <cellStyle name="Header2 28 3 7 2 3 4" xfId="23413"/>
    <cellStyle name="Header2 28 3 7 2 4" xfId="23414"/>
    <cellStyle name="Header2 28 3 7 2 5" xfId="23415"/>
    <cellStyle name="Header2 28 3 7 2 6" xfId="23416"/>
    <cellStyle name="Header2 28 3 7 3" xfId="23417"/>
    <cellStyle name="Header2 28 3 7 3 2" xfId="23418"/>
    <cellStyle name="Header2 28 3 7 3 2 2" xfId="23419"/>
    <cellStyle name="Header2 28 3 7 3 2 3" xfId="23420"/>
    <cellStyle name="Header2 28 3 7 3 2 4" xfId="23421"/>
    <cellStyle name="Header2 28 3 7 3 3" xfId="23422"/>
    <cellStyle name="Header2 28 3 7 3 3 2" xfId="23423"/>
    <cellStyle name="Header2 28 3 7 3 3 3" xfId="23424"/>
    <cellStyle name="Header2 28 3 7 3 3 4" xfId="23425"/>
    <cellStyle name="Header2 28 3 7 3 4" xfId="23426"/>
    <cellStyle name="Header2 28 3 7 3 5" xfId="23427"/>
    <cellStyle name="Header2 28 3 7 3 6" xfId="23428"/>
    <cellStyle name="Header2 28 3 7 4" xfId="23429"/>
    <cellStyle name="Header2 28 3 7 5" xfId="23430"/>
    <cellStyle name="Header2 28 3 8" xfId="23431"/>
    <cellStyle name="Header2 28 3 8 2" xfId="23432"/>
    <cellStyle name="Header2 28 3 8 2 2" xfId="23433"/>
    <cellStyle name="Header2 28 3 8 2 2 2" xfId="23434"/>
    <cellStyle name="Header2 28 3 8 2 2 3" xfId="23435"/>
    <cellStyle name="Header2 28 3 8 2 2 4" xfId="23436"/>
    <cellStyle name="Header2 28 3 8 2 2 5" xfId="23437"/>
    <cellStyle name="Header2 28 3 8 2 3" xfId="23438"/>
    <cellStyle name="Header2 28 3 8 2 3 2" xfId="23439"/>
    <cellStyle name="Header2 28 3 8 2 3 3" xfId="23440"/>
    <cellStyle name="Header2 28 3 8 2 3 4" xfId="23441"/>
    <cellStyle name="Header2 28 3 8 2 4" xfId="23442"/>
    <cellStyle name="Header2 28 3 8 2 5" xfId="23443"/>
    <cellStyle name="Header2 28 3 8 2 6" xfId="23444"/>
    <cellStyle name="Header2 28 3 8 3" xfId="23445"/>
    <cellStyle name="Header2 28 3 8 3 2" xfId="23446"/>
    <cellStyle name="Header2 28 3 8 3 2 2" xfId="23447"/>
    <cellStyle name="Header2 28 3 8 3 2 3" xfId="23448"/>
    <cellStyle name="Header2 28 3 8 3 2 4" xfId="23449"/>
    <cellStyle name="Header2 28 3 8 3 3" xfId="23450"/>
    <cellStyle name="Header2 28 3 8 3 3 2" xfId="23451"/>
    <cellStyle name="Header2 28 3 8 3 3 3" xfId="23452"/>
    <cellStyle name="Header2 28 3 8 3 3 4" xfId="23453"/>
    <cellStyle name="Header2 28 3 8 3 4" xfId="23454"/>
    <cellStyle name="Header2 28 3 8 3 5" xfId="23455"/>
    <cellStyle name="Header2 28 3 8 3 6" xfId="23456"/>
    <cellStyle name="Header2 28 3 8 4" xfId="23457"/>
    <cellStyle name="Header2 28 3 8 5" xfId="23458"/>
    <cellStyle name="Header2 28 3 9" xfId="23459"/>
    <cellStyle name="Header2 28 3 9 2" xfId="23460"/>
    <cellStyle name="Header2 28 3 9 2 2" xfId="23461"/>
    <cellStyle name="Header2 28 3 9 2 2 2" xfId="23462"/>
    <cellStyle name="Header2 28 3 9 2 2 3" xfId="23463"/>
    <cellStyle name="Header2 28 3 9 2 2 4" xfId="23464"/>
    <cellStyle name="Header2 28 3 9 2 2 5" xfId="23465"/>
    <cellStyle name="Header2 28 3 9 2 3" xfId="23466"/>
    <cellStyle name="Header2 28 3 9 2 3 2" xfId="23467"/>
    <cellStyle name="Header2 28 3 9 2 3 3" xfId="23468"/>
    <cellStyle name="Header2 28 3 9 2 3 4" xfId="23469"/>
    <cellStyle name="Header2 28 3 9 2 4" xfId="23470"/>
    <cellStyle name="Header2 28 3 9 2 5" xfId="23471"/>
    <cellStyle name="Header2 28 3 9 2 6" xfId="23472"/>
    <cellStyle name="Header2 28 3 9 3" xfId="23473"/>
    <cellStyle name="Header2 28 3 9 3 2" xfId="23474"/>
    <cellStyle name="Header2 28 3 9 3 2 2" xfId="23475"/>
    <cellStyle name="Header2 28 3 9 3 2 3" xfId="23476"/>
    <cellStyle name="Header2 28 3 9 3 2 4" xfId="23477"/>
    <cellStyle name="Header2 28 3 9 3 3" xfId="23478"/>
    <cellStyle name="Header2 28 3 9 3 3 2" xfId="23479"/>
    <cellStyle name="Header2 28 3 9 3 3 3" xfId="23480"/>
    <cellStyle name="Header2 28 3 9 3 3 4" xfId="23481"/>
    <cellStyle name="Header2 28 3 9 3 4" xfId="23482"/>
    <cellStyle name="Header2 28 3 9 3 5" xfId="23483"/>
    <cellStyle name="Header2 28 3 9 3 6" xfId="23484"/>
    <cellStyle name="Header2 28 3 9 4" xfId="23485"/>
    <cellStyle name="Header2 28 3 9 5" xfId="23486"/>
    <cellStyle name="Header2 29" xfId="23487"/>
    <cellStyle name="Header2 29 2" xfId="23488"/>
    <cellStyle name="Header2 29 2 10" xfId="23489"/>
    <cellStyle name="Header2 29 2 10 2" xfId="23490"/>
    <cellStyle name="Header2 29 2 10 2 2" xfId="23491"/>
    <cellStyle name="Header2 29 2 10 2 2 2" xfId="23492"/>
    <cellStyle name="Header2 29 2 10 2 2 3" xfId="23493"/>
    <cellStyle name="Header2 29 2 10 2 2 4" xfId="23494"/>
    <cellStyle name="Header2 29 2 10 2 2 5" xfId="23495"/>
    <cellStyle name="Header2 29 2 10 2 3" xfId="23496"/>
    <cellStyle name="Header2 29 2 10 2 3 2" xfId="23497"/>
    <cellStyle name="Header2 29 2 10 2 3 3" xfId="23498"/>
    <cellStyle name="Header2 29 2 10 2 3 4" xfId="23499"/>
    <cellStyle name="Header2 29 2 10 2 4" xfId="23500"/>
    <cellStyle name="Header2 29 2 10 2 5" xfId="23501"/>
    <cellStyle name="Header2 29 2 10 2 6" xfId="23502"/>
    <cellStyle name="Header2 29 2 10 3" xfId="23503"/>
    <cellStyle name="Header2 29 2 10 3 2" xfId="23504"/>
    <cellStyle name="Header2 29 2 10 3 2 2" xfId="23505"/>
    <cellStyle name="Header2 29 2 10 3 2 3" xfId="23506"/>
    <cellStyle name="Header2 29 2 10 3 2 4" xfId="23507"/>
    <cellStyle name="Header2 29 2 10 3 3" xfId="23508"/>
    <cellStyle name="Header2 29 2 10 3 3 2" xfId="23509"/>
    <cellStyle name="Header2 29 2 10 3 3 3" xfId="23510"/>
    <cellStyle name="Header2 29 2 10 3 3 4" xfId="23511"/>
    <cellStyle name="Header2 29 2 10 3 4" xfId="23512"/>
    <cellStyle name="Header2 29 2 10 3 5" xfId="23513"/>
    <cellStyle name="Header2 29 2 10 3 6" xfId="23514"/>
    <cellStyle name="Header2 29 2 10 4" xfId="23515"/>
    <cellStyle name="Header2 29 2 10 5" xfId="23516"/>
    <cellStyle name="Header2 29 2 11" xfId="23517"/>
    <cellStyle name="Header2 29 2 11 2" xfId="23518"/>
    <cellStyle name="Header2 29 2 11 2 2" xfId="23519"/>
    <cellStyle name="Header2 29 2 11 2 2 2" xfId="23520"/>
    <cellStyle name="Header2 29 2 11 2 2 3" xfId="23521"/>
    <cellStyle name="Header2 29 2 11 2 2 4" xfId="23522"/>
    <cellStyle name="Header2 29 2 11 2 2 5" xfId="23523"/>
    <cellStyle name="Header2 29 2 11 2 3" xfId="23524"/>
    <cellStyle name="Header2 29 2 11 2 3 2" xfId="23525"/>
    <cellStyle name="Header2 29 2 11 2 3 3" xfId="23526"/>
    <cellStyle name="Header2 29 2 11 2 3 4" xfId="23527"/>
    <cellStyle name="Header2 29 2 11 2 4" xfId="23528"/>
    <cellStyle name="Header2 29 2 11 2 5" xfId="23529"/>
    <cellStyle name="Header2 29 2 11 2 6" xfId="23530"/>
    <cellStyle name="Header2 29 2 11 3" xfId="23531"/>
    <cellStyle name="Header2 29 2 11 3 2" xfId="23532"/>
    <cellStyle name="Header2 29 2 11 3 2 2" xfId="23533"/>
    <cellStyle name="Header2 29 2 11 3 2 3" xfId="23534"/>
    <cellStyle name="Header2 29 2 11 3 2 4" xfId="23535"/>
    <cellStyle name="Header2 29 2 11 3 3" xfId="23536"/>
    <cellStyle name="Header2 29 2 11 3 3 2" xfId="23537"/>
    <cellStyle name="Header2 29 2 11 3 3 3" xfId="23538"/>
    <cellStyle name="Header2 29 2 11 3 3 4" xfId="23539"/>
    <cellStyle name="Header2 29 2 11 3 4" xfId="23540"/>
    <cellStyle name="Header2 29 2 11 3 5" xfId="23541"/>
    <cellStyle name="Header2 29 2 11 3 6" xfId="23542"/>
    <cellStyle name="Header2 29 2 11 4" xfId="23543"/>
    <cellStyle name="Header2 29 2 11 5" xfId="23544"/>
    <cellStyle name="Header2 29 2 12" xfId="23545"/>
    <cellStyle name="Header2 29 2 12 2" xfId="23546"/>
    <cellStyle name="Header2 29 2 12 2 2" xfId="23547"/>
    <cellStyle name="Header2 29 2 12 2 2 2" xfId="23548"/>
    <cellStyle name="Header2 29 2 12 2 2 3" xfId="23549"/>
    <cellStyle name="Header2 29 2 12 2 2 4" xfId="23550"/>
    <cellStyle name="Header2 29 2 12 2 2 5" xfId="23551"/>
    <cellStyle name="Header2 29 2 12 2 3" xfId="23552"/>
    <cellStyle name="Header2 29 2 12 2 3 2" xfId="23553"/>
    <cellStyle name="Header2 29 2 12 2 3 3" xfId="23554"/>
    <cellStyle name="Header2 29 2 12 2 3 4" xfId="23555"/>
    <cellStyle name="Header2 29 2 12 2 4" xfId="23556"/>
    <cellStyle name="Header2 29 2 12 2 5" xfId="23557"/>
    <cellStyle name="Header2 29 2 12 2 6" xfId="23558"/>
    <cellStyle name="Header2 29 2 12 3" xfId="23559"/>
    <cellStyle name="Header2 29 2 12 3 2" xfId="23560"/>
    <cellStyle name="Header2 29 2 12 3 2 2" xfId="23561"/>
    <cellStyle name="Header2 29 2 12 3 2 3" xfId="23562"/>
    <cellStyle name="Header2 29 2 12 3 2 4" xfId="23563"/>
    <cellStyle name="Header2 29 2 12 3 3" xfId="23564"/>
    <cellStyle name="Header2 29 2 12 3 3 2" xfId="23565"/>
    <cellStyle name="Header2 29 2 12 3 3 3" xfId="23566"/>
    <cellStyle name="Header2 29 2 12 3 3 4" xfId="23567"/>
    <cellStyle name="Header2 29 2 12 3 4" xfId="23568"/>
    <cellStyle name="Header2 29 2 12 3 5" xfId="23569"/>
    <cellStyle name="Header2 29 2 12 3 6" xfId="23570"/>
    <cellStyle name="Header2 29 2 12 4" xfId="23571"/>
    <cellStyle name="Header2 29 2 12 5" xfId="23572"/>
    <cellStyle name="Header2 29 2 13" xfId="23573"/>
    <cellStyle name="Header2 29 2 13 2" xfId="23574"/>
    <cellStyle name="Header2 29 2 13 2 2" xfId="23575"/>
    <cellStyle name="Header2 29 2 13 2 2 2" xfId="23576"/>
    <cellStyle name="Header2 29 2 13 2 2 3" xfId="23577"/>
    <cellStyle name="Header2 29 2 13 2 2 4" xfId="23578"/>
    <cellStyle name="Header2 29 2 13 2 2 5" xfId="23579"/>
    <cellStyle name="Header2 29 2 13 2 3" xfId="23580"/>
    <cellStyle name="Header2 29 2 13 2 3 2" xfId="23581"/>
    <cellStyle name="Header2 29 2 13 2 3 3" xfId="23582"/>
    <cellStyle name="Header2 29 2 13 2 3 4" xfId="23583"/>
    <cellStyle name="Header2 29 2 13 2 4" xfId="23584"/>
    <cellStyle name="Header2 29 2 13 2 5" xfId="23585"/>
    <cellStyle name="Header2 29 2 13 2 6" xfId="23586"/>
    <cellStyle name="Header2 29 2 13 3" xfId="23587"/>
    <cellStyle name="Header2 29 2 13 3 2" xfId="23588"/>
    <cellStyle name="Header2 29 2 13 3 2 2" xfId="23589"/>
    <cellStyle name="Header2 29 2 13 3 2 3" xfId="23590"/>
    <cellStyle name="Header2 29 2 13 3 2 4" xfId="23591"/>
    <cellStyle name="Header2 29 2 13 3 3" xfId="23592"/>
    <cellStyle name="Header2 29 2 13 3 3 2" xfId="23593"/>
    <cellStyle name="Header2 29 2 13 3 3 3" xfId="23594"/>
    <cellStyle name="Header2 29 2 13 3 3 4" xfId="23595"/>
    <cellStyle name="Header2 29 2 13 3 4" xfId="23596"/>
    <cellStyle name="Header2 29 2 13 3 5" xfId="23597"/>
    <cellStyle name="Header2 29 2 13 3 6" xfId="23598"/>
    <cellStyle name="Header2 29 2 13 4" xfId="23599"/>
    <cellStyle name="Header2 29 2 13 5" xfId="23600"/>
    <cellStyle name="Header2 29 2 2" xfId="23601"/>
    <cellStyle name="Header2 29 2 2 2" xfId="23602"/>
    <cellStyle name="Header2 29 2 2 2 2" xfId="23603"/>
    <cellStyle name="Header2 29 2 2 2 2 2" xfId="23604"/>
    <cellStyle name="Header2 29 2 2 2 2 2 2" xfId="23605"/>
    <cellStyle name="Header2 29 2 2 2 2 2 3" xfId="23606"/>
    <cellStyle name="Header2 29 2 2 2 2 2 4" xfId="23607"/>
    <cellStyle name="Header2 29 2 2 2 2 2 5" xfId="23608"/>
    <cellStyle name="Header2 29 2 2 2 2 3" xfId="23609"/>
    <cellStyle name="Header2 29 2 2 2 2 3 2" xfId="23610"/>
    <cellStyle name="Header2 29 2 2 2 2 3 3" xfId="23611"/>
    <cellStyle name="Header2 29 2 2 2 2 3 4" xfId="23612"/>
    <cellStyle name="Header2 29 2 2 2 2 4" xfId="23613"/>
    <cellStyle name="Header2 29 2 2 2 2 5" xfId="23614"/>
    <cellStyle name="Header2 29 2 2 2 2 6" xfId="23615"/>
    <cellStyle name="Header2 29 2 2 2 3" xfId="23616"/>
    <cellStyle name="Header2 29 2 2 2 3 2" xfId="23617"/>
    <cellStyle name="Header2 29 2 2 2 3 2 2" xfId="23618"/>
    <cellStyle name="Header2 29 2 2 2 3 2 3" xfId="23619"/>
    <cellStyle name="Header2 29 2 2 2 3 2 4" xfId="23620"/>
    <cellStyle name="Header2 29 2 2 2 3 3" xfId="23621"/>
    <cellStyle name="Header2 29 2 2 2 3 3 2" xfId="23622"/>
    <cellStyle name="Header2 29 2 2 2 3 3 3" xfId="23623"/>
    <cellStyle name="Header2 29 2 2 2 3 3 4" xfId="23624"/>
    <cellStyle name="Header2 29 2 2 2 3 4" xfId="23625"/>
    <cellStyle name="Header2 29 2 2 2 3 5" xfId="23626"/>
    <cellStyle name="Header2 29 2 2 2 3 6" xfId="23627"/>
    <cellStyle name="Header2 29 2 2 2 4" xfId="23628"/>
    <cellStyle name="Header2 29 2 2 2 5" xfId="23629"/>
    <cellStyle name="Header2 29 2 2 3" xfId="23630"/>
    <cellStyle name="Header2 29 2 2 3 2" xfId="23631"/>
    <cellStyle name="Header2 29 2 2 3 2 2" xfId="23632"/>
    <cellStyle name="Header2 29 2 2 3 2 2 2" xfId="23633"/>
    <cellStyle name="Header2 29 2 2 3 2 2 3" xfId="23634"/>
    <cellStyle name="Header2 29 2 2 3 2 2 4" xfId="23635"/>
    <cellStyle name="Header2 29 2 2 3 2 2 5" xfId="23636"/>
    <cellStyle name="Header2 29 2 2 3 2 3" xfId="23637"/>
    <cellStyle name="Header2 29 2 2 3 2 3 2" xfId="23638"/>
    <cellStyle name="Header2 29 2 2 3 2 3 3" xfId="23639"/>
    <cellStyle name="Header2 29 2 2 3 2 3 4" xfId="23640"/>
    <cellStyle name="Header2 29 2 2 3 2 4" xfId="23641"/>
    <cellStyle name="Header2 29 2 2 3 2 5" xfId="23642"/>
    <cellStyle name="Header2 29 2 2 3 2 6" xfId="23643"/>
    <cellStyle name="Header2 29 2 2 3 3" xfId="23644"/>
    <cellStyle name="Header2 29 2 2 3 3 2" xfId="23645"/>
    <cellStyle name="Header2 29 2 2 3 3 2 2" xfId="23646"/>
    <cellStyle name="Header2 29 2 2 3 3 2 3" xfId="23647"/>
    <cellStyle name="Header2 29 2 2 3 3 2 4" xfId="23648"/>
    <cellStyle name="Header2 29 2 2 3 3 3" xfId="23649"/>
    <cellStyle name="Header2 29 2 2 3 3 3 2" xfId="23650"/>
    <cellStyle name="Header2 29 2 2 3 3 3 3" xfId="23651"/>
    <cellStyle name="Header2 29 2 2 3 3 3 4" xfId="23652"/>
    <cellStyle name="Header2 29 2 2 3 3 4" xfId="23653"/>
    <cellStyle name="Header2 29 2 2 3 3 5" xfId="23654"/>
    <cellStyle name="Header2 29 2 2 3 3 6" xfId="23655"/>
    <cellStyle name="Header2 29 2 2 3 4" xfId="23656"/>
    <cellStyle name="Header2 29 2 2 3 5" xfId="23657"/>
    <cellStyle name="Header2 29 2 3" xfId="23658"/>
    <cellStyle name="Header2 29 2 3 2" xfId="23659"/>
    <cellStyle name="Header2 29 2 3 2 2" xfId="23660"/>
    <cellStyle name="Header2 29 2 3 2 3" xfId="23661"/>
    <cellStyle name="Header2 29 2 3 3" xfId="23662"/>
    <cellStyle name="Header2 29 2 4" xfId="23663"/>
    <cellStyle name="Header2 29 2 4 2" xfId="23664"/>
    <cellStyle name="Header2 29 2 4 2 2" xfId="23665"/>
    <cellStyle name="Header2 29 2 4 2 3" xfId="23666"/>
    <cellStyle name="Header2 29 2 4 3" xfId="23667"/>
    <cellStyle name="Header2 29 2 5" xfId="23668"/>
    <cellStyle name="Header2 29 2 5 2" xfId="23669"/>
    <cellStyle name="Header2 29 2 5 2 2" xfId="23670"/>
    <cellStyle name="Header2 29 2 5 2 3" xfId="23671"/>
    <cellStyle name="Header2 29 2 5 3" xfId="23672"/>
    <cellStyle name="Header2 29 2 6" xfId="23673"/>
    <cellStyle name="Header2 29 2 6 2" xfId="23674"/>
    <cellStyle name="Header2 29 2 6 2 2" xfId="23675"/>
    <cellStyle name="Header2 29 2 6 2 2 2" xfId="23676"/>
    <cellStyle name="Header2 29 2 6 2 2 3" xfId="23677"/>
    <cellStyle name="Header2 29 2 6 2 2 4" xfId="23678"/>
    <cellStyle name="Header2 29 2 6 2 2 5" xfId="23679"/>
    <cellStyle name="Header2 29 2 6 2 3" xfId="23680"/>
    <cellStyle name="Header2 29 2 6 2 3 2" xfId="23681"/>
    <cellStyle name="Header2 29 2 6 2 3 3" xfId="23682"/>
    <cellStyle name="Header2 29 2 6 2 3 4" xfId="23683"/>
    <cellStyle name="Header2 29 2 6 2 4" xfId="23684"/>
    <cellStyle name="Header2 29 2 6 2 5" xfId="23685"/>
    <cellStyle name="Header2 29 2 6 2 6" xfId="23686"/>
    <cellStyle name="Header2 29 2 6 3" xfId="23687"/>
    <cellStyle name="Header2 29 2 6 3 2" xfId="23688"/>
    <cellStyle name="Header2 29 2 6 3 2 2" xfId="23689"/>
    <cellStyle name="Header2 29 2 6 3 2 3" xfId="23690"/>
    <cellStyle name="Header2 29 2 6 3 2 4" xfId="23691"/>
    <cellStyle name="Header2 29 2 6 3 3" xfId="23692"/>
    <cellStyle name="Header2 29 2 6 3 3 2" xfId="23693"/>
    <cellStyle name="Header2 29 2 6 3 3 3" xfId="23694"/>
    <cellStyle name="Header2 29 2 6 3 3 4" xfId="23695"/>
    <cellStyle name="Header2 29 2 6 3 4" xfId="23696"/>
    <cellStyle name="Header2 29 2 6 3 5" xfId="23697"/>
    <cellStyle name="Header2 29 2 6 3 6" xfId="23698"/>
    <cellStyle name="Header2 29 2 6 4" xfId="23699"/>
    <cellStyle name="Header2 29 2 6 5" xfId="23700"/>
    <cellStyle name="Header2 29 2 7" xfId="23701"/>
    <cellStyle name="Header2 29 2 7 2" xfId="23702"/>
    <cellStyle name="Header2 29 2 7 2 2" xfId="23703"/>
    <cellStyle name="Header2 29 2 7 2 2 2" xfId="23704"/>
    <cellStyle name="Header2 29 2 7 2 2 3" xfId="23705"/>
    <cellStyle name="Header2 29 2 7 2 2 4" xfId="23706"/>
    <cellStyle name="Header2 29 2 7 2 2 5" xfId="23707"/>
    <cellStyle name="Header2 29 2 7 2 3" xfId="23708"/>
    <cellStyle name="Header2 29 2 7 2 3 2" xfId="23709"/>
    <cellStyle name="Header2 29 2 7 2 3 3" xfId="23710"/>
    <cellStyle name="Header2 29 2 7 2 3 4" xfId="23711"/>
    <cellStyle name="Header2 29 2 7 2 4" xfId="23712"/>
    <cellStyle name="Header2 29 2 7 2 5" xfId="23713"/>
    <cellStyle name="Header2 29 2 7 2 6" xfId="23714"/>
    <cellStyle name="Header2 29 2 7 3" xfId="23715"/>
    <cellStyle name="Header2 29 2 7 3 2" xfId="23716"/>
    <cellStyle name="Header2 29 2 7 3 2 2" xfId="23717"/>
    <cellStyle name="Header2 29 2 7 3 2 3" xfId="23718"/>
    <cellStyle name="Header2 29 2 7 3 2 4" xfId="23719"/>
    <cellStyle name="Header2 29 2 7 3 3" xfId="23720"/>
    <cellStyle name="Header2 29 2 7 3 3 2" xfId="23721"/>
    <cellStyle name="Header2 29 2 7 3 3 3" xfId="23722"/>
    <cellStyle name="Header2 29 2 7 3 3 4" xfId="23723"/>
    <cellStyle name="Header2 29 2 7 3 4" xfId="23724"/>
    <cellStyle name="Header2 29 2 7 3 5" xfId="23725"/>
    <cellStyle name="Header2 29 2 7 3 6" xfId="23726"/>
    <cellStyle name="Header2 29 2 7 4" xfId="23727"/>
    <cellStyle name="Header2 29 2 7 5" xfId="23728"/>
    <cellStyle name="Header2 29 2 8" xfId="23729"/>
    <cellStyle name="Header2 29 2 8 2" xfId="23730"/>
    <cellStyle name="Header2 29 2 8 2 2" xfId="23731"/>
    <cellStyle name="Header2 29 2 8 2 2 2" xfId="23732"/>
    <cellStyle name="Header2 29 2 8 2 2 3" xfId="23733"/>
    <cellStyle name="Header2 29 2 8 2 2 4" xfId="23734"/>
    <cellStyle name="Header2 29 2 8 2 2 5" xfId="23735"/>
    <cellStyle name="Header2 29 2 8 2 3" xfId="23736"/>
    <cellStyle name="Header2 29 2 8 2 3 2" xfId="23737"/>
    <cellStyle name="Header2 29 2 8 2 3 3" xfId="23738"/>
    <cellStyle name="Header2 29 2 8 2 3 4" xfId="23739"/>
    <cellStyle name="Header2 29 2 8 2 4" xfId="23740"/>
    <cellStyle name="Header2 29 2 8 2 5" xfId="23741"/>
    <cellStyle name="Header2 29 2 8 2 6" xfId="23742"/>
    <cellStyle name="Header2 29 2 8 3" xfId="23743"/>
    <cellStyle name="Header2 29 2 8 3 2" xfId="23744"/>
    <cellStyle name="Header2 29 2 8 3 2 2" xfId="23745"/>
    <cellStyle name="Header2 29 2 8 3 2 3" xfId="23746"/>
    <cellStyle name="Header2 29 2 8 3 2 4" xfId="23747"/>
    <cellStyle name="Header2 29 2 8 3 3" xfId="23748"/>
    <cellStyle name="Header2 29 2 8 3 3 2" xfId="23749"/>
    <cellStyle name="Header2 29 2 8 3 3 3" xfId="23750"/>
    <cellStyle name="Header2 29 2 8 3 3 4" xfId="23751"/>
    <cellStyle name="Header2 29 2 8 3 4" xfId="23752"/>
    <cellStyle name="Header2 29 2 8 3 5" xfId="23753"/>
    <cellStyle name="Header2 29 2 8 3 6" xfId="23754"/>
    <cellStyle name="Header2 29 2 8 4" xfId="23755"/>
    <cellStyle name="Header2 29 2 8 5" xfId="23756"/>
    <cellStyle name="Header2 29 2 9" xfId="23757"/>
    <cellStyle name="Header2 29 2 9 2" xfId="23758"/>
    <cellStyle name="Header2 29 2 9 2 2" xfId="23759"/>
    <cellStyle name="Header2 29 2 9 2 2 2" xfId="23760"/>
    <cellStyle name="Header2 29 2 9 2 2 3" xfId="23761"/>
    <cellStyle name="Header2 29 2 9 2 2 4" xfId="23762"/>
    <cellStyle name="Header2 29 2 9 2 2 5" xfId="23763"/>
    <cellStyle name="Header2 29 2 9 2 3" xfId="23764"/>
    <cellStyle name="Header2 29 2 9 2 3 2" xfId="23765"/>
    <cellStyle name="Header2 29 2 9 2 3 3" xfId="23766"/>
    <cellStyle name="Header2 29 2 9 2 3 4" xfId="23767"/>
    <cellStyle name="Header2 29 2 9 2 4" xfId="23768"/>
    <cellStyle name="Header2 29 2 9 2 5" xfId="23769"/>
    <cellStyle name="Header2 29 2 9 2 6" xfId="23770"/>
    <cellStyle name="Header2 29 2 9 3" xfId="23771"/>
    <cellStyle name="Header2 29 2 9 3 2" xfId="23772"/>
    <cellStyle name="Header2 29 2 9 3 2 2" xfId="23773"/>
    <cellStyle name="Header2 29 2 9 3 2 3" xfId="23774"/>
    <cellStyle name="Header2 29 2 9 3 2 4" xfId="23775"/>
    <cellStyle name="Header2 29 2 9 3 3" xfId="23776"/>
    <cellStyle name="Header2 29 2 9 3 3 2" xfId="23777"/>
    <cellStyle name="Header2 29 2 9 3 3 3" xfId="23778"/>
    <cellStyle name="Header2 29 2 9 3 3 4" xfId="23779"/>
    <cellStyle name="Header2 29 2 9 3 4" xfId="23780"/>
    <cellStyle name="Header2 29 2 9 3 5" xfId="23781"/>
    <cellStyle name="Header2 29 2 9 3 6" xfId="23782"/>
    <cellStyle name="Header2 29 2 9 4" xfId="23783"/>
    <cellStyle name="Header2 29 2 9 5" xfId="23784"/>
    <cellStyle name="Header2 29 3" xfId="23785"/>
    <cellStyle name="Header2 29 3 10" xfId="23786"/>
    <cellStyle name="Header2 29 3 10 2" xfId="23787"/>
    <cellStyle name="Header2 29 3 10 2 2" xfId="23788"/>
    <cellStyle name="Header2 29 3 10 2 2 2" xfId="23789"/>
    <cellStyle name="Header2 29 3 10 2 2 3" xfId="23790"/>
    <cellStyle name="Header2 29 3 10 2 2 4" xfId="23791"/>
    <cellStyle name="Header2 29 3 10 2 2 5" xfId="23792"/>
    <cellStyle name="Header2 29 3 10 2 3" xfId="23793"/>
    <cellStyle name="Header2 29 3 10 2 3 2" xfId="23794"/>
    <cellStyle name="Header2 29 3 10 2 3 3" xfId="23795"/>
    <cellStyle name="Header2 29 3 10 2 3 4" xfId="23796"/>
    <cellStyle name="Header2 29 3 10 2 4" xfId="23797"/>
    <cellStyle name="Header2 29 3 10 2 5" xfId="23798"/>
    <cellStyle name="Header2 29 3 10 2 6" xfId="23799"/>
    <cellStyle name="Header2 29 3 10 3" xfId="23800"/>
    <cellStyle name="Header2 29 3 10 3 2" xfId="23801"/>
    <cellStyle name="Header2 29 3 10 3 2 2" xfId="23802"/>
    <cellStyle name="Header2 29 3 10 3 2 3" xfId="23803"/>
    <cellStyle name="Header2 29 3 10 3 2 4" xfId="23804"/>
    <cellStyle name="Header2 29 3 10 3 3" xfId="23805"/>
    <cellStyle name="Header2 29 3 10 3 3 2" xfId="23806"/>
    <cellStyle name="Header2 29 3 10 3 3 3" xfId="23807"/>
    <cellStyle name="Header2 29 3 10 3 3 4" xfId="23808"/>
    <cellStyle name="Header2 29 3 10 3 4" xfId="23809"/>
    <cellStyle name="Header2 29 3 10 3 5" xfId="23810"/>
    <cellStyle name="Header2 29 3 10 3 6" xfId="23811"/>
    <cellStyle name="Header2 29 3 10 4" xfId="23812"/>
    <cellStyle name="Header2 29 3 10 5" xfId="23813"/>
    <cellStyle name="Header2 29 3 11" xfId="23814"/>
    <cellStyle name="Header2 29 3 11 2" xfId="23815"/>
    <cellStyle name="Header2 29 3 11 2 2" xfId="23816"/>
    <cellStyle name="Header2 29 3 11 2 2 2" xfId="23817"/>
    <cellStyle name="Header2 29 3 11 2 2 3" xfId="23818"/>
    <cellStyle name="Header2 29 3 11 2 2 4" xfId="23819"/>
    <cellStyle name="Header2 29 3 11 2 2 5" xfId="23820"/>
    <cellStyle name="Header2 29 3 11 2 3" xfId="23821"/>
    <cellStyle name="Header2 29 3 11 2 3 2" xfId="23822"/>
    <cellStyle name="Header2 29 3 11 2 3 3" xfId="23823"/>
    <cellStyle name="Header2 29 3 11 2 3 4" xfId="23824"/>
    <cellStyle name="Header2 29 3 11 2 4" xfId="23825"/>
    <cellStyle name="Header2 29 3 11 2 5" xfId="23826"/>
    <cellStyle name="Header2 29 3 11 2 6" xfId="23827"/>
    <cellStyle name="Header2 29 3 11 3" xfId="23828"/>
    <cellStyle name="Header2 29 3 11 3 2" xfId="23829"/>
    <cellStyle name="Header2 29 3 11 3 2 2" xfId="23830"/>
    <cellStyle name="Header2 29 3 11 3 2 3" xfId="23831"/>
    <cellStyle name="Header2 29 3 11 3 2 4" xfId="23832"/>
    <cellStyle name="Header2 29 3 11 3 3" xfId="23833"/>
    <cellStyle name="Header2 29 3 11 3 3 2" xfId="23834"/>
    <cellStyle name="Header2 29 3 11 3 3 3" xfId="23835"/>
    <cellStyle name="Header2 29 3 11 3 3 4" xfId="23836"/>
    <cellStyle name="Header2 29 3 11 3 4" xfId="23837"/>
    <cellStyle name="Header2 29 3 11 3 5" xfId="23838"/>
    <cellStyle name="Header2 29 3 11 3 6" xfId="23839"/>
    <cellStyle name="Header2 29 3 11 4" xfId="23840"/>
    <cellStyle name="Header2 29 3 11 5" xfId="23841"/>
    <cellStyle name="Header2 29 3 12" xfId="23842"/>
    <cellStyle name="Header2 29 3 12 2" xfId="23843"/>
    <cellStyle name="Header2 29 3 12 2 2" xfId="23844"/>
    <cellStyle name="Header2 29 3 12 2 2 2" xfId="23845"/>
    <cellStyle name="Header2 29 3 12 2 2 3" xfId="23846"/>
    <cellStyle name="Header2 29 3 12 2 2 4" xfId="23847"/>
    <cellStyle name="Header2 29 3 12 2 2 5" xfId="23848"/>
    <cellStyle name="Header2 29 3 12 2 3" xfId="23849"/>
    <cellStyle name="Header2 29 3 12 2 3 2" xfId="23850"/>
    <cellStyle name="Header2 29 3 12 2 3 3" xfId="23851"/>
    <cellStyle name="Header2 29 3 12 2 3 4" xfId="23852"/>
    <cellStyle name="Header2 29 3 12 2 4" xfId="23853"/>
    <cellStyle name="Header2 29 3 12 2 5" xfId="23854"/>
    <cellStyle name="Header2 29 3 12 2 6" xfId="23855"/>
    <cellStyle name="Header2 29 3 12 3" xfId="23856"/>
    <cellStyle name="Header2 29 3 12 3 2" xfId="23857"/>
    <cellStyle name="Header2 29 3 12 3 2 2" xfId="23858"/>
    <cellStyle name="Header2 29 3 12 3 2 3" xfId="23859"/>
    <cellStyle name="Header2 29 3 12 3 2 4" xfId="23860"/>
    <cellStyle name="Header2 29 3 12 3 3" xfId="23861"/>
    <cellStyle name="Header2 29 3 12 3 3 2" xfId="23862"/>
    <cellStyle name="Header2 29 3 12 3 3 3" xfId="23863"/>
    <cellStyle name="Header2 29 3 12 3 3 4" xfId="23864"/>
    <cellStyle name="Header2 29 3 12 3 4" xfId="23865"/>
    <cellStyle name="Header2 29 3 12 3 5" xfId="23866"/>
    <cellStyle name="Header2 29 3 12 3 6" xfId="23867"/>
    <cellStyle name="Header2 29 3 12 4" xfId="23868"/>
    <cellStyle name="Header2 29 3 12 5" xfId="23869"/>
    <cellStyle name="Header2 29 3 2" xfId="23870"/>
    <cellStyle name="Header2 29 3 2 2" xfId="23871"/>
    <cellStyle name="Header2 29 3 2 2 2" xfId="23872"/>
    <cellStyle name="Header2 29 3 2 2 3" xfId="23873"/>
    <cellStyle name="Header2 29 3 2 3" xfId="23874"/>
    <cellStyle name="Header2 29 3 3" xfId="23875"/>
    <cellStyle name="Header2 29 3 3 2" xfId="23876"/>
    <cellStyle name="Header2 29 3 3 2 2" xfId="23877"/>
    <cellStyle name="Header2 29 3 3 2 3" xfId="23878"/>
    <cellStyle name="Header2 29 3 3 3" xfId="23879"/>
    <cellStyle name="Header2 29 3 4" xfId="23880"/>
    <cellStyle name="Header2 29 3 4 2" xfId="23881"/>
    <cellStyle name="Header2 29 3 4 2 2" xfId="23882"/>
    <cellStyle name="Header2 29 3 4 2 3" xfId="23883"/>
    <cellStyle name="Header2 29 3 4 3" xfId="23884"/>
    <cellStyle name="Header2 29 3 5" xfId="23885"/>
    <cellStyle name="Header2 29 3 5 2" xfId="23886"/>
    <cellStyle name="Header2 29 3 5 2 2" xfId="23887"/>
    <cellStyle name="Header2 29 3 5 2 2 2" xfId="23888"/>
    <cellStyle name="Header2 29 3 5 2 2 3" xfId="23889"/>
    <cellStyle name="Header2 29 3 5 2 2 4" xfId="23890"/>
    <cellStyle name="Header2 29 3 5 2 2 5" xfId="23891"/>
    <cellStyle name="Header2 29 3 5 2 3" xfId="23892"/>
    <cellStyle name="Header2 29 3 5 2 3 2" xfId="23893"/>
    <cellStyle name="Header2 29 3 5 2 3 3" xfId="23894"/>
    <cellStyle name="Header2 29 3 5 2 3 4" xfId="23895"/>
    <cellStyle name="Header2 29 3 5 2 4" xfId="23896"/>
    <cellStyle name="Header2 29 3 5 2 5" xfId="23897"/>
    <cellStyle name="Header2 29 3 5 2 6" xfId="23898"/>
    <cellStyle name="Header2 29 3 5 3" xfId="23899"/>
    <cellStyle name="Header2 29 3 5 3 2" xfId="23900"/>
    <cellStyle name="Header2 29 3 5 3 2 2" xfId="23901"/>
    <cellStyle name="Header2 29 3 5 3 2 3" xfId="23902"/>
    <cellStyle name="Header2 29 3 5 3 2 4" xfId="23903"/>
    <cellStyle name="Header2 29 3 5 3 3" xfId="23904"/>
    <cellStyle name="Header2 29 3 5 3 3 2" xfId="23905"/>
    <cellStyle name="Header2 29 3 5 3 3 3" xfId="23906"/>
    <cellStyle name="Header2 29 3 5 3 3 4" xfId="23907"/>
    <cellStyle name="Header2 29 3 5 3 4" xfId="23908"/>
    <cellStyle name="Header2 29 3 5 3 5" xfId="23909"/>
    <cellStyle name="Header2 29 3 5 3 6" xfId="23910"/>
    <cellStyle name="Header2 29 3 5 4" xfId="23911"/>
    <cellStyle name="Header2 29 3 5 5" xfId="23912"/>
    <cellStyle name="Header2 29 3 6" xfId="23913"/>
    <cellStyle name="Header2 29 3 6 2" xfId="23914"/>
    <cellStyle name="Header2 29 3 6 2 2" xfId="23915"/>
    <cellStyle name="Header2 29 3 6 2 2 2" xfId="23916"/>
    <cellStyle name="Header2 29 3 6 2 2 3" xfId="23917"/>
    <cellStyle name="Header2 29 3 6 2 2 4" xfId="23918"/>
    <cellStyle name="Header2 29 3 6 2 2 5" xfId="23919"/>
    <cellStyle name="Header2 29 3 6 2 3" xfId="23920"/>
    <cellStyle name="Header2 29 3 6 2 3 2" xfId="23921"/>
    <cellStyle name="Header2 29 3 6 2 3 3" xfId="23922"/>
    <cellStyle name="Header2 29 3 6 2 3 4" xfId="23923"/>
    <cellStyle name="Header2 29 3 6 2 4" xfId="23924"/>
    <cellStyle name="Header2 29 3 6 2 5" xfId="23925"/>
    <cellStyle name="Header2 29 3 6 2 6" xfId="23926"/>
    <cellStyle name="Header2 29 3 6 3" xfId="23927"/>
    <cellStyle name="Header2 29 3 6 3 2" xfId="23928"/>
    <cellStyle name="Header2 29 3 6 3 2 2" xfId="23929"/>
    <cellStyle name="Header2 29 3 6 3 2 3" xfId="23930"/>
    <cellStyle name="Header2 29 3 6 3 2 4" xfId="23931"/>
    <cellStyle name="Header2 29 3 6 3 3" xfId="23932"/>
    <cellStyle name="Header2 29 3 6 3 3 2" xfId="23933"/>
    <cellStyle name="Header2 29 3 6 3 3 3" xfId="23934"/>
    <cellStyle name="Header2 29 3 6 3 3 4" xfId="23935"/>
    <cellStyle name="Header2 29 3 6 3 4" xfId="23936"/>
    <cellStyle name="Header2 29 3 6 3 5" xfId="23937"/>
    <cellStyle name="Header2 29 3 6 3 6" xfId="23938"/>
    <cellStyle name="Header2 29 3 6 4" xfId="23939"/>
    <cellStyle name="Header2 29 3 6 5" xfId="23940"/>
    <cellStyle name="Header2 29 3 7" xfId="23941"/>
    <cellStyle name="Header2 29 3 7 2" xfId="23942"/>
    <cellStyle name="Header2 29 3 7 2 2" xfId="23943"/>
    <cellStyle name="Header2 29 3 7 2 2 2" xfId="23944"/>
    <cellStyle name="Header2 29 3 7 2 2 3" xfId="23945"/>
    <cellStyle name="Header2 29 3 7 2 2 4" xfId="23946"/>
    <cellStyle name="Header2 29 3 7 2 2 5" xfId="23947"/>
    <cellStyle name="Header2 29 3 7 2 3" xfId="23948"/>
    <cellStyle name="Header2 29 3 7 2 3 2" xfId="23949"/>
    <cellStyle name="Header2 29 3 7 2 3 3" xfId="23950"/>
    <cellStyle name="Header2 29 3 7 2 3 4" xfId="23951"/>
    <cellStyle name="Header2 29 3 7 2 4" xfId="23952"/>
    <cellStyle name="Header2 29 3 7 2 5" xfId="23953"/>
    <cellStyle name="Header2 29 3 7 2 6" xfId="23954"/>
    <cellStyle name="Header2 29 3 7 3" xfId="23955"/>
    <cellStyle name="Header2 29 3 7 3 2" xfId="23956"/>
    <cellStyle name="Header2 29 3 7 3 2 2" xfId="23957"/>
    <cellStyle name="Header2 29 3 7 3 2 3" xfId="23958"/>
    <cellStyle name="Header2 29 3 7 3 2 4" xfId="23959"/>
    <cellStyle name="Header2 29 3 7 3 3" xfId="23960"/>
    <cellStyle name="Header2 29 3 7 3 3 2" xfId="23961"/>
    <cellStyle name="Header2 29 3 7 3 3 3" xfId="23962"/>
    <cellStyle name="Header2 29 3 7 3 3 4" xfId="23963"/>
    <cellStyle name="Header2 29 3 7 3 4" xfId="23964"/>
    <cellStyle name="Header2 29 3 7 3 5" xfId="23965"/>
    <cellStyle name="Header2 29 3 7 3 6" xfId="23966"/>
    <cellStyle name="Header2 29 3 7 4" xfId="23967"/>
    <cellStyle name="Header2 29 3 7 5" xfId="23968"/>
    <cellStyle name="Header2 29 3 8" xfId="23969"/>
    <cellStyle name="Header2 29 3 8 2" xfId="23970"/>
    <cellStyle name="Header2 29 3 8 2 2" xfId="23971"/>
    <cellStyle name="Header2 29 3 8 2 2 2" xfId="23972"/>
    <cellStyle name="Header2 29 3 8 2 2 3" xfId="23973"/>
    <cellStyle name="Header2 29 3 8 2 2 4" xfId="23974"/>
    <cellStyle name="Header2 29 3 8 2 2 5" xfId="23975"/>
    <cellStyle name="Header2 29 3 8 2 3" xfId="23976"/>
    <cellStyle name="Header2 29 3 8 2 3 2" xfId="23977"/>
    <cellStyle name="Header2 29 3 8 2 3 3" xfId="23978"/>
    <cellStyle name="Header2 29 3 8 2 3 4" xfId="23979"/>
    <cellStyle name="Header2 29 3 8 2 4" xfId="23980"/>
    <cellStyle name="Header2 29 3 8 2 5" xfId="23981"/>
    <cellStyle name="Header2 29 3 8 2 6" xfId="23982"/>
    <cellStyle name="Header2 29 3 8 3" xfId="23983"/>
    <cellStyle name="Header2 29 3 8 3 2" xfId="23984"/>
    <cellStyle name="Header2 29 3 8 3 2 2" xfId="23985"/>
    <cellStyle name="Header2 29 3 8 3 2 3" xfId="23986"/>
    <cellStyle name="Header2 29 3 8 3 2 4" xfId="23987"/>
    <cellStyle name="Header2 29 3 8 3 3" xfId="23988"/>
    <cellStyle name="Header2 29 3 8 3 3 2" xfId="23989"/>
    <cellStyle name="Header2 29 3 8 3 3 3" xfId="23990"/>
    <cellStyle name="Header2 29 3 8 3 3 4" xfId="23991"/>
    <cellStyle name="Header2 29 3 8 3 4" xfId="23992"/>
    <cellStyle name="Header2 29 3 8 3 5" xfId="23993"/>
    <cellStyle name="Header2 29 3 8 3 6" xfId="23994"/>
    <cellStyle name="Header2 29 3 8 4" xfId="23995"/>
    <cellStyle name="Header2 29 3 8 5" xfId="23996"/>
    <cellStyle name="Header2 29 3 9" xfId="23997"/>
    <cellStyle name="Header2 29 3 9 2" xfId="23998"/>
    <cellStyle name="Header2 29 3 9 2 2" xfId="23999"/>
    <cellStyle name="Header2 29 3 9 2 2 2" xfId="24000"/>
    <cellStyle name="Header2 29 3 9 2 2 3" xfId="24001"/>
    <cellStyle name="Header2 29 3 9 2 2 4" xfId="24002"/>
    <cellStyle name="Header2 29 3 9 2 2 5" xfId="24003"/>
    <cellStyle name="Header2 29 3 9 2 3" xfId="24004"/>
    <cellStyle name="Header2 29 3 9 2 3 2" xfId="24005"/>
    <cellStyle name="Header2 29 3 9 2 3 3" xfId="24006"/>
    <cellStyle name="Header2 29 3 9 2 3 4" xfId="24007"/>
    <cellStyle name="Header2 29 3 9 2 4" xfId="24008"/>
    <cellStyle name="Header2 29 3 9 2 5" xfId="24009"/>
    <cellStyle name="Header2 29 3 9 2 6" xfId="24010"/>
    <cellStyle name="Header2 29 3 9 3" xfId="24011"/>
    <cellStyle name="Header2 29 3 9 3 2" xfId="24012"/>
    <cellStyle name="Header2 29 3 9 3 2 2" xfId="24013"/>
    <cellStyle name="Header2 29 3 9 3 2 3" xfId="24014"/>
    <cellStyle name="Header2 29 3 9 3 2 4" xfId="24015"/>
    <cellStyle name="Header2 29 3 9 3 3" xfId="24016"/>
    <cellStyle name="Header2 29 3 9 3 3 2" xfId="24017"/>
    <cellStyle name="Header2 29 3 9 3 3 3" xfId="24018"/>
    <cellStyle name="Header2 29 3 9 3 3 4" xfId="24019"/>
    <cellStyle name="Header2 29 3 9 3 4" xfId="24020"/>
    <cellStyle name="Header2 29 3 9 3 5" xfId="24021"/>
    <cellStyle name="Header2 29 3 9 3 6" xfId="24022"/>
    <cellStyle name="Header2 29 3 9 4" xfId="24023"/>
    <cellStyle name="Header2 29 3 9 5" xfId="24024"/>
    <cellStyle name="Header2 3" xfId="24025"/>
    <cellStyle name="Header2 3 2" xfId="24026"/>
    <cellStyle name="Header2 3 2 10" xfId="24027"/>
    <cellStyle name="Header2 3 2 10 2" xfId="24028"/>
    <cellStyle name="Header2 3 2 10 2 2" xfId="24029"/>
    <cellStyle name="Header2 3 2 10 2 2 2" xfId="24030"/>
    <cellStyle name="Header2 3 2 10 2 2 3" xfId="24031"/>
    <cellStyle name="Header2 3 2 10 2 2 4" xfId="24032"/>
    <cellStyle name="Header2 3 2 10 2 2 5" xfId="24033"/>
    <cellStyle name="Header2 3 2 10 2 3" xfId="24034"/>
    <cellStyle name="Header2 3 2 10 2 3 2" xfId="24035"/>
    <cellStyle name="Header2 3 2 10 2 3 3" xfId="24036"/>
    <cellStyle name="Header2 3 2 10 2 3 4" xfId="24037"/>
    <cellStyle name="Header2 3 2 10 2 4" xfId="24038"/>
    <cellStyle name="Header2 3 2 10 2 5" xfId="24039"/>
    <cellStyle name="Header2 3 2 10 2 6" xfId="24040"/>
    <cellStyle name="Header2 3 2 10 3" xfId="24041"/>
    <cellStyle name="Header2 3 2 10 3 2" xfId="24042"/>
    <cellStyle name="Header2 3 2 10 3 2 2" xfId="24043"/>
    <cellStyle name="Header2 3 2 10 3 2 3" xfId="24044"/>
    <cellStyle name="Header2 3 2 10 3 2 4" xfId="24045"/>
    <cellStyle name="Header2 3 2 10 3 3" xfId="24046"/>
    <cellStyle name="Header2 3 2 10 3 3 2" xfId="24047"/>
    <cellStyle name="Header2 3 2 10 3 3 3" xfId="24048"/>
    <cellStyle name="Header2 3 2 10 3 3 4" xfId="24049"/>
    <cellStyle name="Header2 3 2 10 3 4" xfId="24050"/>
    <cellStyle name="Header2 3 2 10 3 5" xfId="24051"/>
    <cellStyle name="Header2 3 2 10 3 6" xfId="24052"/>
    <cellStyle name="Header2 3 2 10 4" xfId="24053"/>
    <cellStyle name="Header2 3 2 10 5" xfId="24054"/>
    <cellStyle name="Header2 3 2 11" xfId="24055"/>
    <cellStyle name="Header2 3 2 11 2" xfId="24056"/>
    <cellStyle name="Header2 3 2 11 2 2" xfId="24057"/>
    <cellStyle name="Header2 3 2 11 2 2 2" xfId="24058"/>
    <cellStyle name="Header2 3 2 11 2 2 3" xfId="24059"/>
    <cellStyle name="Header2 3 2 11 2 2 4" xfId="24060"/>
    <cellStyle name="Header2 3 2 11 2 2 5" xfId="24061"/>
    <cellStyle name="Header2 3 2 11 2 3" xfId="24062"/>
    <cellStyle name="Header2 3 2 11 2 3 2" xfId="24063"/>
    <cellStyle name="Header2 3 2 11 2 3 3" xfId="24064"/>
    <cellStyle name="Header2 3 2 11 2 3 4" xfId="24065"/>
    <cellStyle name="Header2 3 2 11 2 4" xfId="24066"/>
    <cellStyle name="Header2 3 2 11 2 5" xfId="24067"/>
    <cellStyle name="Header2 3 2 11 2 6" xfId="24068"/>
    <cellStyle name="Header2 3 2 11 3" xfId="24069"/>
    <cellStyle name="Header2 3 2 11 3 2" xfId="24070"/>
    <cellStyle name="Header2 3 2 11 3 2 2" xfId="24071"/>
    <cellStyle name="Header2 3 2 11 3 2 3" xfId="24072"/>
    <cellStyle name="Header2 3 2 11 3 2 4" xfId="24073"/>
    <cellStyle name="Header2 3 2 11 3 3" xfId="24074"/>
    <cellStyle name="Header2 3 2 11 3 3 2" xfId="24075"/>
    <cellStyle name="Header2 3 2 11 3 3 3" xfId="24076"/>
    <cellStyle name="Header2 3 2 11 3 3 4" xfId="24077"/>
    <cellStyle name="Header2 3 2 11 3 4" xfId="24078"/>
    <cellStyle name="Header2 3 2 11 3 5" xfId="24079"/>
    <cellStyle name="Header2 3 2 11 3 6" xfId="24080"/>
    <cellStyle name="Header2 3 2 11 4" xfId="24081"/>
    <cellStyle name="Header2 3 2 11 5" xfId="24082"/>
    <cellStyle name="Header2 3 2 12" xfId="24083"/>
    <cellStyle name="Header2 3 2 12 2" xfId="24084"/>
    <cellStyle name="Header2 3 2 12 2 2" xfId="24085"/>
    <cellStyle name="Header2 3 2 12 2 2 2" xfId="24086"/>
    <cellStyle name="Header2 3 2 12 2 2 3" xfId="24087"/>
    <cellStyle name="Header2 3 2 12 2 2 4" xfId="24088"/>
    <cellStyle name="Header2 3 2 12 2 2 5" xfId="24089"/>
    <cellStyle name="Header2 3 2 12 2 3" xfId="24090"/>
    <cellStyle name="Header2 3 2 12 2 3 2" xfId="24091"/>
    <cellStyle name="Header2 3 2 12 2 3 3" xfId="24092"/>
    <cellStyle name="Header2 3 2 12 2 3 4" xfId="24093"/>
    <cellStyle name="Header2 3 2 12 2 4" xfId="24094"/>
    <cellStyle name="Header2 3 2 12 2 5" xfId="24095"/>
    <cellStyle name="Header2 3 2 12 2 6" xfId="24096"/>
    <cellStyle name="Header2 3 2 12 3" xfId="24097"/>
    <cellStyle name="Header2 3 2 12 3 2" xfId="24098"/>
    <cellStyle name="Header2 3 2 12 3 2 2" xfId="24099"/>
    <cellStyle name="Header2 3 2 12 3 2 3" xfId="24100"/>
    <cellStyle name="Header2 3 2 12 3 2 4" xfId="24101"/>
    <cellStyle name="Header2 3 2 12 3 3" xfId="24102"/>
    <cellStyle name="Header2 3 2 12 3 3 2" xfId="24103"/>
    <cellStyle name="Header2 3 2 12 3 3 3" xfId="24104"/>
    <cellStyle name="Header2 3 2 12 3 3 4" xfId="24105"/>
    <cellStyle name="Header2 3 2 12 3 4" xfId="24106"/>
    <cellStyle name="Header2 3 2 12 3 5" xfId="24107"/>
    <cellStyle name="Header2 3 2 12 3 6" xfId="24108"/>
    <cellStyle name="Header2 3 2 12 4" xfId="24109"/>
    <cellStyle name="Header2 3 2 12 5" xfId="24110"/>
    <cellStyle name="Header2 3 2 13" xfId="24111"/>
    <cellStyle name="Header2 3 2 13 2" xfId="24112"/>
    <cellStyle name="Header2 3 2 13 2 2" xfId="24113"/>
    <cellStyle name="Header2 3 2 13 2 2 2" xfId="24114"/>
    <cellStyle name="Header2 3 2 13 2 2 3" xfId="24115"/>
    <cellStyle name="Header2 3 2 13 2 2 4" xfId="24116"/>
    <cellStyle name="Header2 3 2 13 2 2 5" xfId="24117"/>
    <cellStyle name="Header2 3 2 13 2 3" xfId="24118"/>
    <cellStyle name="Header2 3 2 13 2 3 2" xfId="24119"/>
    <cellStyle name="Header2 3 2 13 2 3 3" xfId="24120"/>
    <cellStyle name="Header2 3 2 13 2 3 4" xfId="24121"/>
    <cellStyle name="Header2 3 2 13 2 4" xfId="24122"/>
    <cellStyle name="Header2 3 2 13 2 5" xfId="24123"/>
    <cellStyle name="Header2 3 2 13 2 6" xfId="24124"/>
    <cellStyle name="Header2 3 2 13 3" xfId="24125"/>
    <cellStyle name="Header2 3 2 13 3 2" xfId="24126"/>
    <cellStyle name="Header2 3 2 13 3 2 2" xfId="24127"/>
    <cellStyle name="Header2 3 2 13 3 2 3" xfId="24128"/>
    <cellStyle name="Header2 3 2 13 3 2 4" xfId="24129"/>
    <cellStyle name="Header2 3 2 13 3 3" xfId="24130"/>
    <cellStyle name="Header2 3 2 13 3 3 2" xfId="24131"/>
    <cellStyle name="Header2 3 2 13 3 3 3" xfId="24132"/>
    <cellStyle name="Header2 3 2 13 3 3 4" xfId="24133"/>
    <cellStyle name="Header2 3 2 13 3 4" xfId="24134"/>
    <cellStyle name="Header2 3 2 13 3 5" xfId="24135"/>
    <cellStyle name="Header2 3 2 13 3 6" xfId="24136"/>
    <cellStyle name="Header2 3 2 13 4" xfId="24137"/>
    <cellStyle name="Header2 3 2 13 5" xfId="24138"/>
    <cellStyle name="Header2 3 2 2" xfId="24139"/>
    <cellStyle name="Header2 3 2 2 2" xfId="24140"/>
    <cellStyle name="Header2 3 2 2 2 2" xfId="24141"/>
    <cellStyle name="Header2 3 2 2 2 2 2" xfId="24142"/>
    <cellStyle name="Header2 3 2 2 2 2 2 2" xfId="24143"/>
    <cellStyle name="Header2 3 2 2 2 2 2 3" xfId="24144"/>
    <cellStyle name="Header2 3 2 2 2 2 2 4" xfId="24145"/>
    <cellStyle name="Header2 3 2 2 2 2 2 5" xfId="24146"/>
    <cellStyle name="Header2 3 2 2 2 2 3" xfId="24147"/>
    <cellStyle name="Header2 3 2 2 2 2 3 2" xfId="24148"/>
    <cellStyle name="Header2 3 2 2 2 2 3 3" xfId="24149"/>
    <cellStyle name="Header2 3 2 2 2 2 3 4" xfId="24150"/>
    <cellStyle name="Header2 3 2 2 2 2 4" xfId="24151"/>
    <cellStyle name="Header2 3 2 2 2 2 5" xfId="24152"/>
    <cellStyle name="Header2 3 2 2 2 2 6" xfId="24153"/>
    <cellStyle name="Header2 3 2 2 2 3" xfId="24154"/>
    <cellStyle name="Header2 3 2 2 2 3 2" xfId="24155"/>
    <cellStyle name="Header2 3 2 2 2 3 2 2" xfId="24156"/>
    <cellStyle name="Header2 3 2 2 2 3 2 3" xfId="24157"/>
    <cellStyle name="Header2 3 2 2 2 3 2 4" xfId="24158"/>
    <cellStyle name="Header2 3 2 2 2 3 3" xfId="24159"/>
    <cellStyle name="Header2 3 2 2 2 3 3 2" xfId="24160"/>
    <cellStyle name="Header2 3 2 2 2 3 3 3" xfId="24161"/>
    <cellStyle name="Header2 3 2 2 2 3 3 4" xfId="24162"/>
    <cellStyle name="Header2 3 2 2 2 3 4" xfId="24163"/>
    <cellStyle name="Header2 3 2 2 2 3 5" xfId="24164"/>
    <cellStyle name="Header2 3 2 2 2 3 6" xfId="24165"/>
    <cellStyle name="Header2 3 2 2 2 4" xfId="24166"/>
    <cellStyle name="Header2 3 2 2 2 5" xfId="24167"/>
    <cellStyle name="Header2 3 2 2 3" xfId="24168"/>
    <cellStyle name="Header2 3 2 2 3 2" xfId="24169"/>
    <cellStyle name="Header2 3 2 2 3 2 2" xfId="24170"/>
    <cellStyle name="Header2 3 2 2 3 2 2 2" xfId="24171"/>
    <cellStyle name="Header2 3 2 2 3 2 2 3" xfId="24172"/>
    <cellStyle name="Header2 3 2 2 3 2 2 4" xfId="24173"/>
    <cellStyle name="Header2 3 2 2 3 2 2 5" xfId="24174"/>
    <cellStyle name="Header2 3 2 2 3 2 3" xfId="24175"/>
    <cellStyle name="Header2 3 2 2 3 2 3 2" xfId="24176"/>
    <cellStyle name="Header2 3 2 2 3 2 3 3" xfId="24177"/>
    <cellStyle name="Header2 3 2 2 3 2 3 4" xfId="24178"/>
    <cellStyle name="Header2 3 2 2 3 2 4" xfId="24179"/>
    <cellStyle name="Header2 3 2 2 3 2 5" xfId="24180"/>
    <cellStyle name="Header2 3 2 2 3 2 6" xfId="24181"/>
    <cellStyle name="Header2 3 2 2 3 3" xfId="24182"/>
    <cellStyle name="Header2 3 2 2 3 3 2" xfId="24183"/>
    <cellStyle name="Header2 3 2 2 3 3 2 2" xfId="24184"/>
    <cellStyle name="Header2 3 2 2 3 3 2 3" xfId="24185"/>
    <cellStyle name="Header2 3 2 2 3 3 2 4" xfId="24186"/>
    <cellStyle name="Header2 3 2 2 3 3 3" xfId="24187"/>
    <cellStyle name="Header2 3 2 2 3 3 3 2" xfId="24188"/>
    <cellStyle name="Header2 3 2 2 3 3 3 3" xfId="24189"/>
    <cellStyle name="Header2 3 2 2 3 3 3 4" xfId="24190"/>
    <cellStyle name="Header2 3 2 2 3 3 4" xfId="24191"/>
    <cellStyle name="Header2 3 2 2 3 3 5" xfId="24192"/>
    <cellStyle name="Header2 3 2 2 3 3 6" xfId="24193"/>
    <cellStyle name="Header2 3 2 2 3 4" xfId="24194"/>
    <cellStyle name="Header2 3 2 2 3 5" xfId="24195"/>
    <cellStyle name="Header2 3 2 3" xfId="24196"/>
    <cellStyle name="Header2 3 2 3 2" xfId="24197"/>
    <cellStyle name="Header2 3 2 3 2 2" xfId="24198"/>
    <cellStyle name="Header2 3 2 3 2 3" xfId="24199"/>
    <cellStyle name="Header2 3 2 3 3" xfId="24200"/>
    <cellStyle name="Header2 3 2 4" xfId="24201"/>
    <cellStyle name="Header2 3 2 4 2" xfId="24202"/>
    <cellStyle name="Header2 3 2 4 2 2" xfId="24203"/>
    <cellStyle name="Header2 3 2 4 2 3" xfId="24204"/>
    <cellStyle name="Header2 3 2 4 3" xfId="24205"/>
    <cellStyle name="Header2 3 2 5" xfId="24206"/>
    <cellStyle name="Header2 3 2 5 2" xfId="24207"/>
    <cellStyle name="Header2 3 2 5 2 2" xfId="24208"/>
    <cellStyle name="Header2 3 2 5 2 3" xfId="24209"/>
    <cellStyle name="Header2 3 2 5 3" xfId="24210"/>
    <cellStyle name="Header2 3 2 6" xfId="24211"/>
    <cellStyle name="Header2 3 2 6 2" xfId="24212"/>
    <cellStyle name="Header2 3 2 6 2 2" xfId="24213"/>
    <cellStyle name="Header2 3 2 6 2 2 2" xfId="24214"/>
    <cellStyle name="Header2 3 2 6 2 2 3" xfId="24215"/>
    <cellStyle name="Header2 3 2 6 2 2 4" xfId="24216"/>
    <cellStyle name="Header2 3 2 6 2 2 5" xfId="24217"/>
    <cellStyle name="Header2 3 2 6 2 3" xfId="24218"/>
    <cellStyle name="Header2 3 2 6 2 3 2" xfId="24219"/>
    <cellStyle name="Header2 3 2 6 2 3 3" xfId="24220"/>
    <cellStyle name="Header2 3 2 6 2 3 4" xfId="24221"/>
    <cellStyle name="Header2 3 2 6 2 4" xfId="24222"/>
    <cellStyle name="Header2 3 2 6 2 5" xfId="24223"/>
    <cellStyle name="Header2 3 2 6 2 6" xfId="24224"/>
    <cellStyle name="Header2 3 2 6 3" xfId="24225"/>
    <cellStyle name="Header2 3 2 6 3 2" xfId="24226"/>
    <cellStyle name="Header2 3 2 6 3 2 2" xfId="24227"/>
    <cellStyle name="Header2 3 2 6 3 2 3" xfId="24228"/>
    <cellStyle name="Header2 3 2 6 3 2 4" xfId="24229"/>
    <cellStyle name="Header2 3 2 6 3 3" xfId="24230"/>
    <cellStyle name="Header2 3 2 6 3 3 2" xfId="24231"/>
    <cellStyle name="Header2 3 2 6 3 3 3" xfId="24232"/>
    <cellStyle name="Header2 3 2 6 3 3 4" xfId="24233"/>
    <cellStyle name="Header2 3 2 6 3 4" xfId="24234"/>
    <cellStyle name="Header2 3 2 6 3 5" xfId="24235"/>
    <cellStyle name="Header2 3 2 6 3 6" xfId="24236"/>
    <cellStyle name="Header2 3 2 6 4" xfId="24237"/>
    <cellStyle name="Header2 3 2 6 5" xfId="24238"/>
    <cellStyle name="Header2 3 2 7" xfId="24239"/>
    <cellStyle name="Header2 3 2 7 2" xfId="24240"/>
    <cellStyle name="Header2 3 2 7 2 2" xfId="24241"/>
    <cellStyle name="Header2 3 2 7 2 2 2" xfId="24242"/>
    <cellStyle name="Header2 3 2 7 2 2 3" xfId="24243"/>
    <cellStyle name="Header2 3 2 7 2 2 4" xfId="24244"/>
    <cellStyle name="Header2 3 2 7 2 2 5" xfId="24245"/>
    <cellStyle name="Header2 3 2 7 2 3" xfId="24246"/>
    <cellStyle name="Header2 3 2 7 2 3 2" xfId="24247"/>
    <cellStyle name="Header2 3 2 7 2 3 3" xfId="24248"/>
    <cellStyle name="Header2 3 2 7 2 3 4" xfId="24249"/>
    <cellStyle name="Header2 3 2 7 2 4" xfId="24250"/>
    <cellStyle name="Header2 3 2 7 2 5" xfId="24251"/>
    <cellStyle name="Header2 3 2 7 2 6" xfId="24252"/>
    <cellStyle name="Header2 3 2 7 3" xfId="24253"/>
    <cellStyle name="Header2 3 2 7 3 2" xfId="24254"/>
    <cellStyle name="Header2 3 2 7 3 2 2" xfId="24255"/>
    <cellStyle name="Header2 3 2 7 3 2 3" xfId="24256"/>
    <cellStyle name="Header2 3 2 7 3 2 4" xfId="24257"/>
    <cellStyle name="Header2 3 2 7 3 3" xfId="24258"/>
    <cellStyle name="Header2 3 2 7 3 3 2" xfId="24259"/>
    <cellStyle name="Header2 3 2 7 3 3 3" xfId="24260"/>
    <cellStyle name="Header2 3 2 7 3 3 4" xfId="24261"/>
    <cellStyle name="Header2 3 2 7 3 4" xfId="24262"/>
    <cellStyle name="Header2 3 2 7 3 5" xfId="24263"/>
    <cellStyle name="Header2 3 2 7 3 6" xfId="24264"/>
    <cellStyle name="Header2 3 2 7 4" xfId="24265"/>
    <cellStyle name="Header2 3 2 7 5" xfId="24266"/>
    <cellStyle name="Header2 3 2 8" xfId="24267"/>
    <cellStyle name="Header2 3 2 8 2" xfId="24268"/>
    <cellStyle name="Header2 3 2 8 2 2" xfId="24269"/>
    <cellStyle name="Header2 3 2 8 2 2 2" xfId="24270"/>
    <cellStyle name="Header2 3 2 8 2 2 3" xfId="24271"/>
    <cellStyle name="Header2 3 2 8 2 2 4" xfId="24272"/>
    <cellStyle name="Header2 3 2 8 2 2 5" xfId="24273"/>
    <cellStyle name="Header2 3 2 8 2 3" xfId="24274"/>
    <cellStyle name="Header2 3 2 8 2 3 2" xfId="24275"/>
    <cellStyle name="Header2 3 2 8 2 3 3" xfId="24276"/>
    <cellStyle name="Header2 3 2 8 2 3 4" xfId="24277"/>
    <cellStyle name="Header2 3 2 8 2 4" xfId="24278"/>
    <cellStyle name="Header2 3 2 8 2 5" xfId="24279"/>
    <cellStyle name="Header2 3 2 8 2 6" xfId="24280"/>
    <cellStyle name="Header2 3 2 8 3" xfId="24281"/>
    <cellStyle name="Header2 3 2 8 3 2" xfId="24282"/>
    <cellStyle name="Header2 3 2 8 3 2 2" xfId="24283"/>
    <cellStyle name="Header2 3 2 8 3 2 3" xfId="24284"/>
    <cellStyle name="Header2 3 2 8 3 2 4" xfId="24285"/>
    <cellStyle name="Header2 3 2 8 3 3" xfId="24286"/>
    <cellStyle name="Header2 3 2 8 3 3 2" xfId="24287"/>
    <cellStyle name="Header2 3 2 8 3 3 3" xfId="24288"/>
    <cellStyle name="Header2 3 2 8 3 3 4" xfId="24289"/>
    <cellStyle name="Header2 3 2 8 3 4" xfId="24290"/>
    <cellStyle name="Header2 3 2 8 3 5" xfId="24291"/>
    <cellStyle name="Header2 3 2 8 3 6" xfId="24292"/>
    <cellStyle name="Header2 3 2 8 4" xfId="24293"/>
    <cellStyle name="Header2 3 2 8 5" xfId="24294"/>
    <cellStyle name="Header2 3 2 9" xfId="24295"/>
    <cellStyle name="Header2 3 2 9 2" xfId="24296"/>
    <cellStyle name="Header2 3 2 9 2 2" xfId="24297"/>
    <cellStyle name="Header2 3 2 9 2 2 2" xfId="24298"/>
    <cellStyle name="Header2 3 2 9 2 2 3" xfId="24299"/>
    <cellStyle name="Header2 3 2 9 2 2 4" xfId="24300"/>
    <cellStyle name="Header2 3 2 9 2 2 5" xfId="24301"/>
    <cellStyle name="Header2 3 2 9 2 3" xfId="24302"/>
    <cellStyle name="Header2 3 2 9 2 3 2" xfId="24303"/>
    <cellStyle name="Header2 3 2 9 2 3 3" xfId="24304"/>
    <cellStyle name="Header2 3 2 9 2 3 4" xfId="24305"/>
    <cellStyle name="Header2 3 2 9 2 4" xfId="24306"/>
    <cellStyle name="Header2 3 2 9 2 5" xfId="24307"/>
    <cellStyle name="Header2 3 2 9 2 6" xfId="24308"/>
    <cellStyle name="Header2 3 2 9 3" xfId="24309"/>
    <cellStyle name="Header2 3 2 9 3 2" xfId="24310"/>
    <cellStyle name="Header2 3 2 9 3 2 2" xfId="24311"/>
    <cellStyle name="Header2 3 2 9 3 2 3" xfId="24312"/>
    <cellStyle name="Header2 3 2 9 3 2 4" xfId="24313"/>
    <cellStyle name="Header2 3 2 9 3 3" xfId="24314"/>
    <cellStyle name="Header2 3 2 9 3 3 2" xfId="24315"/>
    <cellStyle name="Header2 3 2 9 3 3 3" xfId="24316"/>
    <cellStyle name="Header2 3 2 9 3 3 4" xfId="24317"/>
    <cellStyle name="Header2 3 2 9 3 4" xfId="24318"/>
    <cellStyle name="Header2 3 2 9 3 5" xfId="24319"/>
    <cellStyle name="Header2 3 2 9 3 6" xfId="24320"/>
    <cellStyle name="Header2 3 2 9 4" xfId="24321"/>
    <cellStyle name="Header2 3 2 9 5" xfId="24322"/>
    <cellStyle name="Header2 3 3" xfId="24323"/>
    <cellStyle name="Header2 3 3 10" xfId="24324"/>
    <cellStyle name="Header2 3 3 10 2" xfId="24325"/>
    <cellStyle name="Header2 3 3 10 2 2" xfId="24326"/>
    <cellStyle name="Header2 3 3 10 2 2 2" xfId="24327"/>
    <cellStyle name="Header2 3 3 10 2 2 3" xfId="24328"/>
    <cellStyle name="Header2 3 3 10 2 2 4" xfId="24329"/>
    <cellStyle name="Header2 3 3 10 2 2 5" xfId="24330"/>
    <cellStyle name="Header2 3 3 10 2 3" xfId="24331"/>
    <cellStyle name="Header2 3 3 10 2 3 2" xfId="24332"/>
    <cellStyle name="Header2 3 3 10 2 3 3" xfId="24333"/>
    <cellStyle name="Header2 3 3 10 2 3 4" xfId="24334"/>
    <cellStyle name="Header2 3 3 10 2 4" xfId="24335"/>
    <cellStyle name="Header2 3 3 10 2 5" xfId="24336"/>
    <cellStyle name="Header2 3 3 10 2 6" xfId="24337"/>
    <cellStyle name="Header2 3 3 10 3" xfId="24338"/>
    <cellStyle name="Header2 3 3 10 3 2" xfId="24339"/>
    <cellStyle name="Header2 3 3 10 3 2 2" xfId="24340"/>
    <cellStyle name="Header2 3 3 10 3 2 3" xfId="24341"/>
    <cellStyle name="Header2 3 3 10 3 2 4" xfId="24342"/>
    <cellStyle name="Header2 3 3 10 3 3" xfId="24343"/>
    <cellStyle name="Header2 3 3 10 3 3 2" xfId="24344"/>
    <cellStyle name="Header2 3 3 10 3 3 3" xfId="24345"/>
    <cellStyle name="Header2 3 3 10 3 3 4" xfId="24346"/>
    <cellStyle name="Header2 3 3 10 3 4" xfId="24347"/>
    <cellStyle name="Header2 3 3 10 3 5" xfId="24348"/>
    <cellStyle name="Header2 3 3 10 3 6" xfId="24349"/>
    <cellStyle name="Header2 3 3 10 4" xfId="24350"/>
    <cellStyle name="Header2 3 3 10 5" xfId="24351"/>
    <cellStyle name="Header2 3 3 11" xfId="24352"/>
    <cellStyle name="Header2 3 3 11 2" xfId="24353"/>
    <cellStyle name="Header2 3 3 11 2 2" xfId="24354"/>
    <cellStyle name="Header2 3 3 11 2 2 2" xfId="24355"/>
    <cellStyle name="Header2 3 3 11 2 2 3" xfId="24356"/>
    <cellStyle name="Header2 3 3 11 2 2 4" xfId="24357"/>
    <cellStyle name="Header2 3 3 11 2 2 5" xfId="24358"/>
    <cellStyle name="Header2 3 3 11 2 3" xfId="24359"/>
    <cellStyle name="Header2 3 3 11 2 3 2" xfId="24360"/>
    <cellStyle name="Header2 3 3 11 2 3 3" xfId="24361"/>
    <cellStyle name="Header2 3 3 11 2 3 4" xfId="24362"/>
    <cellStyle name="Header2 3 3 11 2 4" xfId="24363"/>
    <cellStyle name="Header2 3 3 11 2 5" xfId="24364"/>
    <cellStyle name="Header2 3 3 11 2 6" xfId="24365"/>
    <cellStyle name="Header2 3 3 11 3" xfId="24366"/>
    <cellStyle name="Header2 3 3 11 3 2" xfId="24367"/>
    <cellStyle name="Header2 3 3 11 3 2 2" xfId="24368"/>
    <cellStyle name="Header2 3 3 11 3 2 3" xfId="24369"/>
    <cellStyle name="Header2 3 3 11 3 2 4" xfId="24370"/>
    <cellStyle name="Header2 3 3 11 3 3" xfId="24371"/>
    <cellStyle name="Header2 3 3 11 3 3 2" xfId="24372"/>
    <cellStyle name="Header2 3 3 11 3 3 3" xfId="24373"/>
    <cellStyle name="Header2 3 3 11 3 3 4" xfId="24374"/>
    <cellStyle name="Header2 3 3 11 3 4" xfId="24375"/>
    <cellStyle name="Header2 3 3 11 3 5" xfId="24376"/>
    <cellStyle name="Header2 3 3 11 3 6" xfId="24377"/>
    <cellStyle name="Header2 3 3 11 4" xfId="24378"/>
    <cellStyle name="Header2 3 3 11 5" xfId="24379"/>
    <cellStyle name="Header2 3 3 12" xfId="24380"/>
    <cellStyle name="Header2 3 3 12 2" xfId="24381"/>
    <cellStyle name="Header2 3 3 12 2 2" xfId="24382"/>
    <cellStyle name="Header2 3 3 12 2 2 2" xfId="24383"/>
    <cellStyle name="Header2 3 3 12 2 2 3" xfId="24384"/>
    <cellStyle name="Header2 3 3 12 2 2 4" xfId="24385"/>
    <cellStyle name="Header2 3 3 12 2 2 5" xfId="24386"/>
    <cellStyle name="Header2 3 3 12 2 3" xfId="24387"/>
    <cellStyle name="Header2 3 3 12 2 3 2" xfId="24388"/>
    <cellStyle name="Header2 3 3 12 2 3 3" xfId="24389"/>
    <cellStyle name="Header2 3 3 12 2 3 4" xfId="24390"/>
    <cellStyle name="Header2 3 3 12 2 4" xfId="24391"/>
    <cellStyle name="Header2 3 3 12 2 5" xfId="24392"/>
    <cellStyle name="Header2 3 3 12 2 6" xfId="24393"/>
    <cellStyle name="Header2 3 3 12 3" xfId="24394"/>
    <cellStyle name="Header2 3 3 12 3 2" xfId="24395"/>
    <cellStyle name="Header2 3 3 12 3 2 2" xfId="24396"/>
    <cellStyle name="Header2 3 3 12 3 2 3" xfId="24397"/>
    <cellStyle name="Header2 3 3 12 3 2 4" xfId="24398"/>
    <cellStyle name="Header2 3 3 12 3 3" xfId="24399"/>
    <cellStyle name="Header2 3 3 12 3 3 2" xfId="24400"/>
    <cellStyle name="Header2 3 3 12 3 3 3" xfId="24401"/>
    <cellStyle name="Header2 3 3 12 3 3 4" xfId="24402"/>
    <cellStyle name="Header2 3 3 12 3 4" xfId="24403"/>
    <cellStyle name="Header2 3 3 12 3 5" xfId="24404"/>
    <cellStyle name="Header2 3 3 12 3 6" xfId="24405"/>
    <cellStyle name="Header2 3 3 12 4" xfId="24406"/>
    <cellStyle name="Header2 3 3 12 5" xfId="24407"/>
    <cellStyle name="Header2 3 3 2" xfId="24408"/>
    <cellStyle name="Header2 3 3 2 2" xfId="24409"/>
    <cellStyle name="Header2 3 3 2 2 2" xfId="24410"/>
    <cellStyle name="Header2 3 3 2 2 3" xfId="24411"/>
    <cellStyle name="Header2 3 3 2 3" xfId="24412"/>
    <cellStyle name="Header2 3 3 3" xfId="24413"/>
    <cellStyle name="Header2 3 3 3 2" xfId="24414"/>
    <cellStyle name="Header2 3 3 3 2 2" xfId="24415"/>
    <cellStyle name="Header2 3 3 3 2 3" xfId="24416"/>
    <cellStyle name="Header2 3 3 3 3" xfId="24417"/>
    <cellStyle name="Header2 3 3 4" xfId="24418"/>
    <cellStyle name="Header2 3 3 4 2" xfId="24419"/>
    <cellStyle name="Header2 3 3 4 2 2" xfId="24420"/>
    <cellStyle name="Header2 3 3 4 2 3" xfId="24421"/>
    <cellStyle name="Header2 3 3 4 3" xfId="24422"/>
    <cellStyle name="Header2 3 3 5" xfId="24423"/>
    <cellStyle name="Header2 3 3 5 2" xfId="24424"/>
    <cellStyle name="Header2 3 3 5 2 2" xfId="24425"/>
    <cellStyle name="Header2 3 3 5 2 2 2" xfId="24426"/>
    <cellStyle name="Header2 3 3 5 2 2 3" xfId="24427"/>
    <cellStyle name="Header2 3 3 5 2 2 4" xfId="24428"/>
    <cellStyle name="Header2 3 3 5 2 2 5" xfId="24429"/>
    <cellStyle name="Header2 3 3 5 2 3" xfId="24430"/>
    <cellStyle name="Header2 3 3 5 2 3 2" xfId="24431"/>
    <cellStyle name="Header2 3 3 5 2 3 3" xfId="24432"/>
    <cellStyle name="Header2 3 3 5 2 3 4" xfId="24433"/>
    <cellStyle name="Header2 3 3 5 2 4" xfId="24434"/>
    <cellStyle name="Header2 3 3 5 2 5" xfId="24435"/>
    <cellStyle name="Header2 3 3 5 2 6" xfId="24436"/>
    <cellStyle name="Header2 3 3 5 3" xfId="24437"/>
    <cellStyle name="Header2 3 3 5 3 2" xfId="24438"/>
    <cellStyle name="Header2 3 3 5 3 2 2" xfId="24439"/>
    <cellStyle name="Header2 3 3 5 3 2 3" xfId="24440"/>
    <cellStyle name="Header2 3 3 5 3 2 4" xfId="24441"/>
    <cellStyle name="Header2 3 3 5 3 3" xfId="24442"/>
    <cellStyle name="Header2 3 3 5 3 3 2" xfId="24443"/>
    <cellStyle name="Header2 3 3 5 3 3 3" xfId="24444"/>
    <cellStyle name="Header2 3 3 5 3 3 4" xfId="24445"/>
    <cellStyle name="Header2 3 3 5 3 4" xfId="24446"/>
    <cellStyle name="Header2 3 3 5 3 5" xfId="24447"/>
    <cellStyle name="Header2 3 3 5 3 6" xfId="24448"/>
    <cellStyle name="Header2 3 3 5 4" xfId="24449"/>
    <cellStyle name="Header2 3 3 5 5" xfId="24450"/>
    <cellStyle name="Header2 3 3 6" xfId="24451"/>
    <cellStyle name="Header2 3 3 6 2" xfId="24452"/>
    <cellStyle name="Header2 3 3 6 2 2" xfId="24453"/>
    <cellStyle name="Header2 3 3 6 2 2 2" xfId="24454"/>
    <cellStyle name="Header2 3 3 6 2 2 3" xfId="24455"/>
    <cellStyle name="Header2 3 3 6 2 2 4" xfId="24456"/>
    <cellStyle name="Header2 3 3 6 2 2 5" xfId="24457"/>
    <cellStyle name="Header2 3 3 6 2 3" xfId="24458"/>
    <cellStyle name="Header2 3 3 6 2 3 2" xfId="24459"/>
    <cellStyle name="Header2 3 3 6 2 3 3" xfId="24460"/>
    <cellStyle name="Header2 3 3 6 2 3 4" xfId="24461"/>
    <cellStyle name="Header2 3 3 6 2 4" xfId="24462"/>
    <cellStyle name="Header2 3 3 6 2 5" xfId="24463"/>
    <cellStyle name="Header2 3 3 6 2 6" xfId="24464"/>
    <cellStyle name="Header2 3 3 6 3" xfId="24465"/>
    <cellStyle name="Header2 3 3 6 3 2" xfId="24466"/>
    <cellStyle name="Header2 3 3 6 3 2 2" xfId="24467"/>
    <cellStyle name="Header2 3 3 6 3 2 3" xfId="24468"/>
    <cellStyle name="Header2 3 3 6 3 2 4" xfId="24469"/>
    <cellStyle name="Header2 3 3 6 3 3" xfId="24470"/>
    <cellStyle name="Header2 3 3 6 3 3 2" xfId="24471"/>
    <cellStyle name="Header2 3 3 6 3 3 3" xfId="24472"/>
    <cellStyle name="Header2 3 3 6 3 3 4" xfId="24473"/>
    <cellStyle name="Header2 3 3 6 3 4" xfId="24474"/>
    <cellStyle name="Header2 3 3 6 3 5" xfId="24475"/>
    <cellStyle name="Header2 3 3 6 3 6" xfId="24476"/>
    <cellStyle name="Header2 3 3 6 4" xfId="24477"/>
    <cellStyle name="Header2 3 3 6 5" xfId="24478"/>
    <cellStyle name="Header2 3 3 7" xfId="24479"/>
    <cellStyle name="Header2 3 3 7 2" xfId="24480"/>
    <cellStyle name="Header2 3 3 7 2 2" xfId="24481"/>
    <cellStyle name="Header2 3 3 7 2 2 2" xfId="24482"/>
    <cellStyle name="Header2 3 3 7 2 2 3" xfId="24483"/>
    <cellStyle name="Header2 3 3 7 2 2 4" xfId="24484"/>
    <cellStyle name="Header2 3 3 7 2 2 5" xfId="24485"/>
    <cellStyle name="Header2 3 3 7 2 3" xfId="24486"/>
    <cellStyle name="Header2 3 3 7 2 3 2" xfId="24487"/>
    <cellStyle name="Header2 3 3 7 2 3 3" xfId="24488"/>
    <cellStyle name="Header2 3 3 7 2 3 4" xfId="24489"/>
    <cellStyle name="Header2 3 3 7 2 4" xfId="24490"/>
    <cellStyle name="Header2 3 3 7 2 5" xfId="24491"/>
    <cellStyle name="Header2 3 3 7 2 6" xfId="24492"/>
    <cellStyle name="Header2 3 3 7 3" xfId="24493"/>
    <cellStyle name="Header2 3 3 7 3 2" xfId="24494"/>
    <cellStyle name="Header2 3 3 7 3 2 2" xfId="24495"/>
    <cellStyle name="Header2 3 3 7 3 2 3" xfId="24496"/>
    <cellStyle name="Header2 3 3 7 3 2 4" xfId="24497"/>
    <cellStyle name="Header2 3 3 7 3 3" xfId="24498"/>
    <cellStyle name="Header2 3 3 7 3 3 2" xfId="24499"/>
    <cellStyle name="Header2 3 3 7 3 3 3" xfId="24500"/>
    <cellStyle name="Header2 3 3 7 3 3 4" xfId="24501"/>
    <cellStyle name="Header2 3 3 7 3 4" xfId="24502"/>
    <cellStyle name="Header2 3 3 7 3 5" xfId="24503"/>
    <cellStyle name="Header2 3 3 7 3 6" xfId="24504"/>
    <cellStyle name="Header2 3 3 7 4" xfId="24505"/>
    <cellStyle name="Header2 3 3 7 5" xfId="24506"/>
    <cellStyle name="Header2 3 3 8" xfId="24507"/>
    <cellStyle name="Header2 3 3 8 2" xfId="24508"/>
    <cellStyle name="Header2 3 3 8 2 2" xfId="24509"/>
    <cellStyle name="Header2 3 3 8 2 2 2" xfId="24510"/>
    <cellStyle name="Header2 3 3 8 2 2 3" xfId="24511"/>
    <cellStyle name="Header2 3 3 8 2 2 4" xfId="24512"/>
    <cellStyle name="Header2 3 3 8 2 2 5" xfId="24513"/>
    <cellStyle name="Header2 3 3 8 2 3" xfId="24514"/>
    <cellStyle name="Header2 3 3 8 2 3 2" xfId="24515"/>
    <cellStyle name="Header2 3 3 8 2 3 3" xfId="24516"/>
    <cellStyle name="Header2 3 3 8 2 3 4" xfId="24517"/>
    <cellStyle name="Header2 3 3 8 2 4" xfId="24518"/>
    <cellStyle name="Header2 3 3 8 2 5" xfId="24519"/>
    <cellStyle name="Header2 3 3 8 2 6" xfId="24520"/>
    <cellStyle name="Header2 3 3 8 3" xfId="24521"/>
    <cellStyle name="Header2 3 3 8 3 2" xfId="24522"/>
    <cellStyle name="Header2 3 3 8 3 2 2" xfId="24523"/>
    <cellStyle name="Header2 3 3 8 3 2 3" xfId="24524"/>
    <cellStyle name="Header2 3 3 8 3 2 4" xfId="24525"/>
    <cellStyle name="Header2 3 3 8 3 3" xfId="24526"/>
    <cellStyle name="Header2 3 3 8 3 3 2" xfId="24527"/>
    <cellStyle name="Header2 3 3 8 3 3 3" xfId="24528"/>
    <cellStyle name="Header2 3 3 8 3 3 4" xfId="24529"/>
    <cellStyle name="Header2 3 3 8 3 4" xfId="24530"/>
    <cellStyle name="Header2 3 3 8 3 5" xfId="24531"/>
    <cellStyle name="Header2 3 3 8 3 6" xfId="24532"/>
    <cellStyle name="Header2 3 3 8 4" xfId="24533"/>
    <cellStyle name="Header2 3 3 8 5" xfId="24534"/>
    <cellStyle name="Header2 3 3 9" xfId="24535"/>
    <cellStyle name="Header2 3 3 9 2" xfId="24536"/>
    <cellStyle name="Header2 3 3 9 2 2" xfId="24537"/>
    <cellStyle name="Header2 3 3 9 2 2 2" xfId="24538"/>
    <cellStyle name="Header2 3 3 9 2 2 3" xfId="24539"/>
    <cellStyle name="Header2 3 3 9 2 2 4" xfId="24540"/>
    <cellStyle name="Header2 3 3 9 2 2 5" xfId="24541"/>
    <cellStyle name="Header2 3 3 9 2 3" xfId="24542"/>
    <cellStyle name="Header2 3 3 9 2 3 2" xfId="24543"/>
    <cellStyle name="Header2 3 3 9 2 3 3" xfId="24544"/>
    <cellStyle name="Header2 3 3 9 2 3 4" xfId="24545"/>
    <cellStyle name="Header2 3 3 9 2 4" xfId="24546"/>
    <cellStyle name="Header2 3 3 9 2 5" xfId="24547"/>
    <cellStyle name="Header2 3 3 9 2 6" xfId="24548"/>
    <cellStyle name="Header2 3 3 9 3" xfId="24549"/>
    <cellStyle name="Header2 3 3 9 3 2" xfId="24550"/>
    <cellStyle name="Header2 3 3 9 3 2 2" xfId="24551"/>
    <cellStyle name="Header2 3 3 9 3 2 3" xfId="24552"/>
    <cellStyle name="Header2 3 3 9 3 2 4" xfId="24553"/>
    <cellStyle name="Header2 3 3 9 3 3" xfId="24554"/>
    <cellStyle name="Header2 3 3 9 3 3 2" xfId="24555"/>
    <cellStyle name="Header2 3 3 9 3 3 3" xfId="24556"/>
    <cellStyle name="Header2 3 3 9 3 3 4" xfId="24557"/>
    <cellStyle name="Header2 3 3 9 3 4" xfId="24558"/>
    <cellStyle name="Header2 3 3 9 3 5" xfId="24559"/>
    <cellStyle name="Header2 3 3 9 3 6" xfId="24560"/>
    <cellStyle name="Header2 3 3 9 4" xfId="24561"/>
    <cellStyle name="Header2 3 3 9 5" xfId="24562"/>
    <cellStyle name="Header2 30" xfId="24563"/>
    <cellStyle name="Header2 30 10" xfId="24564"/>
    <cellStyle name="Header2 30 10 2" xfId="24565"/>
    <cellStyle name="Header2 30 10 2 2" xfId="24566"/>
    <cellStyle name="Header2 30 10 2 2 2" xfId="24567"/>
    <cellStyle name="Header2 30 10 2 2 3" xfId="24568"/>
    <cellStyle name="Header2 30 10 2 2 4" xfId="24569"/>
    <cellStyle name="Header2 30 10 2 2 5" xfId="24570"/>
    <cellStyle name="Header2 30 10 2 3" xfId="24571"/>
    <cellStyle name="Header2 30 10 2 3 2" xfId="24572"/>
    <cellStyle name="Header2 30 10 2 3 3" xfId="24573"/>
    <cellStyle name="Header2 30 10 2 3 4" xfId="24574"/>
    <cellStyle name="Header2 30 10 2 4" xfId="24575"/>
    <cellStyle name="Header2 30 10 2 5" xfId="24576"/>
    <cellStyle name="Header2 30 10 2 6" xfId="24577"/>
    <cellStyle name="Header2 30 10 3" xfId="24578"/>
    <cellStyle name="Header2 30 10 3 2" xfId="24579"/>
    <cellStyle name="Header2 30 10 3 2 2" xfId="24580"/>
    <cellStyle name="Header2 30 10 3 2 3" xfId="24581"/>
    <cellStyle name="Header2 30 10 3 2 4" xfId="24582"/>
    <cellStyle name="Header2 30 10 3 3" xfId="24583"/>
    <cellStyle name="Header2 30 10 3 3 2" xfId="24584"/>
    <cellStyle name="Header2 30 10 3 3 3" xfId="24585"/>
    <cellStyle name="Header2 30 10 3 3 4" xfId="24586"/>
    <cellStyle name="Header2 30 10 3 4" xfId="24587"/>
    <cellStyle name="Header2 30 10 3 5" xfId="24588"/>
    <cellStyle name="Header2 30 10 3 6" xfId="24589"/>
    <cellStyle name="Header2 30 10 4" xfId="24590"/>
    <cellStyle name="Header2 30 10 5" xfId="24591"/>
    <cellStyle name="Header2 30 11" xfId="24592"/>
    <cellStyle name="Header2 30 11 2" xfId="24593"/>
    <cellStyle name="Header2 30 11 2 2" xfId="24594"/>
    <cellStyle name="Header2 30 11 2 2 2" xfId="24595"/>
    <cellStyle name="Header2 30 11 2 2 3" xfId="24596"/>
    <cellStyle name="Header2 30 11 2 2 4" xfId="24597"/>
    <cellStyle name="Header2 30 11 2 2 5" xfId="24598"/>
    <cellStyle name="Header2 30 11 2 3" xfId="24599"/>
    <cellStyle name="Header2 30 11 2 3 2" xfId="24600"/>
    <cellStyle name="Header2 30 11 2 3 3" xfId="24601"/>
    <cellStyle name="Header2 30 11 2 3 4" xfId="24602"/>
    <cellStyle name="Header2 30 11 2 4" xfId="24603"/>
    <cellStyle name="Header2 30 11 2 5" xfId="24604"/>
    <cellStyle name="Header2 30 11 2 6" xfId="24605"/>
    <cellStyle name="Header2 30 11 3" xfId="24606"/>
    <cellStyle name="Header2 30 11 3 2" xfId="24607"/>
    <cellStyle name="Header2 30 11 3 2 2" xfId="24608"/>
    <cellStyle name="Header2 30 11 3 2 3" xfId="24609"/>
    <cellStyle name="Header2 30 11 3 2 4" xfId="24610"/>
    <cellStyle name="Header2 30 11 3 3" xfId="24611"/>
    <cellStyle name="Header2 30 11 3 3 2" xfId="24612"/>
    <cellStyle name="Header2 30 11 3 3 3" xfId="24613"/>
    <cellStyle name="Header2 30 11 3 3 4" xfId="24614"/>
    <cellStyle name="Header2 30 11 3 4" xfId="24615"/>
    <cellStyle name="Header2 30 11 3 5" xfId="24616"/>
    <cellStyle name="Header2 30 11 3 6" xfId="24617"/>
    <cellStyle name="Header2 30 11 4" xfId="24618"/>
    <cellStyle name="Header2 30 11 5" xfId="24619"/>
    <cellStyle name="Header2 30 12" xfId="24620"/>
    <cellStyle name="Header2 30 12 2" xfId="24621"/>
    <cellStyle name="Header2 30 12 2 2" xfId="24622"/>
    <cellStyle name="Header2 30 12 2 2 2" xfId="24623"/>
    <cellStyle name="Header2 30 12 2 2 3" xfId="24624"/>
    <cellStyle name="Header2 30 12 2 2 4" xfId="24625"/>
    <cellStyle name="Header2 30 12 2 2 5" xfId="24626"/>
    <cellStyle name="Header2 30 12 2 3" xfId="24627"/>
    <cellStyle name="Header2 30 12 2 3 2" xfId="24628"/>
    <cellStyle name="Header2 30 12 2 3 3" xfId="24629"/>
    <cellStyle name="Header2 30 12 2 3 4" xfId="24630"/>
    <cellStyle name="Header2 30 12 2 4" xfId="24631"/>
    <cellStyle name="Header2 30 12 2 5" xfId="24632"/>
    <cellStyle name="Header2 30 12 2 6" xfId="24633"/>
    <cellStyle name="Header2 30 12 3" xfId="24634"/>
    <cellStyle name="Header2 30 12 3 2" xfId="24635"/>
    <cellStyle name="Header2 30 12 3 2 2" xfId="24636"/>
    <cellStyle name="Header2 30 12 3 2 3" xfId="24637"/>
    <cellStyle name="Header2 30 12 3 2 4" xfId="24638"/>
    <cellStyle name="Header2 30 12 3 3" xfId="24639"/>
    <cellStyle name="Header2 30 12 3 3 2" xfId="24640"/>
    <cellStyle name="Header2 30 12 3 3 3" xfId="24641"/>
    <cellStyle name="Header2 30 12 3 3 4" xfId="24642"/>
    <cellStyle name="Header2 30 12 3 4" xfId="24643"/>
    <cellStyle name="Header2 30 12 3 5" xfId="24644"/>
    <cellStyle name="Header2 30 12 3 6" xfId="24645"/>
    <cellStyle name="Header2 30 12 4" xfId="24646"/>
    <cellStyle name="Header2 30 12 5" xfId="24647"/>
    <cellStyle name="Header2 30 13" xfId="24648"/>
    <cellStyle name="Header2 30 13 2" xfId="24649"/>
    <cellStyle name="Header2 30 13 2 2" xfId="24650"/>
    <cellStyle name="Header2 30 13 2 2 2" xfId="24651"/>
    <cellStyle name="Header2 30 13 2 2 3" xfId="24652"/>
    <cellStyle name="Header2 30 13 2 2 4" xfId="24653"/>
    <cellStyle name="Header2 30 13 2 2 5" xfId="24654"/>
    <cellStyle name="Header2 30 13 2 3" xfId="24655"/>
    <cellStyle name="Header2 30 13 2 3 2" xfId="24656"/>
    <cellStyle name="Header2 30 13 2 3 3" xfId="24657"/>
    <cellStyle name="Header2 30 13 2 3 4" xfId="24658"/>
    <cellStyle name="Header2 30 13 2 4" xfId="24659"/>
    <cellStyle name="Header2 30 13 2 5" xfId="24660"/>
    <cellStyle name="Header2 30 13 2 6" xfId="24661"/>
    <cellStyle name="Header2 30 13 3" xfId="24662"/>
    <cellStyle name="Header2 30 13 3 2" xfId="24663"/>
    <cellStyle name="Header2 30 13 3 2 2" xfId="24664"/>
    <cellStyle name="Header2 30 13 3 2 3" xfId="24665"/>
    <cellStyle name="Header2 30 13 3 2 4" xfId="24666"/>
    <cellStyle name="Header2 30 13 3 3" xfId="24667"/>
    <cellStyle name="Header2 30 13 3 3 2" xfId="24668"/>
    <cellStyle name="Header2 30 13 3 3 3" xfId="24669"/>
    <cellStyle name="Header2 30 13 3 3 4" xfId="24670"/>
    <cellStyle name="Header2 30 13 3 4" xfId="24671"/>
    <cellStyle name="Header2 30 13 3 5" xfId="24672"/>
    <cellStyle name="Header2 30 13 3 6" xfId="24673"/>
    <cellStyle name="Header2 30 13 4" xfId="24674"/>
    <cellStyle name="Header2 30 13 5" xfId="24675"/>
    <cellStyle name="Header2 30 2" xfId="24676"/>
    <cellStyle name="Header2 30 2 2" xfId="24677"/>
    <cellStyle name="Header2 30 2 2 2" xfId="24678"/>
    <cellStyle name="Header2 30 2 2 2 2" xfId="24679"/>
    <cellStyle name="Header2 30 2 2 2 2 2" xfId="24680"/>
    <cellStyle name="Header2 30 2 2 2 2 3" xfId="24681"/>
    <cellStyle name="Header2 30 2 2 2 2 4" xfId="24682"/>
    <cellStyle name="Header2 30 2 2 2 2 5" xfId="24683"/>
    <cellStyle name="Header2 30 2 2 2 3" xfId="24684"/>
    <cellStyle name="Header2 30 2 2 2 3 2" xfId="24685"/>
    <cellStyle name="Header2 30 2 2 2 3 3" xfId="24686"/>
    <cellStyle name="Header2 30 2 2 2 3 4" xfId="24687"/>
    <cellStyle name="Header2 30 2 2 2 4" xfId="24688"/>
    <cellStyle name="Header2 30 2 2 2 5" xfId="24689"/>
    <cellStyle name="Header2 30 2 2 2 6" xfId="24690"/>
    <cellStyle name="Header2 30 2 2 3" xfId="24691"/>
    <cellStyle name="Header2 30 2 2 3 2" xfId="24692"/>
    <cellStyle name="Header2 30 2 2 3 2 2" xfId="24693"/>
    <cellStyle name="Header2 30 2 2 3 2 3" xfId="24694"/>
    <cellStyle name="Header2 30 2 2 3 2 4" xfId="24695"/>
    <cellStyle name="Header2 30 2 2 3 3" xfId="24696"/>
    <cellStyle name="Header2 30 2 2 3 3 2" xfId="24697"/>
    <cellStyle name="Header2 30 2 2 3 3 3" xfId="24698"/>
    <cellStyle name="Header2 30 2 2 3 3 4" xfId="24699"/>
    <cellStyle name="Header2 30 2 2 3 4" xfId="24700"/>
    <cellStyle name="Header2 30 2 2 3 5" xfId="24701"/>
    <cellStyle name="Header2 30 2 2 3 6" xfId="24702"/>
    <cellStyle name="Header2 30 2 2 4" xfId="24703"/>
    <cellStyle name="Header2 30 2 2 5" xfId="24704"/>
    <cellStyle name="Header2 30 2 3" xfId="24705"/>
    <cellStyle name="Header2 30 2 3 2" xfId="24706"/>
    <cellStyle name="Header2 30 2 3 2 2" xfId="24707"/>
    <cellStyle name="Header2 30 2 3 2 2 2" xfId="24708"/>
    <cellStyle name="Header2 30 2 3 2 2 3" xfId="24709"/>
    <cellStyle name="Header2 30 2 3 2 2 4" xfId="24710"/>
    <cellStyle name="Header2 30 2 3 2 2 5" xfId="24711"/>
    <cellStyle name="Header2 30 2 3 2 3" xfId="24712"/>
    <cellStyle name="Header2 30 2 3 2 3 2" xfId="24713"/>
    <cellStyle name="Header2 30 2 3 2 3 3" xfId="24714"/>
    <cellStyle name="Header2 30 2 3 2 3 4" xfId="24715"/>
    <cellStyle name="Header2 30 2 3 2 4" xfId="24716"/>
    <cellStyle name="Header2 30 2 3 2 5" xfId="24717"/>
    <cellStyle name="Header2 30 2 3 2 6" xfId="24718"/>
    <cellStyle name="Header2 30 2 3 3" xfId="24719"/>
    <cellStyle name="Header2 30 2 3 3 2" xfId="24720"/>
    <cellStyle name="Header2 30 2 3 3 2 2" xfId="24721"/>
    <cellStyle name="Header2 30 2 3 3 2 3" xfId="24722"/>
    <cellStyle name="Header2 30 2 3 3 2 4" xfId="24723"/>
    <cellStyle name="Header2 30 2 3 3 3" xfId="24724"/>
    <cellStyle name="Header2 30 2 3 3 3 2" xfId="24725"/>
    <cellStyle name="Header2 30 2 3 3 3 3" xfId="24726"/>
    <cellStyle name="Header2 30 2 3 3 3 4" xfId="24727"/>
    <cellStyle name="Header2 30 2 3 3 4" xfId="24728"/>
    <cellStyle name="Header2 30 2 3 3 5" xfId="24729"/>
    <cellStyle name="Header2 30 2 3 3 6" xfId="24730"/>
    <cellStyle name="Header2 30 2 3 4" xfId="24731"/>
    <cellStyle name="Header2 30 2 3 5" xfId="24732"/>
    <cellStyle name="Header2 30 3" xfId="24733"/>
    <cellStyle name="Header2 30 3 2" xfId="24734"/>
    <cellStyle name="Header2 30 3 2 2" xfId="24735"/>
    <cellStyle name="Header2 30 3 2 3" xfId="24736"/>
    <cellStyle name="Header2 30 3 3" xfId="24737"/>
    <cellStyle name="Header2 30 4" xfId="24738"/>
    <cellStyle name="Header2 30 4 2" xfId="24739"/>
    <cellStyle name="Header2 30 4 2 2" xfId="24740"/>
    <cellStyle name="Header2 30 4 2 3" xfId="24741"/>
    <cellStyle name="Header2 30 4 3" xfId="24742"/>
    <cellStyle name="Header2 30 5" xfId="24743"/>
    <cellStyle name="Header2 30 5 2" xfId="24744"/>
    <cellStyle name="Header2 30 5 2 2" xfId="24745"/>
    <cellStyle name="Header2 30 5 2 3" xfId="24746"/>
    <cellStyle name="Header2 30 5 3" xfId="24747"/>
    <cellStyle name="Header2 30 6" xfId="24748"/>
    <cellStyle name="Header2 30 6 2" xfId="24749"/>
    <cellStyle name="Header2 30 6 2 2" xfId="24750"/>
    <cellStyle name="Header2 30 6 2 2 2" xfId="24751"/>
    <cellStyle name="Header2 30 6 2 2 3" xfId="24752"/>
    <cellStyle name="Header2 30 6 2 2 4" xfId="24753"/>
    <cellStyle name="Header2 30 6 2 2 5" xfId="24754"/>
    <cellStyle name="Header2 30 6 2 3" xfId="24755"/>
    <cellStyle name="Header2 30 6 2 3 2" xfId="24756"/>
    <cellStyle name="Header2 30 6 2 3 3" xfId="24757"/>
    <cellStyle name="Header2 30 6 2 3 4" xfId="24758"/>
    <cellStyle name="Header2 30 6 2 4" xfId="24759"/>
    <cellStyle name="Header2 30 6 2 5" xfId="24760"/>
    <cellStyle name="Header2 30 6 2 6" xfId="24761"/>
    <cellStyle name="Header2 30 6 3" xfId="24762"/>
    <cellStyle name="Header2 30 6 3 2" xfId="24763"/>
    <cellStyle name="Header2 30 6 3 2 2" xfId="24764"/>
    <cellStyle name="Header2 30 6 3 2 3" xfId="24765"/>
    <cellStyle name="Header2 30 6 3 2 4" xfId="24766"/>
    <cellStyle name="Header2 30 6 3 3" xfId="24767"/>
    <cellStyle name="Header2 30 6 3 3 2" xfId="24768"/>
    <cellStyle name="Header2 30 6 3 3 3" xfId="24769"/>
    <cellStyle name="Header2 30 6 3 3 4" xfId="24770"/>
    <cellStyle name="Header2 30 6 3 4" xfId="24771"/>
    <cellStyle name="Header2 30 6 3 5" xfId="24772"/>
    <cellStyle name="Header2 30 6 3 6" xfId="24773"/>
    <cellStyle name="Header2 30 6 4" xfId="24774"/>
    <cellStyle name="Header2 30 6 5" xfId="24775"/>
    <cellStyle name="Header2 30 7" xfId="24776"/>
    <cellStyle name="Header2 30 7 2" xfId="24777"/>
    <cellStyle name="Header2 30 7 2 2" xfId="24778"/>
    <cellStyle name="Header2 30 7 2 2 2" xfId="24779"/>
    <cellStyle name="Header2 30 7 2 2 3" xfId="24780"/>
    <cellStyle name="Header2 30 7 2 2 4" xfId="24781"/>
    <cellStyle name="Header2 30 7 2 2 5" xfId="24782"/>
    <cellStyle name="Header2 30 7 2 3" xfId="24783"/>
    <cellStyle name="Header2 30 7 2 3 2" xfId="24784"/>
    <cellStyle name="Header2 30 7 2 3 3" xfId="24785"/>
    <cellStyle name="Header2 30 7 2 3 4" xfId="24786"/>
    <cellStyle name="Header2 30 7 2 4" xfId="24787"/>
    <cellStyle name="Header2 30 7 2 5" xfId="24788"/>
    <cellStyle name="Header2 30 7 2 6" xfId="24789"/>
    <cellStyle name="Header2 30 7 3" xfId="24790"/>
    <cellStyle name="Header2 30 7 3 2" xfId="24791"/>
    <cellStyle name="Header2 30 7 3 2 2" xfId="24792"/>
    <cellStyle name="Header2 30 7 3 2 3" xfId="24793"/>
    <cellStyle name="Header2 30 7 3 2 4" xfId="24794"/>
    <cellStyle name="Header2 30 7 3 3" xfId="24795"/>
    <cellStyle name="Header2 30 7 3 3 2" xfId="24796"/>
    <cellStyle name="Header2 30 7 3 3 3" xfId="24797"/>
    <cellStyle name="Header2 30 7 3 3 4" xfId="24798"/>
    <cellStyle name="Header2 30 7 3 4" xfId="24799"/>
    <cellStyle name="Header2 30 7 3 5" xfId="24800"/>
    <cellStyle name="Header2 30 7 3 6" xfId="24801"/>
    <cellStyle name="Header2 30 7 4" xfId="24802"/>
    <cellStyle name="Header2 30 7 5" xfId="24803"/>
    <cellStyle name="Header2 30 8" xfId="24804"/>
    <cellStyle name="Header2 30 8 2" xfId="24805"/>
    <cellStyle name="Header2 30 8 2 2" xfId="24806"/>
    <cellStyle name="Header2 30 8 2 2 2" xfId="24807"/>
    <cellStyle name="Header2 30 8 2 2 3" xfId="24808"/>
    <cellStyle name="Header2 30 8 2 2 4" xfId="24809"/>
    <cellStyle name="Header2 30 8 2 2 5" xfId="24810"/>
    <cellStyle name="Header2 30 8 2 3" xfId="24811"/>
    <cellStyle name="Header2 30 8 2 3 2" xfId="24812"/>
    <cellStyle name="Header2 30 8 2 3 3" xfId="24813"/>
    <cellStyle name="Header2 30 8 2 3 4" xfId="24814"/>
    <cellStyle name="Header2 30 8 2 4" xfId="24815"/>
    <cellStyle name="Header2 30 8 2 5" xfId="24816"/>
    <cellStyle name="Header2 30 8 2 6" xfId="24817"/>
    <cellStyle name="Header2 30 8 3" xfId="24818"/>
    <cellStyle name="Header2 30 8 3 2" xfId="24819"/>
    <cellStyle name="Header2 30 8 3 2 2" xfId="24820"/>
    <cellStyle name="Header2 30 8 3 2 3" xfId="24821"/>
    <cellStyle name="Header2 30 8 3 2 4" xfId="24822"/>
    <cellStyle name="Header2 30 8 3 3" xfId="24823"/>
    <cellStyle name="Header2 30 8 3 3 2" xfId="24824"/>
    <cellStyle name="Header2 30 8 3 3 3" xfId="24825"/>
    <cellStyle name="Header2 30 8 3 3 4" xfId="24826"/>
    <cellStyle name="Header2 30 8 3 4" xfId="24827"/>
    <cellStyle name="Header2 30 8 3 5" xfId="24828"/>
    <cellStyle name="Header2 30 8 3 6" xfId="24829"/>
    <cellStyle name="Header2 30 8 4" xfId="24830"/>
    <cellStyle name="Header2 30 8 5" xfId="24831"/>
    <cellStyle name="Header2 30 9" xfId="24832"/>
    <cellStyle name="Header2 30 9 2" xfId="24833"/>
    <cellStyle name="Header2 30 9 2 2" xfId="24834"/>
    <cellStyle name="Header2 30 9 2 2 2" xfId="24835"/>
    <cellStyle name="Header2 30 9 2 2 3" xfId="24836"/>
    <cellStyle name="Header2 30 9 2 2 4" xfId="24837"/>
    <cellStyle name="Header2 30 9 2 2 5" xfId="24838"/>
    <cellStyle name="Header2 30 9 2 3" xfId="24839"/>
    <cellStyle name="Header2 30 9 2 3 2" xfId="24840"/>
    <cellStyle name="Header2 30 9 2 3 3" xfId="24841"/>
    <cellStyle name="Header2 30 9 2 3 4" xfId="24842"/>
    <cellStyle name="Header2 30 9 2 4" xfId="24843"/>
    <cellStyle name="Header2 30 9 2 5" xfId="24844"/>
    <cellStyle name="Header2 30 9 2 6" xfId="24845"/>
    <cellStyle name="Header2 30 9 3" xfId="24846"/>
    <cellStyle name="Header2 30 9 3 2" xfId="24847"/>
    <cellStyle name="Header2 30 9 3 2 2" xfId="24848"/>
    <cellStyle name="Header2 30 9 3 2 3" xfId="24849"/>
    <cellStyle name="Header2 30 9 3 2 4" xfId="24850"/>
    <cellStyle name="Header2 30 9 3 3" xfId="24851"/>
    <cellStyle name="Header2 30 9 3 3 2" xfId="24852"/>
    <cellStyle name="Header2 30 9 3 3 3" xfId="24853"/>
    <cellStyle name="Header2 30 9 3 3 4" xfId="24854"/>
    <cellStyle name="Header2 30 9 3 4" xfId="24855"/>
    <cellStyle name="Header2 30 9 3 5" xfId="24856"/>
    <cellStyle name="Header2 30 9 3 6" xfId="24857"/>
    <cellStyle name="Header2 30 9 4" xfId="24858"/>
    <cellStyle name="Header2 30 9 5" xfId="24859"/>
    <cellStyle name="Header2 31" xfId="24860"/>
    <cellStyle name="Header2 31 10" xfId="24861"/>
    <cellStyle name="Header2 31 10 2" xfId="24862"/>
    <cellStyle name="Header2 31 10 2 2" xfId="24863"/>
    <cellStyle name="Header2 31 10 2 2 2" xfId="24864"/>
    <cellStyle name="Header2 31 10 2 2 3" xfId="24865"/>
    <cellStyle name="Header2 31 10 2 2 4" xfId="24866"/>
    <cellStyle name="Header2 31 10 2 2 5" xfId="24867"/>
    <cellStyle name="Header2 31 10 2 3" xfId="24868"/>
    <cellStyle name="Header2 31 10 2 3 2" xfId="24869"/>
    <cellStyle name="Header2 31 10 2 3 3" xfId="24870"/>
    <cellStyle name="Header2 31 10 2 3 4" xfId="24871"/>
    <cellStyle name="Header2 31 10 2 4" xfId="24872"/>
    <cellStyle name="Header2 31 10 2 5" xfId="24873"/>
    <cellStyle name="Header2 31 10 2 6" xfId="24874"/>
    <cellStyle name="Header2 31 10 3" xfId="24875"/>
    <cellStyle name="Header2 31 10 3 2" xfId="24876"/>
    <cellStyle name="Header2 31 10 3 2 2" xfId="24877"/>
    <cellStyle name="Header2 31 10 3 2 3" xfId="24878"/>
    <cellStyle name="Header2 31 10 3 2 4" xfId="24879"/>
    <cellStyle name="Header2 31 10 3 3" xfId="24880"/>
    <cellStyle name="Header2 31 10 3 3 2" xfId="24881"/>
    <cellStyle name="Header2 31 10 3 3 3" xfId="24882"/>
    <cellStyle name="Header2 31 10 3 3 4" xfId="24883"/>
    <cellStyle name="Header2 31 10 3 4" xfId="24884"/>
    <cellStyle name="Header2 31 10 3 5" xfId="24885"/>
    <cellStyle name="Header2 31 10 3 6" xfId="24886"/>
    <cellStyle name="Header2 31 10 4" xfId="24887"/>
    <cellStyle name="Header2 31 10 5" xfId="24888"/>
    <cellStyle name="Header2 31 11" xfId="24889"/>
    <cellStyle name="Header2 31 11 2" xfId="24890"/>
    <cellStyle name="Header2 31 11 2 2" xfId="24891"/>
    <cellStyle name="Header2 31 11 2 2 2" xfId="24892"/>
    <cellStyle name="Header2 31 11 2 2 3" xfId="24893"/>
    <cellStyle name="Header2 31 11 2 2 4" xfId="24894"/>
    <cellStyle name="Header2 31 11 2 2 5" xfId="24895"/>
    <cellStyle name="Header2 31 11 2 3" xfId="24896"/>
    <cellStyle name="Header2 31 11 2 3 2" xfId="24897"/>
    <cellStyle name="Header2 31 11 2 3 3" xfId="24898"/>
    <cellStyle name="Header2 31 11 2 3 4" xfId="24899"/>
    <cellStyle name="Header2 31 11 2 4" xfId="24900"/>
    <cellStyle name="Header2 31 11 2 5" xfId="24901"/>
    <cellStyle name="Header2 31 11 2 6" xfId="24902"/>
    <cellStyle name="Header2 31 11 3" xfId="24903"/>
    <cellStyle name="Header2 31 11 3 2" xfId="24904"/>
    <cellStyle name="Header2 31 11 3 2 2" xfId="24905"/>
    <cellStyle name="Header2 31 11 3 2 3" xfId="24906"/>
    <cellStyle name="Header2 31 11 3 2 4" xfId="24907"/>
    <cellStyle name="Header2 31 11 3 3" xfId="24908"/>
    <cellStyle name="Header2 31 11 3 3 2" xfId="24909"/>
    <cellStyle name="Header2 31 11 3 3 3" xfId="24910"/>
    <cellStyle name="Header2 31 11 3 3 4" xfId="24911"/>
    <cellStyle name="Header2 31 11 3 4" xfId="24912"/>
    <cellStyle name="Header2 31 11 3 5" xfId="24913"/>
    <cellStyle name="Header2 31 11 3 6" xfId="24914"/>
    <cellStyle name="Header2 31 11 4" xfId="24915"/>
    <cellStyle name="Header2 31 11 5" xfId="24916"/>
    <cellStyle name="Header2 31 12" xfId="24917"/>
    <cellStyle name="Header2 31 12 2" xfId="24918"/>
    <cellStyle name="Header2 31 12 2 2" xfId="24919"/>
    <cellStyle name="Header2 31 12 2 2 2" xfId="24920"/>
    <cellStyle name="Header2 31 12 2 2 3" xfId="24921"/>
    <cellStyle name="Header2 31 12 2 2 4" xfId="24922"/>
    <cellStyle name="Header2 31 12 2 2 5" xfId="24923"/>
    <cellStyle name="Header2 31 12 2 3" xfId="24924"/>
    <cellStyle name="Header2 31 12 2 3 2" xfId="24925"/>
    <cellStyle name="Header2 31 12 2 3 3" xfId="24926"/>
    <cellStyle name="Header2 31 12 2 3 4" xfId="24927"/>
    <cellStyle name="Header2 31 12 2 4" xfId="24928"/>
    <cellStyle name="Header2 31 12 2 5" xfId="24929"/>
    <cellStyle name="Header2 31 12 2 6" xfId="24930"/>
    <cellStyle name="Header2 31 12 3" xfId="24931"/>
    <cellStyle name="Header2 31 12 3 2" xfId="24932"/>
    <cellStyle name="Header2 31 12 3 2 2" xfId="24933"/>
    <cellStyle name="Header2 31 12 3 2 3" xfId="24934"/>
    <cellStyle name="Header2 31 12 3 2 4" xfId="24935"/>
    <cellStyle name="Header2 31 12 3 3" xfId="24936"/>
    <cellStyle name="Header2 31 12 3 3 2" xfId="24937"/>
    <cellStyle name="Header2 31 12 3 3 3" xfId="24938"/>
    <cellStyle name="Header2 31 12 3 3 4" xfId="24939"/>
    <cellStyle name="Header2 31 12 3 4" xfId="24940"/>
    <cellStyle name="Header2 31 12 3 5" xfId="24941"/>
    <cellStyle name="Header2 31 12 3 6" xfId="24942"/>
    <cellStyle name="Header2 31 12 4" xfId="24943"/>
    <cellStyle name="Header2 31 12 5" xfId="24944"/>
    <cellStyle name="Header2 31 2" xfId="24945"/>
    <cellStyle name="Header2 31 2 2" xfId="24946"/>
    <cellStyle name="Header2 31 2 2 2" xfId="24947"/>
    <cellStyle name="Header2 31 2 2 3" xfId="24948"/>
    <cellStyle name="Header2 31 2 3" xfId="24949"/>
    <cellStyle name="Header2 31 3" xfId="24950"/>
    <cellStyle name="Header2 31 3 2" xfId="24951"/>
    <cellStyle name="Header2 31 3 2 2" xfId="24952"/>
    <cellStyle name="Header2 31 3 2 3" xfId="24953"/>
    <cellStyle name="Header2 31 3 3" xfId="24954"/>
    <cellStyle name="Header2 31 4" xfId="24955"/>
    <cellStyle name="Header2 31 4 2" xfId="24956"/>
    <cellStyle name="Header2 31 4 2 2" xfId="24957"/>
    <cellStyle name="Header2 31 4 2 3" xfId="24958"/>
    <cellStyle name="Header2 31 4 3" xfId="24959"/>
    <cellStyle name="Header2 31 5" xfId="24960"/>
    <cellStyle name="Header2 31 5 2" xfId="24961"/>
    <cellStyle name="Header2 31 5 2 2" xfId="24962"/>
    <cellStyle name="Header2 31 5 2 2 2" xfId="24963"/>
    <cellStyle name="Header2 31 5 2 2 3" xfId="24964"/>
    <cellStyle name="Header2 31 5 2 2 4" xfId="24965"/>
    <cellStyle name="Header2 31 5 2 2 5" xfId="24966"/>
    <cellStyle name="Header2 31 5 2 3" xfId="24967"/>
    <cellStyle name="Header2 31 5 2 3 2" xfId="24968"/>
    <cellStyle name="Header2 31 5 2 3 3" xfId="24969"/>
    <cellStyle name="Header2 31 5 2 3 4" xfId="24970"/>
    <cellStyle name="Header2 31 5 2 4" xfId="24971"/>
    <cellStyle name="Header2 31 5 2 5" xfId="24972"/>
    <cellStyle name="Header2 31 5 2 6" xfId="24973"/>
    <cellStyle name="Header2 31 5 3" xfId="24974"/>
    <cellStyle name="Header2 31 5 3 2" xfId="24975"/>
    <cellStyle name="Header2 31 5 3 2 2" xfId="24976"/>
    <cellStyle name="Header2 31 5 3 2 3" xfId="24977"/>
    <cellStyle name="Header2 31 5 3 2 4" xfId="24978"/>
    <cellStyle name="Header2 31 5 3 3" xfId="24979"/>
    <cellStyle name="Header2 31 5 3 3 2" xfId="24980"/>
    <cellStyle name="Header2 31 5 3 3 3" xfId="24981"/>
    <cellStyle name="Header2 31 5 3 3 4" xfId="24982"/>
    <cellStyle name="Header2 31 5 3 4" xfId="24983"/>
    <cellStyle name="Header2 31 5 3 5" xfId="24984"/>
    <cellStyle name="Header2 31 5 3 6" xfId="24985"/>
    <cellStyle name="Header2 31 5 4" xfId="24986"/>
    <cellStyle name="Header2 31 5 5" xfId="24987"/>
    <cellStyle name="Header2 31 6" xfId="24988"/>
    <cellStyle name="Header2 31 6 2" xfId="24989"/>
    <cellStyle name="Header2 31 6 2 2" xfId="24990"/>
    <cellStyle name="Header2 31 6 2 2 2" xfId="24991"/>
    <cellStyle name="Header2 31 6 2 2 3" xfId="24992"/>
    <cellStyle name="Header2 31 6 2 2 4" xfId="24993"/>
    <cellStyle name="Header2 31 6 2 2 5" xfId="24994"/>
    <cellStyle name="Header2 31 6 2 3" xfId="24995"/>
    <cellStyle name="Header2 31 6 2 3 2" xfId="24996"/>
    <cellStyle name="Header2 31 6 2 3 3" xfId="24997"/>
    <cellStyle name="Header2 31 6 2 3 4" xfId="24998"/>
    <cellStyle name="Header2 31 6 2 4" xfId="24999"/>
    <cellStyle name="Header2 31 6 2 5" xfId="25000"/>
    <cellStyle name="Header2 31 6 2 6" xfId="25001"/>
    <cellStyle name="Header2 31 6 3" xfId="25002"/>
    <cellStyle name="Header2 31 6 3 2" xfId="25003"/>
    <cellStyle name="Header2 31 6 3 2 2" xfId="25004"/>
    <cellStyle name="Header2 31 6 3 2 3" xfId="25005"/>
    <cellStyle name="Header2 31 6 3 2 4" xfId="25006"/>
    <cellStyle name="Header2 31 6 3 3" xfId="25007"/>
    <cellStyle name="Header2 31 6 3 3 2" xfId="25008"/>
    <cellStyle name="Header2 31 6 3 3 3" xfId="25009"/>
    <cellStyle name="Header2 31 6 3 3 4" xfId="25010"/>
    <cellStyle name="Header2 31 6 3 4" xfId="25011"/>
    <cellStyle name="Header2 31 6 3 5" xfId="25012"/>
    <cellStyle name="Header2 31 6 3 6" xfId="25013"/>
    <cellStyle name="Header2 31 6 4" xfId="25014"/>
    <cellStyle name="Header2 31 6 5" xfId="25015"/>
    <cellStyle name="Header2 31 7" xfId="25016"/>
    <cellStyle name="Header2 31 7 2" xfId="25017"/>
    <cellStyle name="Header2 31 7 2 2" xfId="25018"/>
    <cellStyle name="Header2 31 7 2 2 2" xfId="25019"/>
    <cellStyle name="Header2 31 7 2 2 3" xfId="25020"/>
    <cellStyle name="Header2 31 7 2 2 4" xfId="25021"/>
    <cellStyle name="Header2 31 7 2 2 5" xfId="25022"/>
    <cellStyle name="Header2 31 7 2 3" xfId="25023"/>
    <cellStyle name="Header2 31 7 2 3 2" xfId="25024"/>
    <cellStyle name="Header2 31 7 2 3 3" xfId="25025"/>
    <cellStyle name="Header2 31 7 2 3 4" xfId="25026"/>
    <cellStyle name="Header2 31 7 2 4" xfId="25027"/>
    <cellStyle name="Header2 31 7 2 5" xfId="25028"/>
    <cellStyle name="Header2 31 7 2 6" xfId="25029"/>
    <cellStyle name="Header2 31 7 3" xfId="25030"/>
    <cellStyle name="Header2 31 7 3 2" xfId="25031"/>
    <cellStyle name="Header2 31 7 3 2 2" xfId="25032"/>
    <cellStyle name="Header2 31 7 3 2 3" xfId="25033"/>
    <cellStyle name="Header2 31 7 3 2 4" xfId="25034"/>
    <cellStyle name="Header2 31 7 3 3" xfId="25035"/>
    <cellStyle name="Header2 31 7 3 3 2" xfId="25036"/>
    <cellStyle name="Header2 31 7 3 3 3" xfId="25037"/>
    <cellStyle name="Header2 31 7 3 3 4" xfId="25038"/>
    <cellStyle name="Header2 31 7 3 4" xfId="25039"/>
    <cellStyle name="Header2 31 7 3 5" xfId="25040"/>
    <cellStyle name="Header2 31 7 3 6" xfId="25041"/>
    <cellStyle name="Header2 31 7 4" xfId="25042"/>
    <cellStyle name="Header2 31 7 5" xfId="25043"/>
    <cellStyle name="Header2 31 8" xfId="25044"/>
    <cellStyle name="Header2 31 8 2" xfId="25045"/>
    <cellStyle name="Header2 31 8 2 2" xfId="25046"/>
    <cellStyle name="Header2 31 8 2 2 2" xfId="25047"/>
    <cellStyle name="Header2 31 8 2 2 3" xfId="25048"/>
    <cellStyle name="Header2 31 8 2 2 4" xfId="25049"/>
    <cellStyle name="Header2 31 8 2 2 5" xfId="25050"/>
    <cellStyle name="Header2 31 8 2 3" xfId="25051"/>
    <cellStyle name="Header2 31 8 2 3 2" xfId="25052"/>
    <cellStyle name="Header2 31 8 2 3 3" xfId="25053"/>
    <cellStyle name="Header2 31 8 2 3 4" xfId="25054"/>
    <cellStyle name="Header2 31 8 2 4" xfId="25055"/>
    <cellStyle name="Header2 31 8 2 5" xfId="25056"/>
    <cellStyle name="Header2 31 8 2 6" xfId="25057"/>
    <cellStyle name="Header2 31 8 3" xfId="25058"/>
    <cellStyle name="Header2 31 8 3 2" xfId="25059"/>
    <cellStyle name="Header2 31 8 3 2 2" xfId="25060"/>
    <cellStyle name="Header2 31 8 3 2 3" xfId="25061"/>
    <cellStyle name="Header2 31 8 3 2 4" xfId="25062"/>
    <cellStyle name="Header2 31 8 3 3" xfId="25063"/>
    <cellStyle name="Header2 31 8 3 3 2" xfId="25064"/>
    <cellStyle name="Header2 31 8 3 3 3" xfId="25065"/>
    <cellStyle name="Header2 31 8 3 3 4" xfId="25066"/>
    <cellStyle name="Header2 31 8 3 4" xfId="25067"/>
    <cellStyle name="Header2 31 8 3 5" xfId="25068"/>
    <cellStyle name="Header2 31 8 3 6" xfId="25069"/>
    <cellStyle name="Header2 31 8 4" xfId="25070"/>
    <cellStyle name="Header2 31 8 5" xfId="25071"/>
    <cellStyle name="Header2 31 9" xfId="25072"/>
    <cellStyle name="Header2 31 9 2" xfId="25073"/>
    <cellStyle name="Header2 31 9 2 2" xfId="25074"/>
    <cellStyle name="Header2 31 9 2 2 2" xfId="25075"/>
    <cellStyle name="Header2 31 9 2 2 3" xfId="25076"/>
    <cellStyle name="Header2 31 9 2 2 4" xfId="25077"/>
    <cellStyle name="Header2 31 9 2 2 5" xfId="25078"/>
    <cellStyle name="Header2 31 9 2 3" xfId="25079"/>
    <cellStyle name="Header2 31 9 2 3 2" xfId="25080"/>
    <cellStyle name="Header2 31 9 2 3 3" xfId="25081"/>
    <cellStyle name="Header2 31 9 2 3 4" xfId="25082"/>
    <cellStyle name="Header2 31 9 2 4" xfId="25083"/>
    <cellStyle name="Header2 31 9 2 5" xfId="25084"/>
    <cellStyle name="Header2 31 9 2 6" xfId="25085"/>
    <cellStyle name="Header2 31 9 3" xfId="25086"/>
    <cellStyle name="Header2 31 9 3 2" xfId="25087"/>
    <cellStyle name="Header2 31 9 3 2 2" xfId="25088"/>
    <cellStyle name="Header2 31 9 3 2 3" xfId="25089"/>
    <cellStyle name="Header2 31 9 3 2 4" xfId="25090"/>
    <cellStyle name="Header2 31 9 3 3" xfId="25091"/>
    <cellStyle name="Header2 31 9 3 3 2" xfId="25092"/>
    <cellStyle name="Header2 31 9 3 3 3" xfId="25093"/>
    <cellStyle name="Header2 31 9 3 3 4" xfId="25094"/>
    <cellStyle name="Header2 31 9 3 4" xfId="25095"/>
    <cellStyle name="Header2 31 9 3 5" xfId="25096"/>
    <cellStyle name="Header2 31 9 3 6" xfId="25097"/>
    <cellStyle name="Header2 31 9 4" xfId="25098"/>
    <cellStyle name="Header2 31 9 5" xfId="25099"/>
    <cellStyle name="Header2 4" xfId="25100"/>
    <cellStyle name="Header2 4 2" xfId="25101"/>
    <cellStyle name="Header2 4 2 10" xfId="25102"/>
    <cellStyle name="Header2 4 2 10 2" xfId="25103"/>
    <cellStyle name="Header2 4 2 10 2 2" xfId="25104"/>
    <cellStyle name="Header2 4 2 10 2 2 2" xfId="25105"/>
    <cellStyle name="Header2 4 2 10 2 2 3" xfId="25106"/>
    <cellStyle name="Header2 4 2 10 2 2 4" xfId="25107"/>
    <cellStyle name="Header2 4 2 10 2 2 5" xfId="25108"/>
    <cellStyle name="Header2 4 2 10 2 3" xfId="25109"/>
    <cellStyle name="Header2 4 2 10 2 3 2" xfId="25110"/>
    <cellStyle name="Header2 4 2 10 2 3 3" xfId="25111"/>
    <cellStyle name="Header2 4 2 10 2 3 4" xfId="25112"/>
    <cellStyle name="Header2 4 2 10 2 4" xfId="25113"/>
    <cellStyle name="Header2 4 2 10 2 5" xfId="25114"/>
    <cellStyle name="Header2 4 2 10 2 6" xfId="25115"/>
    <cellStyle name="Header2 4 2 10 3" xfId="25116"/>
    <cellStyle name="Header2 4 2 10 3 2" xfId="25117"/>
    <cellStyle name="Header2 4 2 10 3 2 2" xfId="25118"/>
    <cellStyle name="Header2 4 2 10 3 2 3" xfId="25119"/>
    <cellStyle name="Header2 4 2 10 3 2 4" xfId="25120"/>
    <cellStyle name="Header2 4 2 10 3 3" xfId="25121"/>
    <cellStyle name="Header2 4 2 10 3 3 2" xfId="25122"/>
    <cellStyle name="Header2 4 2 10 3 3 3" xfId="25123"/>
    <cellStyle name="Header2 4 2 10 3 3 4" xfId="25124"/>
    <cellStyle name="Header2 4 2 10 3 4" xfId="25125"/>
    <cellStyle name="Header2 4 2 10 3 5" xfId="25126"/>
    <cellStyle name="Header2 4 2 10 3 6" xfId="25127"/>
    <cellStyle name="Header2 4 2 10 4" xfId="25128"/>
    <cellStyle name="Header2 4 2 10 5" xfId="25129"/>
    <cellStyle name="Header2 4 2 11" xfId="25130"/>
    <cellStyle name="Header2 4 2 11 2" xfId="25131"/>
    <cellStyle name="Header2 4 2 11 2 2" xfId="25132"/>
    <cellStyle name="Header2 4 2 11 2 2 2" xfId="25133"/>
    <cellStyle name="Header2 4 2 11 2 2 3" xfId="25134"/>
    <cellStyle name="Header2 4 2 11 2 2 4" xfId="25135"/>
    <cellStyle name="Header2 4 2 11 2 2 5" xfId="25136"/>
    <cellStyle name="Header2 4 2 11 2 3" xfId="25137"/>
    <cellStyle name="Header2 4 2 11 2 3 2" xfId="25138"/>
    <cellStyle name="Header2 4 2 11 2 3 3" xfId="25139"/>
    <cellStyle name="Header2 4 2 11 2 3 4" xfId="25140"/>
    <cellStyle name="Header2 4 2 11 2 4" xfId="25141"/>
    <cellStyle name="Header2 4 2 11 2 5" xfId="25142"/>
    <cellStyle name="Header2 4 2 11 2 6" xfId="25143"/>
    <cellStyle name="Header2 4 2 11 3" xfId="25144"/>
    <cellStyle name="Header2 4 2 11 3 2" xfId="25145"/>
    <cellStyle name="Header2 4 2 11 3 2 2" xfId="25146"/>
    <cellStyle name="Header2 4 2 11 3 2 3" xfId="25147"/>
    <cellStyle name="Header2 4 2 11 3 2 4" xfId="25148"/>
    <cellStyle name="Header2 4 2 11 3 3" xfId="25149"/>
    <cellStyle name="Header2 4 2 11 3 3 2" xfId="25150"/>
    <cellStyle name="Header2 4 2 11 3 3 3" xfId="25151"/>
    <cellStyle name="Header2 4 2 11 3 3 4" xfId="25152"/>
    <cellStyle name="Header2 4 2 11 3 4" xfId="25153"/>
    <cellStyle name="Header2 4 2 11 3 5" xfId="25154"/>
    <cellStyle name="Header2 4 2 11 3 6" xfId="25155"/>
    <cellStyle name="Header2 4 2 11 4" xfId="25156"/>
    <cellStyle name="Header2 4 2 11 5" xfId="25157"/>
    <cellStyle name="Header2 4 2 12" xfId="25158"/>
    <cellStyle name="Header2 4 2 12 2" xfId="25159"/>
    <cellStyle name="Header2 4 2 12 2 2" xfId="25160"/>
    <cellStyle name="Header2 4 2 12 2 2 2" xfId="25161"/>
    <cellStyle name="Header2 4 2 12 2 2 3" xfId="25162"/>
    <cellStyle name="Header2 4 2 12 2 2 4" xfId="25163"/>
    <cellStyle name="Header2 4 2 12 2 2 5" xfId="25164"/>
    <cellStyle name="Header2 4 2 12 2 3" xfId="25165"/>
    <cellStyle name="Header2 4 2 12 2 3 2" xfId="25166"/>
    <cellStyle name="Header2 4 2 12 2 3 3" xfId="25167"/>
    <cellStyle name="Header2 4 2 12 2 3 4" xfId="25168"/>
    <cellStyle name="Header2 4 2 12 2 4" xfId="25169"/>
    <cellStyle name="Header2 4 2 12 2 5" xfId="25170"/>
    <cellStyle name="Header2 4 2 12 2 6" xfId="25171"/>
    <cellStyle name="Header2 4 2 12 3" xfId="25172"/>
    <cellStyle name="Header2 4 2 12 3 2" xfId="25173"/>
    <cellStyle name="Header2 4 2 12 3 2 2" xfId="25174"/>
    <cellStyle name="Header2 4 2 12 3 2 3" xfId="25175"/>
    <cellStyle name="Header2 4 2 12 3 2 4" xfId="25176"/>
    <cellStyle name="Header2 4 2 12 3 3" xfId="25177"/>
    <cellStyle name="Header2 4 2 12 3 3 2" xfId="25178"/>
    <cellStyle name="Header2 4 2 12 3 3 3" xfId="25179"/>
    <cellStyle name="Header2 4 2 12 3 3 4" xfId="25180"/>
    <cellStyle name="Header2 4 2 12 3 4" xfId="25181"/>
    <cellStyle name="Header2 4 2 12 3 5" xfId="25182"/>
    <cellStyle name="Header2 4 2 12 3 6" xfId="25183"/>
    <cellStyle name="Header2 4 2 12 4" xfId="25184"/>
    <cellStyle name="Header2 4 2 12 5" xfId="25185"/>
    <cellStyle name="Header2 4 2 13" xfId="25186"/>
    <cellStyle name="Header2 4 2 13 2" xfId="25187"/>
    <cellStyle name="Header2 4 2 13 2 2" xfId="25188"/>
    <cellStyle name="Header2 4 2 13 2 2 2" xfId="25189"/>
    <cellStyle name="Header2 4 2 13 2 2 3" xfId="25190"/>
    <cellStyle name="Header2 4 2 13 2 2 4" xfId="25191"/>
    <cellStyle name="Header2 4 2 13 2 2 5" xfId="25192"/>
    <cellStyle name="Header2 4 2 13 2 3" xfId="25193"/>
    <cellStyle name="Header2 4 2 13 2 3 2" xfId="25194"/>
    <cellStyle name="Header2 4 2 13 2 3 3" xfId="25195"/>
    <cellStyle name="Header2 4 2 13 2 3 4" xfId="25196"/>
    <cellStyle name="Header2 4 2 13 2 4" xfId="25197"/>
    <cellStyle name="Header2 4 2 13 2 5" xfId="25198"/>
    <cellStyle name="Header2 4 2 13 2 6" xfId="25199"/>
    <cellStyle name="Header2 4 2 13 3" xfId="25200"/>
    <cellStyle name="Header2 4 2 13 3 2" xfId="25201"/>
    <cellStyle name="Header2 4 2 13 3 2 2" xfId="25202"/>
    <cellStyle name="Header2 4 2 13 3 2 3" xfId="25203"/>
    <cellStyle name="Header2 4 2 13 3 2 4" xfId="25204"/>
    <cellStyle name="Header2 4 2 13 3 3" xfId="25205"/>
    <cellStyle name="Header2 4 2 13 3 3 2" xfId="25206"/>
    <cellStyle name="Header2 4 2 13 3 3 3" xfId="25207"/>
    <cellStyle name="Header2 4 2 13 3 3 4" xfId="25208"/>
    <cellStyle name="Header2 4 2 13 3 4" xfId="25209"/>
    <cellStyle name="Header2 4 2 13 3 5" xfId="25210"/>
    <cellStyle name="Header2 4 2 13 3 6" xfId="25211"/>
    <cellStyle name="Header2 4 2 13 4" xfId="25212"/>
    <cellStyle name="Header2 4 2 13 5" xfId="25213"/>
    <cellStyle name="Header2 4 2 2" xfId="25214"/>
    <cellStyle name="Header2 4 2 2 2" xfId="25215"/>
    <cellStyle name="Header2 4 2 2 2 2" xfId="25216"/>
    <cellStyle name="Header2 4 2 2 2 2 2" xfId="25217"/>
    <cellStyle name="Header2 4 2 2 2 2 2 2" xfId="25218"/>
    <cellStyle name="Header2 4 2 2 2 2 2 3" xfId="25219"/>
    <cellStyle name="Header2 4 2 2 2 2 2 4" xfId="25220"/>
    <cellStyle name="Header2 4 2 2 2 2 2 5" xfId="25221"/>
    <cellStyle name="Header2 4 2 2 2 2 3" xfId="25222"/>
    <cellStyle name="Header2 4 2 2 2 2 3 2" xfId="25223"/>
    <cellStyle name="Header2 4 2 2 2 2 3 3" xfId="25224"/>
    <cellStyle name="Header2 4 2 2 2 2 3 4" xfId="25225"/>
    <cellStyle name="Header2 4 2 2 2 2 4" xfId="25226"/>
    <cellStyle name="Header2 4 2 2 2 2 5" xfId="25227"/>
    <cellStyle name="Header2 4 2 2 2 2 6" xfId="25228"/>
    <cellStyle name="Header2 4 2 2 2 3" xfId="25229"/>
    <cellStyle name="Header2 4 2 2 2 3 2" xfId="25230"/>
    <cellStyle name="Header2 4 2 2 2 3 2 2" xfId="25231"/>
    <cellStyle name="Header2 4 2 2 2 3 2 3" xfId="25232"/>
    <cellStyle name="Header2 4 2 2 2 3 2 4" xfId="25233"/>
    <cellStyle name="Header2 4 2 2 2 3 3" xfId="25234"/>
    <cellStyle name="Header2 4 2 2 2 3 3 2" xfId="25235"/>
    <cellStyle name="Header2 4 2 2 2 3 3 3" xfId="25236"/>
    <cellStyle name="Header2 4 2 2 2 3 3 4" xfId="25237"/>
    <cellStyle name="Header2 4 2 2 2 3 4" xfId="25238"/>
    <cellStyle name="Header2 4 2 2 2 3 5" xfId="25239"/>
    <cellStyle name="Header2 4 2 2 2 3 6" xfId="25240"/>
    <cellStyle name="Header2 4 2 2 2 4" xfId="25241"/>
    <cellStyle name="Header2 4 2 2 2 5" xfId="25242"/>
    <cellStyle name="Header2 4 2 2 3" xfId="25243"/>
    <cellStyle name="Header2 4 2 2 3 2" xfId="25244"/>
    <cellStyle name="Header2 4 2 2 3 2 2" xfId="25245"/>
    <cellStyle name="Header2 4 2 2 3 2 2 2" xfId="25246"/>
    <cellStyle name="Header2 4 2 2 3 2 2 3" xfId="25247"/>
    <cellStyle name="Header2 4 2 2 3 2 2 4" xfId="25248"/>
    <cellStyle name="Header2 4 2 2 3 2 2 5" xfId="25249"/>
    <cellStyle name="Header2 4 2 2 3 2 3" xfId="25250"/>
    <cellStyle name="Header2 4 2 2 3 2 3 2" xfId="25251"/>
    <cellStyle name="Header2 4 2 2 3 2 3 3" xfId="25252"/>
    <cellStyle name="Header2 4 2 2 3 2 3 4" xfId="25253"/>
    <cellStyle name="Header2 4 2 2 3 2 4" xfId="25254"/>
    <cellStyle name="Header2 4 2 2 3 2 5" xfId="25255"/>
    <cellStyle name="Header2 4 2 2 3 2 6" xfId="25256"/>
    <cellStyle name="Header2 4 2 2 3 3" xfId="25257"/>
    <cellStyle name="Header2 4 2 2 3 3 2" xfId="25258"/>
    <cellStyle name="Header2 4 2 2 3 3 2 2" xfId="25259"/>
    <cellStyle name="Header2 4 2 2 3 3 2 3" xfId="25260"/>
    <cellStyle name="Header2 4 2 2 3 3 2 4" xfId="25261"/>
    <cellStyle name="Header2 4 2 2 3 3 3" xfId="25262"/>
    <cellStyle name="Header2 4 2 2 3 3 3 2" xfId="25263"/>
    <cellStyle name="Header2 4 2 2 3 3 3 3" xfId="25264"/>
    <cellStyle name="Header2 4 2 2 3 3 3 4" xfId="25265"/>
    <cellStyle name="Header2 4 2 2 3 3 4" xfId="25266"/>
    <cellStyle name="Header2 4 2 2 3 3 5" xfId="25267"/>
    <cellStyle name="Header2 4 2 2 3 3 6" xfId="25268"/>
    <cellStyle name="Header2 4 2 2 3 4" xfId="25269"/>
    <cellStyle name="Header2 4 2 2 3 5" xfId="25270"/>
    <cellStyle name="Header2 4 2 3" xfId="25271"/>
    <cellStyle name="Header2 4 2 3 2" xfId="25272"/>
    <cellStyle name="Header2 4 2 3 2 2" xfId="25273"/>
    <cellStyle name="Header2 4 2 3 2 3" xfId="25274"/>
    <cellStyle name="Header2 4 2 3 3" xfId="25275"/>
    <cellStyle name="Header2 4 2 4" xfId="25276"/>
    <cellStyle name="Header2 4 2 4 2" xfId="25277"/>
    <cellStyle name="Header2 4 2 4 2 2" xfId="25278"/>
    <cellStyle name="Header2 4 2 4 2 3" xfId="25279"/>
    <cellStyle name="Header2 4 2 4 3" xfId="25280"/>
    <cellStyle name="Header2 4 2 5" xfId="25281"/>
    <cellStyle name="Header2 4 2 5 2" xfId="25282"/>
    <cellStyle name="Header2 4 2 5 2 2" xfId="25283"/>
    <cellStyle name="Header2 4 2 5 2 3" xfId="25284"/>
    <cellStyle name="Header2 4 2 5 3" xfId="25285"/>
    <cellStyle name="Header2 4 2 6" xfId="25286"/>
    <cellStyle name="Header2 4 2 6 2" xfId="25287"/>
    <cellStyle name="Header2 4 2 6 2 2" xfId="25288"/>
    <cellStyle name="Header2 4 2 6 2 2 2" xfId="25289"/>
    <cellStyle name="Header2 4 2 6 2 2 3" xfId="25290"/>
    <cellStyle name="Header2 4 2 6 2 2 4" xfId="25291"/>
    <cellStyle name="Header2 4 2 6 2 2 5" xfId="25292"/>
    <cellStyle name="Header2 4 2 6 2 3" xfId="25293"/>
    <cellStyle name="Header2 4 2 6 2 3 2" xfId="25294"/>
    <cellStyle name="Header2 4 2 6 2 3 3" xfId="25295"/>
    <cellStyle name="Header2 4 2 6 2 3 4" xfId="25296"/>
    <cellStyle name="Header2 4 2 6 2 4" xfId="25297"/>
    <cellStyle name="Header2 4 2 6 2 5" xfId="25298"/>
    <cellStyle name="Header2 4 2 6 2 6" xfId="25299"/>
    <cellStyle name="Header2 4 2 6 3" xfId="25300"/>
    <cellStyle name="Header2 4 2 6 3 2" xfId="25301"/>
    <cellStyle name="Header2 4 2 6 3 2 2" xfId="25302"/>
    <cellStyle name="Header2 4 2 6 3 2 3" xfId="25303"/>
    <cellStyle name="Header2 4 2 6 3 2 4" xfId="25304"/>
    <cellStyle name="Header2 4 2 6 3 3" xfId="25305"/>
    <cellStyle name="Header2 4 2 6 3 3 2" xfId="25306"/>
    <cellStyle name="Header2 4 2 6 3 3 3" xfId="25307"/>
    <cellStyle name="Header2 4 2 6 3 3 4" xfId="25308"/>
    <cellStyle name="Header2 4 2 6 3 4" xfId="25309"/>
    <cellStyle name="Header2 4 2 6 3 5" xfId="25310"/>
    <cellStyle name="Header2 4 2 6 3 6" xfId="25311"/>
    <cellStyle name="Header2 4 2 6 4" xfId="25312"/>
    <cellStyle name="Header2 4 2 6 5" xfId="25313"/>
    <cellStyle name="Header2 4 2 7" xfId="25314"/>
    <cellStyle name="Header2 4 2 7 2" xfId="25315"/>
    <cellStyle name="Header2 4 2 7 2 2" xfId="25316"/>
    <cellStyle name="Header2 4 2 7 2 2 2" xfId="25317"/>
    <cellStyle name="Header2 4 2 7 2 2 3" xfId="25318"/>
    <cellStyle name="Header2 4 2 7 2 2 4" xfId="25319"/>
    <cellStyle name="Header2 4 2 7 2 2 5" xfId="25320"/>
    <cellStyle name="Header2 4 2 7 2 3" xfId="25321"/>
    <cellStyle name="Header2 4 2 7 2 3 2" xfId="25322"/>
    <cellStyle name="Header2 4 2 7 2 3 3" xfId="25323"/>
    <cellStyle name="Header2 4 2 7 2 3 4" xfId="25324"/>
    <cellStyle name="Header2 4 2 7 2 4" xfId="25325"/>
    <cellStyle name="Header2 4 2 7 2 5" xfId="25326"/>
    <cellStyle name="Header2 4 2 7 2 6" xfId="25327"/>
    <cellStyle name="Header2 4 2 7 3" xfId="25328"/>
    <cellStyle name="Header2 4 2 7 3 2" xfId="25329"/>
    <cellStyle name="Header2 4 2 7 3 2 2" xfId="25330"/>
    <cellStyle name="Header2 4 2 7 3 2 3" xfId="25331"/>
    <cellStyle name="Header2 4 2 7 3 2 4" xfId="25332"/>
    <cellStyle name="Header2 4 2 7 3 3" xfId="25333"/>
    <cellStyle name="Header2 4 2 7 3 3 2" xfId="25334"/>
    <cellStyle name="Header2 4 2 7 3 3 3" xfId="25335"/>
    <cellStyle name="Header2 4 2 7 3 3 4" xfId="25336"/>
    <cellStyle name="Header2 4 2 7 3 4" xfId="25337"/>
    <cellStyle name="Header2 4 2 7 3 5" xfId="25338"/>
    <cellStyle name="Header2 4 2 7 3 6" xfId="25339"/>
    <cellStyle name="Header2 4 2 7 4" xfId="25340"/>
    <cellStyle name="Header2 4 2 7 5" xfId="25341"/>
    <cellStyle name="Header2 4 2 8" xfId="25342"/>
    <cellStyle name="Header2 4 2 8 2" xfId="25343"/>
    <cellStyle name="Header2 4 2 8 2 2" xfId="25344"/>
    <cellStyle name="Header2 4 2 8 2 2 2" xfId="25345"/>
    <cellStyle name="Header2 4 2 8 2 2 3" xfId="25346"/>
    <cellStyle name="Header2 4 2 8 2 2 4" xfId="25347"/>
    <cellStyle name="Header2 4 2 8 2 2 5" xfId="25348"/>
    <cellStyle name="Header2 4 2 8 2 3" xfId="25349"/>
    <cellStyle name="Header2 4 2 8 2 3 2" xfId="25350"/>
    <cellStyle name="Header2 4 2 8 2 3 3" xfId="25351"/>
    <cellStyle name="Header2 4 2 8 2 3 4" xfId="25352"/>
    <cellStyle name="Header2 4 2 8 2 4" xfId="25353"/>
    <cellStyle name="Header2 4 2 8 2 5" xfId="25354"/>
    <cellStyle name="Header2 4 2 8 2 6" xfId="25355"/>
    <cellStyle name="Header2 4 2 8 3" xfId="25356"/>
    <cellStyle name="Header2 4 2 8 3 2" xfId="25357"/>
    <cellStyle name="Header2 4 2 8 3 2 2" xfId="25358"/>
    <cellStyle name="Header2 4 2 8 3 2 3" xfId="25359"/>
    <cellStyle name="Header2 4 2 8 3 2 4" xfId="25360"/>
    <cellStyle name="Header2 4 2 8 3 3" xfId="25361"/>
    <cellStyle name="Header2 4 2 8 3 3 2" xfId="25362"/>
    <cellStyle name="Header2 4 2 8 3 3 3" xfId="25363"/>
    <cellStyle name="Header2 4 2 8 3 3 4" xfId="25364"/>
    <cellStyle name="Header2 4 2 8 3 4" xfId="25365"/>
    <cellStyle name="Header2 4 2 8 3 5" xfId="25366"/>
    <cellStyle name="Header2 4 2 8 3 6" xfId="25367"/>
    <cellStyle name="Header2 4 2 8 4" xfId="25368"/>
    <cellStyle name="Header2 4 2 8 5" xfId="25369"/>
    <cellStyle name="Header2 4 2 9" xfId="25370"/>
    <cellStyle name="Header2 4 2 9 2" xfId="25371"/>
    <cellStyle name="Header2 4 2 9 2 2" xfId="25372"/>
    <cellStyle name="Header2 4 2 9 2 2 2" xfId="25373"/>
    <cellStyle name="Header2 4 2 9 2 2 3" xfId="25374"/>
    <cellStyle name="Header2 4 2 9 2 2 4" xfId="25375"/>
    <cellStyle name="Header2 4 2 9 2 2 5" xfId="25376"/>
    <cellStyle name="Header2 4 2 9 2 3" xfId="25377"/>
    <cellStyle name="Header2 4 2 9 2 3 2" xfId="25378"/>
    <cellStyle name="Header2 4 2 9 2 3 3" xfId="25379"/>
    <cellStyle name="Header2 4 2 9 2 3 4" xfId="25380"/>
    <cellStyle name="Header2 4 2 9 2 4" xfId="25381"/>
    <cellStyle name="Header2 4 2 9 2 5" xfId="25382"/>
    <cellStyle name="Header2 4 2 9 2 6" xfId="25383"/>
    <cellStyle name="Header2 4 2 9 3" xfId="25384"/>
    <cellStyle name="Header2 4 2 9 3 2" xfId="25385"/>
    <cellStyle name="Header2 4 2 9 3 2 2" xfId="25386"/>
    <cellStyle name="Header2 4 2 9 3 2 3" xfId="25387"/>
    <cellStyle name="Header2 4 2 9 3 2 4" xfId="25388"/>
    <cellStyle name="Header2 4 2 9 3 3" xfId="25389"/>
    <cellStyle name="Header2 4 2 9 3 3 2" xfId="25390"/>
    <cellStyle name="Header2 4 2 9 3 3 3" xfId="25391"/>
    <cellStyle name="Header2 4 2 9 3 3 4" xfId="25392"/>
    <cellStyle name="Header2 4 2 9 3 4" xfId="25393"/>
    <cellStyle name="Header2 4 2 9 3 5" xfId="25394"/>
    <cellStyle name="Header2 4 2 9 3 6" xfId="25395"/>
    <cellStyle name="Header2 4 2 9 4" xfId="25396"/>
    <cellStyle name="Header2 4 2 9 5" xfId="25397"/>
    <cellStyle name="Header2 4 3" xfId="25398"/>
    <cellStyle name="Header2 4 3 10" xfId="25399"/>
    <cellStyle name="Header2 4 3 10 2" xfId="25400"/>
    <cellStyle name="Header2 4 3 10 2 2" xfId="25401"/>
    <cellStyle name="Header2 4 3 10 2 2 2" xfId="25402"/>
    <cellStyle name="Header2 4 3 10 2 2 3" xfId="25403"/>
    <cellStyle name="Header2 4 3 10 2 2 4" xfId="25404"/>
    <cellStyle name="Header2 4 3 10 2 2 5" xfId="25405"/>
    <cellStyle name="Header2 4 3 10 2 3" xfId="25406"/>
    <cellStyle name="Header2 4 3 10 2 3 2" xfId="25407"/>
    <cellStyle name="Header2 4 3 10 2 3 3" xfId="25408"/>
    <cellStyle name="Header2 4 3 10 2 3 4" xfId="25409"/>
    <cellStyle name="Header2 4 3 10 2 4" xfId="25410"/>
    <cellStyle name="Header2 4 3 10 2 5" xfId="25411"/>
    <cellStyle name="Header2 4 3 10 2 6" xfId="25412"/>
    <cellStyle name="Header2 4 3 10 3" xfId="25413"/>
    <cellStyle name="Header2 4 3 10 3 2" xfId="25414"/>
    <cellStyle name="Header2 4 3 10 3 2 2" xfId="25415"/>
    <cellStyle name="Header2 4 3 10 3 2 3" xfId="25416"/>
    <cellStyle name="Header2 4 3 10 3 2 4" xfId="25417"/>
    <cellStyle name="Header2 4 3 10 3 3" xfId="25418"/>
    <cellStyle name="Header2 4 3 10 3 3 2" xfId="25419"/>
    <cellStyle name="Header2 4 3 10 3 3 3" xfId="25420"/>
    <cellStyle name="Header2 4 3 10 3 3 4" xfId="25421"/>
    <cellStyle name="Header2 4 3 10 3 4" xfId="25422"/>
    <cellStyle name="Header2 4 3 10 3 5" xfId="25423"/>
    <cellStyle name="Header2 4 3 10 3 6" xfId="25424"/>
    <cellStyle name="Header2 4 3 10 4" xfId="25425"/>
    <cellStyle name="Header2 4 3 10 5" xfId="25426"/>
    <cellStyle name="Header2 4 3 11" xfId="25427"/>
    <cellStyle name="Header2 4 3 11 2" xfId="25428"/>
    <cellStyle name="Header2 4 3 11 2 2" xfId="25429"/>
    <cellStyle name="Header2 4 3 11 2 2 2" xfId="25430"/>
    <cellStyle name="Header2 4 3 11 2 2 3" xfId="25431"/>
    <cellStyle name="Header2 4 3 11 2 2 4" xfId="25432"/>
    <cellStyle name="Header2 4 3 11 2 2 5" xfId="25433"/>
    <cellStyle name="Header2 4 3 11 2 3" xfId="25434"/>
    <cellStyle name="Header2 4 3 11 2 3 2" xfId="25435"/>
    <cellStyle name="Header2 4 3 11 2 3 3" xfId="25436"/>
    <cellStyle name="Header2 4 3 11 2 3 4" xfId="25437"/>
    <cellStyle name="Header2 4 3 11 2 4" xfId="25438"/>
    <cellStyle name="Header2 4 3 11 2 5" xfId="25439"/>
    <cellStyle name="Header2 4 3 11 2 6" xfId="25440"/>
    <cellStyle name="Header2 4 3 11 3" xfId="25441"/>
    <cellStyle name="Header2 4 3 11 3 2" xfId="25442"/>
    <cellStyle name="Header2 4 3 11 3 2 2" xfId="25443"/>
    <cellStyle name="Header2 4 3 11 3 2 3" xfId="25444"/>
    <cellStyle name="Header2 4 3 11 3 2 4" xfId="25445"/>
    <cellStyle name="Header2 4 3 11 3 3" xfId="25446"/>
    <cellStyle name="Header2 4 3 11 3 3 2" xfId="25447"/>
    <cellStyle name="Header2 4 3 11 3 3 3" xfId="25448"/>
    <cellStyle name="Header2 4 3 11 3 3 4" xfId="25449"/>
    <cellStyle name="Header2 4 3 11 3 4" xfId="25450"/>
    <cellStyle name="Header2 4 3 11 3 5" xfId="25451"/>
    <cellStyle name="Header2 4 3 11 3 6" xfId="25452"/>
    <cellStyle name="Header2 4 3 11 4" xfId="25453"/>
    <cellStyle name="Header2 4 3 11 5" xfId="25454"/>
    <cellStyle name="Header2 4 3 12" xfId="25455"/>
    <cellStyle name="Header2 4 3 12 2" xfId="25456"/>
    <cellStyle name="Header2 4 3 12 2 2" xfId="25457"/>
    <cellStyle name="Header2 4 3 12 2 2 2" xfId="25458"/>
    <cellStyle name="Header2 4 3 12 2 2 3" xfId="25459"/>
    <cellStyle name="Header2 4 3 12 2 2 4" xfId="25460"/>
    <cellStyle name="Header2 4 3 12 2 2 5" xfId="25461"/>
    <cellStyle name="Header2 4 3 12 2 3" xfId="25462"/>
    <cellStyle name="Header2 4 3 12 2 3 2" xfId="25463"/>
    <cellStyle name="Header2 4 3 12 2 3 3" xfId="25464"/>
    <cellStyle name="Header2 4 3 12 2 3 4" xfId="25465"/>
    <cellStyle name="Header2 4 3 12 2 4" xfId="25466"/>
    <cellStyle name="Header2 4 3 12 2 5" xfId="25467"/>
    <cellStyle name="Header2 4 3 12 2 6" xfId="25468"/>
    <cellStyle name="Header2 4 3 12 3" xfId="25469"/>
    <cellStyle name="Header2 4 3 12 3 2" xfId="25470"/>
    <cellStyle name="Header2 4 3 12 3 2 2" xfId="25471"/>
    <cellStyle name="Header2 4 3 12 3 2 3" xfId="25472"/>
    <cellStyle name="Header2 4 3 12 3 2 4" xfId="25473"/>
    <cellStyle name="Header2 4 3 12 3 3" xfId="25474"/>
    <cellStyle name="Header2 4 3 12 3 3 2" xfId="25475"/>
    <cellStyle name="Header2 4 3 12 3 3 3" xfId="25476"/>
    <cellStyle name="Header2 4 3 12 3 3 4" xfId="25477"/>
    <cellStyle name="Header2 4 3 12 3 4" xfId="25478"/>
    <cellStyle name="Header2 4 3 12 3 5" xfId="25479"/>
    <cellStyle name="Header2 4 3 12 3 6" xfId="25480"/>
    <cellStyle name="Header2 4 3 12 4" xfId="25481"/>
    <cellStyle name="Header2 4 3 12 5" xfId="25482"/>
    <cellStyle name="Header2 4 3 2" xfId="25483"/>
    <cellStyle name="Header2 4 3 2 2" xfId="25484"/>
    <cellStyle name="Header2 4 3 2 2 2" xfId="25485"/>
    <cellStyle name="Header2 4 3 2 2 3" xfId="25486"/>
    <cellStyle name="Header2 4 3 2 3" xfId="25487"/>
    <cellStyle name="Header2 4 3 3" xfId="25488"/>
    <cellStyle name="Header2 4 3 3 2" xfId="25489"/>
    <cellStyle name="Header2 4 3 3 2 2" xfId="25490"/>
    <cellStyle name="Header2 4 3 3 2 3" xfId="25491"/>
    <cellStyle name="Header2 4 3 3 3" xfId="25492"/>
    <cellStyle name="Header2 4 3 4" xfId="25493"/>
    <cellStyle name="Header2 4 3 4 2" xfId="25494"/>
    <cellStyle name="Header2 4 3 4 2 2" xfId="25495"/>
    <cellStyle name="Header2 4 3 4 2 3" xfId="25496"/>
    <cellStyle name="Header2 4 3 4 3" xfId="25497"/>
    <cellStyle name="Header2 4 3 5" xfId="25498"/>
    <cellStyle name="Header2 4 3 5 2" xfId="25499"/>
    <cellStyle name="Header2 4 3 5 2 2" xfId="25500"/>
    <cellStyle name="Header2 4 3 5 2 2 2" xfId="25501"/>
    <cellStyle name="Header2 4 3 5 2 2 3" xfId="25502"/>
    <cellStyle name="Header2 4 3 5 2 2 4" xfId="25503"/>
    <cellStyle name="Header2 4 3 5 2 2 5" xfId="25504"/>
    <cellStyle name="Header2 4 3 5 2 3" xfId="25505"/>
    <cellStyle name="Header2 4 3 5 2 3 2" xfId="25506"/>
    <cellStyle name="Header2 4 3 5 2 3 3" xfId="25507"/>
    <cellStyle name="Header2 4 3 5 2 3 4" xfId="25508"/>
    <cellStyle name="Header2 4 3 5 2 4" xfId="25509"/>
    <cellStyle name="Header2 4 3 5 2 5" xfId="25510"/>
    <cellStyle name="Header2 4 3 5 2 6" xfId="25511"/>
    <cellStyle name="Header2 4 3 5 3" xfId="25512"/>
    <cellStyle name="Header2 4 3 5 3 2" xfId="25513"/>
    <cellStyle name="Header2 4 3 5 3 2 2" xfId="25514"/>
    <cellStyle name="Header2 4 3 5 3 2 3" xfId="25515"/>
    <cellStyle name="Header2 4 3 5 3 2 4" xfId="25516"/>
    <cellStyle name="Header2 4 3 5 3 3" xfId="25517"/>
    <cellStyle name="Header2 4 3 5 3 3 2" xfId="25518"/>
    <cellStyle name="Header2 4 3 5 3 3 3" xfId="25519"/>
    <cellStyle name="Header2 4 3 5 3 3 4" xfId="25520"/>
    <cellStyle name="Header2 4 3 5 3 4" xfId="25521"/>
    <cellStyle name="Header2 4 3 5 3 5" xfId="25522"/>
    <cellStyle name="Header2 4 3 5 3 6" xfId="25523"/>
    <cellStyle name="Header2 4 3 5 4" xfId="25524"/>
    <cellStyle name="Header2 4 3 5 5" xfId="25525"/>
    <cellStyle name="Header2 4 3 6" xfId="25526"/>
    <cellStyle name="Header2 4 3 6 2" xfId="25527"/>
    <cellStyle name="Header2 4 3 6 2 2" xfId="25528"/>
    <cellStyle name="Header2 4 3 6 2 2 2" xfId="25529"/>
    <cellStyle name="Header2 4 3 6 2 2 3" xfId="25530"/>
    <cellStyle name="Header2 4 3 6 2 2 4" xfId="25531"/>
    <cellStyle name="Header2 4 3 6 2 2 5" xfId="25532"/>
    <cellStyle name="Header2 4 3 6 2 3" xfId="25533"/>
    <cellStyle name="Header2 4 3 6 2 3 2" xfId="25534"/>
    <cellStyle name="Header2 4 3 6 2 3 3" xfId="25535"/>
    <cellStyle name="Header2 4 3 6 2 3 4" xfId="25536"/>
    <cellStyle name="Header2 4 3 6 2 4" xfId="25537"/>
    <cellStyle name="Header2 4 3 6 2 5" xfId="25538"/>
    <cellStyle name="Header2 4 3 6 2 6" xfId="25539"/>
    <cellStyle name="Header2 4 3 6 3" xfId="25540"/>
    <cellStyle name="Header2 4 3 6 3 2" xfId="25541"/>
    <cellStyle name="Header2 4 3 6 3 2 2" xfId="25542"/>
    <cellStyle name="Header2 4 3 6 3 2 3" xfId="25543"/>
    <cellStyle name="Header2 4 3 6 3 2 4" xfId="25544"/>
    <cellStyle name="Header2 4 3 6 3 3" xfId="25545"/>
    <cellStyle name="Header2 4 3 6 3 3 2" xfId="25546"/>
    <cellStyle name="Header2 4 3 6 3 3 3" xfId="25547"/>
    <cellStyle name="Header2 4 3 6 3 3 4" xfId="25548"/>
    <cellStyle name="Header2 4 3 6 3 4" xfId="25549"/>
    <cellStyle name="Header2 4 3 6 3 5" xfId="25550"/>
    <cellStyle name="Header2 4 3 6 3 6" xfId="25551"/>
    <cellStyle name="Header2 4 3 6 4" xfId="25552"/>
    <cellStyle name="Header2 4 3 6 5" xfId="25553"/>
    <cellStyle name="Header2 4 3 7" xfId="25554"/>
    <cellStyle name="Header2 4 3 7 2" xfId="25555"/>
    <cellStyle name="Header2 4 3 7 2 2" xfId="25556"/>
    <cellStyle name="Header2 4 3 7 2 2 2" xfId="25557"/>
    <cellStyle name="Header2 4 3 7 2 2 3" xfId="25558"/>
    <cellStyle name="Header2 4 3 7 2 2 4" xfId="25559"/>
    <cellStyle name="Header2 4 3 7 2 2 5" xfId="25560"/>
    <cellStyle name="Header2 4 3 7 2 3" xfId="25561"/>
    <cellStyle name="Header2 4 3 7 2 3 2" xfId="25562"/>
    <cellStyle name="Header2 4 3 7 2 3 3" xfId="25563"/>
    <cellStyle name="Header2 4 3 7 2 3 4" xfId="25564"/>
    <cellStyle name="Header2 4 3 7 2 4" xfId="25565"/>
    <cellStyle name="Header2 4 3 7 2 5" xfId="25566"/>
    <cellStyle name="Header2 4 3 7 2 6" xfId="25567"/>
    <cellStyle name="Header2 4 3 7 3" xfId="25568"/>
    <cellStyle name="Header2 4 3 7 3 2" xfId="25569"/>
    <cellStyle name="Header2 4 3 7 3 2 2" xfId="25570"/>
    <cellStyle name="Header2 4 3 7 3 2 3" xfId="25571"/>
    <cellStyle name="Header2 4 3 7 3 2 4" xfId="25572"/>
    <cellStyle name="Header2 4 3 7 3 3" xfId="25573"/>
    <cellStyle name="Header2 4 3 7 3 3 2" xfId="25574"/>
    <cellStyle name="Header2 4 3 7 3 3 3" xfId="25575"/>
    <cellStyle name="Header2 4 3 7 3 3 4" xfId="25576"/>
    <cellStyle name="Header2 4 3 7 3 4" xfId="25577"/>
    <cellStyle name="Header2 4 3 7 3 5" xfId="25578"/>
    <cellStyle name="Header2 4 3 7 3 6" xfId="25579"/>
    <cellStyle name="Header2 4 3 7 4" xfId="25580"/>
    <cellStyle name="Header2 4 3 7 5" xfId="25581"/>
    <cellStyle name="Header2 4 3 8" xfId="25582"/>
    <cellStyle name="Header2 4 3 8 2" xfId="25583"/>
    <cellStyle name="Header2 4 3 8 2 2" xfId="25584"/>
    <cellStyle name="Header2 4 3 8 2 2 2" xfId="25585"/>
    <cellStyle name="Header2 4 3 8 2 2 3" xfId="25586"/>
    <cellStyle name="Header2 4 3 8 2 2 4" xfId="25587"/>
    <cellStyle name="Header2 4 3 8 2 2 5" xfId="25588"/>
    <cellStyle name="Header2 4 3 8 2 3" xfId="25589"/>
    <cellStyle name="Header2 4 3 8 2 3 2" xfId="25590"/>
    <cellStyle name="Header2 4 3 8 2 3 3" xfId="25591"/>
    <cellStyle name="Header2 4 3 8 2 3 4" xfId="25592"/>
    <cellStyle name="Header2 4 3 8 2 4" xfId="25593"/>
    <cellStyle name="Header2 4 3 8 2 5" xfId="25594"/>
    <cellStyle name="Header2 4 3 8 2 6" xfId="25595"/>
    <cellStyle name="Header2 4 3 8 3" xfId="25596"/>
    <cellStyle name="Header2 4 3 8 3 2" xfId="25597"/>
    <cellStyle name="Header2 4 3 8 3 2 2" xfId="25598"/>
    <cellStyle name="Header2 4 3 8 3 2 3" xfId="25599"/>
    <cellStyle name="Header2 4 3 8 3 2 4" xfId="25600"/>
    <cellStyle name="Header2 4 3 8 3 3" xfId="25601"/>
    <cellStyle name="Header2 4 3 8 3 3 2" xfId="25602"/>
    <cellStyle name="Header2 4 3 8 3 3 3" xfId="25603"/>
    <cellStyle name="Header2 4 3 8 3 3 4" xfId="25604"/>
    <cellStyle name="Header2 4 3 8 3 4" xfId="25605"/>
    <cellStyle name="Header2 4 3 8 3 5" xfId="25606"/>
    <cellStyle name="Header2 4 3 8 3 6" xfId="25607"/>
    <cellStyle name="Header2 4 3 8 4" xfId="25608"/>
    <cellStyle name="Header2 4 3 8 5" xfId="25609"/>
    <cellStyle name="Header2 4 3 9" xfId="25610"/>
    <cellStyle name="Header2 4 3 9 2" xfId="25611"/>
    <cellStyle name="Header2 4 3 9 2 2" xfId="25612"/>
    <cellStyle name="Header2 4 3 9 2 2 2" xfId="25613"/>
    <cellStyle name="Header2 4 3 9 2 2 3" xfId="25614"/>
    <cellStyle name="Header2 4 3 9 2 2 4" xfId="25615"/>
    <cellStyle name="Header2 4 3 9 2 2 5" xfId="25616"/>
    <cellStyle name="Header2 4 3 9 2 3" xfId="25617"/>
    <cellStyle name="Header2 4 3 9 2 3 2" xfId="25618"/>
    <cellStyle name="Header2 4 3 9 2 3 3" xfId="25619"/>
    <cellStyle name="Header2 4 3 9 2 3 4" xfId="25620"/>
    <cellStyle name="Header2 4 3 9 2 4" xfId="25621"/>
    <cellStyle name="Header2 4 3 9 2 5" xfId="25622"/>
    <cellStyle name="Header2 4 3 9 2 6" xfId="25623"/>
    <cellStyle name="Header2 4 3 9 3" xfId="25624"/>
    <cellStyle name="Header2 4 3 9 3 2" xfId="25625"/>
    <cellStyle name="Header2 4 3 9 3 2 2" xfId="25626"/>
    <cellStyle name="Header2 4 3 9 3 2 3" xfId="25627"/>
    <cellStyle name="Header2 4 3 9 3 2 4" xfId="25628"/>
    <cellStyle name="Header2 4 3 9 3 3" xfId="25629"/>
    <cellStyle name="Header2 4 3 9 3 3 2" xfId="25630"/>
    <cellStyle name="Header2 4 3 9 3 3 3" xfId="25631"/>
    <cellStyle name="Header2 4 3 9 3 3 4" xfId="25632"/>
    <cellStyle name="Header2 4 3 9 3 4" xfId="25633"/>
    <cellStyle name="Header2 4 3 9 3 5" xfId="25634"/>
    <cellStyle name="Header2 4 3 9 3 6" xfId="25635"/>
    <cellStyle name="Header2 4 3 9 4" xfId="25636"/>
    <cellStyle name="Header2 4 3 9 5" xfId="25637"/>
    <cellStyle name="Header2 5" xfId="25638"/>
    <cellStyle name="Header2 5 2" xfId="25639"/>
    <cellStyle name="Header2 5 2 10" xfId="25640"/>
    <cellStyle name="Header2 5 2 10 2" xfId="25641"/>
    <cellStyle name="Header2 5 2 10 2 2" xfId="25642"/>
    <cellStyle name="Header2 5 2 10 2 2 2" xfId="25643"/>
    <cellStyle name="Header2 5 2 10 2 2 3" xfId="25644"/>
    <cellStyle name="Header2 5 2 10 2 2 4" xfId="25645"/>
    <cellStyle name="Header2 5 2 10 2 2 5" xfId="25646"/>
    <cellStyle name="Header2 5 2 10 2 3" xfId="25647"/>
    <cellStyle name="Header2 5 2 10 2 3 2" xfId="25648"/>
    <cellStyle name="Header2 5 2 10 2 3 3" xfId="25649"/>
    <cellStyle name="Header2 5 2 10 2 3 4" xfId="25650"/>
    <cellStyle name="Header2 5 2 10 2 4" xfId="25651"/>
    <cellStyle name="Header2 5 2 10 2 5" xfId="25652"/>
    <cellStyle name="Header2 5 2 10 2 6" xfId="25653"/>
    <cellStyle name="Header2 5 2 10 3" xfId="25654"/>
    <cellStyle name="Header2 5 2 10 3 2" xfId="25655"/>
    <cellStyle name="Header2 5 2 10 3 2 2" xfId="25656"/>
    <cellStyle name="Header2 5 2 10 3 2 3" xfId="25657"/>
    <cellStyle name="Header2 5 2 10 3 2 4" xfId="25658"/>
    <cellStyle name="Header2 5 2 10 3 3" xfId="25659"/>
    <cellStyle name="Header2 5 2 10 3 3 2" xfId="25660"/>
    <cellStyle name="Header2 5 2 10 3 3 3" xfId="25661"/>
    <cellStyle name="Header2 5 2 10 3 3 4" xfId="25662"/>
    <cellStyle name="Header2 5 2 10 3 4" xfId="25663"/>
    <cellStyle name="Header2 5 2 10 3 5" xfId="25664"/>
    <cellStyle name="Header2 5 2 10 3 6" xfId="25665"/>
    <cellStyle name="Header2 5 2 10 4" xfId="25666"/>
    <cellStyle name="Header2 5 2 10 5" xfId="25667"/>
    <cellStyle name="Header2 5 2 11" xfId="25668"/>
    <cellStyle name="Header2 5 2 11 2" xfId="25669"/>
    <cellStyle name="Header2 5 2 11 2 2" xfId="25670"/>
    <cellStyle name="Header2 5 2 11 2 2 2" xfId="25671"/>
    <cellStyle name="Header2 5 2 11 2 2 3" xfId="25672"/>
    <cellStyle name="Header2 5 2 11 2 2 4" xfId="25673"/>
    <cellStyle name="Header2 5 2 11 2 2 5" xfId="25674"/>
    <cellStyle name="Header2 5 2 11 2 3" xfId="25675"/>
    <cellStyle name="Header2 5 2 11 2 3 2" xfId="25676"/>
    <cellStyle name="Header2 5 2 11 2 3 3" xfId="25677"/>
    <cellStyle name="Header2 5 2 11 2 3 4" xfId="25678"/>
    <cellStyle name="Header2 5 2 11 2 4" xfId="25679"/>
    <cellStyle name="Header2 5 2 11 2 5" xfId="25680"/>
    <cellStyle name="Header2 5 2 11 2 6" xfId="25681"/>
    <cellStyle name="Header2 5 2 11 3" xfId="25682"/>
    <cellStyle name="Header2 5 2 11 3 2" xfId="25683"/>
    <cellStyle name="Header2 5 2 11 3 2 2" xfId="25684"/>
    <cellStyle name="Header2 5 2 11 3 2 3" xfId="25685"/>
    <cellStyle name="Header2 5 2 11 3 2 4" xfId="25686"/>
    <cellStyle name="Header2 5 2 11 3 3" xfId="25687"/>
    <cellStyle name="Header2 5 2 11 3 3 2" xfId="25688"/>
    <cellStyle name="Header2 5 2 11 3 3 3" xfId="25689"/>
    <cellStyle name="Header2 5 2 11 3 3 4" xfId="25690"/>
    <cellStyle name="Header2 5 2 11 3 4" xfId="25691"/>
    <cellStyle name="Header2 5 2 11 3 5" xfId="25692"/>
    <cellStyle name="Header2 5 2 11 3 6" xfId="25693"/>
    <cellStyle name="Header2 5 2 11 4" xfId="25694"/>
    <cellStyle name="Header2 5 2 11 5" xfId="25695"/>
    <cellStyle name="Header2 5 2 12" xfId="25696"/>
    <cellStyle name="Header2 5 2 12 2" xfId="25697"/>
    <cellStyle name="Header2 5 2 12 2 2" xfId="25698"/>
    <cellStyle name="Header2 5 2 12 2 2 2" xfId="25699"/>
    <cellStyle name="Header2 5 2 12 2 2 3" xfId="25700"/>
    <cellStyle name="Header2 5 2 12 2 2 4" xfId="25701"/>
    <cellStyle name="Header2 5 2 12 2 2 5" xfId="25702"/>
    <cellStyle name="Header2 5 2 12 2 3" xfId="25703"/>
    <cellStyle name="Header2 5 2 12 2 3 2" xfId="25704"/>
    <cellStyle name="Header2 5 2 12 2 3 3" xfId="25705"/>
    <cellStyle name="Header2 5 2 12 2 3 4" xfId="25706"/>
    <cellStyle name="Header2 5 2 12 2 4" xfId="25707"/>
    <cellStyle name="Header2 5 2 12 2 5" xfId="25708"/>
    <cellStyle name="Header2 5 2 12 2 6" xfId="25709"/>
    <cellStyle name="Header2 5 2 12 3" xfId="25710"/>
    <cellStyle name="Header2 5 2 12 3 2" xfId="25711"/>
    <cellStyle name="Header2 5 2 12 3 2 2" xfId="25712"/>
    <cellStyle name="Header2 5 2 12 3 2 3" xfId="25713"/>
    <cellStyle name="Header2 5 2 12 3 2 4" xfId="25714"/>
    <cellStyle name="Header2 5 2 12 3 3" xfId="25715"/>
    <cellStyle name="Header2 5 2 12 3 3 2" xfId="25716"/>
    <cellStyle name="Header2 5 2 12 3 3 3" xfId="25717"/>
    <cellStyle name="Header2 5 2 12 3 3 4" xfId="25718"/>
    <cellStyle name="Header2 5 2 12 3 4" xfId="25719"/>
    <cellStyle name="Header2 5 2 12 3 5" xfId="25720"/>
    <cellStyle name="Header2 5 2 12 3 6" xfId="25721"/>
    <cellStyle name="Header2 5 2 12 4" xfId="25722"/>
    <cellStyle name="Header2 5 2 12 5" xfId="25723"/>
    <cellStyle name="Header2 5 2 13" xfId="25724"/>
    <cellStyle name="Header2 5 2 13 2" xfId="25725"/>
    <cellStyle name="Header2 5 2 13 2 2" xfId="25726"/>
    <cellStyle name="Header2 5 2 13 2 2 2" xfId="25727"/>
    <cellStyle name="Header2 5 2 13 2 2 3" xfId="25728"/>
    <cellStyle name="Header2 5 2 13 2 2 4" xfId="25729"/>
    <cellStyle name="Header2 5 2 13 2 2 5" xfId="25730"/>
    <cellStyle name="Header2 5 2 13 2 3" xfId="25731"/>
    <cellStyle name="Header2 5 2 13 2 3 2" xfId="25732"/>
    <cellStyle name="Header2 5 2 13 2 3 3" xfId="25733"/>
    <cellStyle name="Header2 5 2 13 2 3 4" xfId="25734"/>
    <cellStyle name="Header2 5 2 13 2 4" xfId="25735"/>
    <cellStyle name="Header2 5 2 13 2 5" xfId="25736"/>
    <cellStyle name="Header2 5 2 13 2 6" xfId="25737"/>
    <cellStyle name="Header2 5 2 13 3" xfId="25738"/>
    <cellStyle name="Header2 5 2 13 3 2" xfId="25739"/>
    <cellStyle name="Header2 5 2 13 3 2 2" xfId="25740"/>
    <cellStyle name="Header2 5 2 13 3 2 3" xfId="25741"/>
    <cellStyle name="Header2 5 2 13 3 2 4" xfId="25742"/>
    <cellStyle name="Header2 5 2 13 3 3" xfId="25743"/>
    <cellStyle name="Header2 5 2 13 3 3 2" xfId="25744"/>
    <cellStyle name="Header2 5 2 13 3 3 3" xfId="25745"/>
    <cellStyle name="Header2 5 2 13 3 3 4" xfId="25746"/>
    <cellStyle name="Header2 5 2 13 3 4" xfId="25747"/>
    <cellStyle name="Header2 5 2 13 3 5" xfId="25748"/>
    <cellStyle name="Header2 5 2 13 3 6" xfId="25749"/>
    <cellStyle name="Header2 5 2 13 4" xfId="25750"/>
    <cellStyle name="Header2 5 2 13 5" xfId="25751"/>
    <cellStyle name="Header2 5 2 2" xfId="25752"/>
    <cellStyle name="Header2 5 2 2 2" xfId="25753"/>
    <cellStyle name="Header2 5 2 2 2 2" xfId="25754"/>
    <cellStyle name="Header2 5 2 2 2 2 2" xfId="25755"/>
    <cellStyle name="Header2 5 2 2 2 2 2 2" xfId="25756"/>
    <cellStyle name="Header2 5 2 2 2 2 2 3" xfId="25757"/>
    <cellStyle name="Header2 5 2 2 2 2 2 4" xfId="25758"/>
    <cellStyle name="Header2 5 2 2 2 2 2 5" xfId="25759"/>
    <cellStyle name="Header2 5 2 2 2 2 3" xfId="25760"/>
    <cellStyle name="Header2 5 2 2 2 2 3 2" xfId="25761"/>
    <cellStyle name="Header2 5 2 2 2 2 3 3" xfId="25762"/>
    <cellStyle name="Header2 5 2 2 2 2 3 4" xfId="25763"/>
    <cellStyle name="Header2 5 2 2 2 2 4" xfId="25764"/>
    <cellStyle name="Header2 5 2 2 2 2 5" xfId="25765"/>
    <cellStyle name="Header2 5 2 2 2 2 6" xfId="25766"/>
    <cellStyle name="Header2 5 2 2 2 3" xfId="25767"/>
    <cellStyle name="Header2 5 2 2 2 3 2" xfId="25768"/>
    <cellStyle name="Header2 5 2 2 2 3 2 2" xfId="25769"/>
    <cellStyle name="Header2 5 2 2 2 3 2 3" xfId="25770"/>
    <cellStyle name="Header2 5 2 2 2 3 2 4" xfId="25771"/>
    <cellStyle name="Header2 5 2 2 2 3 3" xfId="25772"/>
    <cellStyle name="Header2 5 2 2 2 3 3 2" xfId="25773"/>
    <cellStyle name="Header2 5 2 2 2 3 3 3" xfId="25774"/>
    <cellStyle name="Header2 5 2 2 2 3 3 4" xfId="25775"/>
    <cellStyle name="Header2 5 2 2 2 3 4" xfId="25776"/>
    <cellStyle name="Header2 5 2 2 2 3 5" xfId="25777"/>
    <cellStyle name="Header2 5 2 2 2 3 6" xfId="25778"/>
    <cellStyle name="Header2 5 2 2 2 4" xfId="25779"/>
    <cellStyle name="Header2 5 2 2 2 5" xfId="25780"/>
    <cellStyle name="Header2 5 2 2 3" xfId="25781"/>
    <cellStyle name="Header2 5 2 2 3 2" xfId="25782"/>
    <cellStyle name="Header2 5 2 2 3 2 2" xfId="25783"/>
    <cellStyle name="Header2 5 2 2 3 2 2 2" xfId="25784"/>
    <cellStyle name="Header2 5 2 2 3 2 2 3" xfId="25785"/>
    <cellStyle name="Header2 5 2 2 3 2 2 4" xfId="25786"/>
    <cellStyle name="Header2 5 2 2 3 2 2 5" xfId="25787"/>
    <cellStyle name="Header2 5 2 2 3 2 3" xfId="25788"/>
    <cellStyle name="Header2 5 2 2 3 2 3 2" xfId="25789"/>
    <cellStyle name="Header2 5 2 2 3 2 3 3" xfId="25790"/>
    <cellStyle name="Header2 5 2 2 3 2 3 4" xfId="25791"/>
    <cellStyle name="Header2 5 2 2 3 2 4" xfId="25792"/>
    <cellStyle name="Header2 5 2 2 3 2 5" xfId="25793"/>
    <cellStyle name="Header2 5 2 2 3 2 6" xfId="25794"/>
    <cellStyle name="Header2 5 2 2 3 3" xfId="25795"/>
    <cellStyle name="Header2 5 2 2 3 3 2" xfId="25796"/>
    <cellStyle name="Header2 5 2 2 3 3 2 2" xfId="25797"/>
    <cellStyle name="Header2 5 2 2 3 3 2 3" xfId="25798"/>
    <cellStyle name="Header2 5 2 2 3 3 2 4" xfId="25799"/>
    <cellStyle name="Header2 5 2 2 3 3 3" xfId="25800"/>
    <cellStyle name="Header2 5 2 2 3 3 3 2" xfId="25801"/>
    <cellStyle name="Header2 5 2 2 3 3 3 3" xfId="25802"/>
    <cellStyle name="Header2 5 2 2 3 3 3 4" xfId="25803"/>
    <cellStyle name="Header2 5 2 2 3 3 4" xfId="25804"/>
    <cellStyle name="Header2 5 2 2 3 3 5" xfId="25805"/>
    <cellStyle name="Header2 5 2 2 3 3 6" xfId="25806"/>
    <cellStyle name="Header2 5 2 2 3 4" xfId="25807"/>
    <cellStyle name="Header2 5 2 2 3 5" xfId="25808"/>
    <cellStyle name="Header2 5 2 3" xfId="25809"/>
    <cellStyle name="Header2 5 2 3 2" xfId="25810"/>
    <cellStyle name="Header2 5 2 3 2 2" xfId="25811"/>
    <cellStyle name="Header2 5 2 3 2 3" xfId="25812"/>
    <cellStyle name="Header2 5 2 3 3" xfId="25813"/>
    <cellStyle name="Header2 5 2 4" xfId="25814"/>
    <cellStyle name="Header2 5 2 4 2" xfId="25815"/>
    <cellStyle name="Header2 5 2 4 2 2" xfId="25816"/>
    <cellStyle name="Header2 5 2 4 2 3" xfId="25817"/>
    <cellStyle name="Header2 5 2 4 3" xfId="25818"/>
    <cellStyle name="Header2 5 2 5" xfId="25819"/>
    <cellStyle name="Header2 5 2 5 2" xfId="25820"/>
    <cellStyle name="Header2 5 2 5 2 2" xfId="25821"/>
    <cellStyle name="Header2 5 2 5 2 3" xfId="25822"/>
    <cellStyle name="Header2 5 2 5 3" xfId="25823"/>
    <cellStyle name="Header2 5 2 6" xfId="25824"/>
    <cellStyle name="Header2 5 2 6 2" xfId="25825"/>
    <cellStyle name="Header2 5 2 6 2 2" xfId="25826"/>
    <cellStyle name="Header2 5 2 6 2 2 2" xfId="25827"/>
    <cellStyle name="Header2 5 2 6 2 2 3" xfId="25828"/>
    <cellStyle name="Header2 5 2 6 2 2 4" xfId="25829"/>
    <cellStyle name="Header2 5 2 6 2 2 5" xfId="25830"/>
    <cellStyle name="Header2 5 2 6 2 3" xfId="25831"/>
    <cellStyle name="Header2 5 2 6 2 3 2" xfId="25832"/>
    <cellStyle name="Header2 5 2 6 2 3 3" xfId="25833"/>
    <cellStyle name="Header2 5 2 6 2 3 4" xfId="25834"/>
    <cellStyle name="Header2 5 2 6 2 4" xfId="25835"/>
    <cellStyle name="Header2 5 2 6 2 5" xfId="25836"/>
    <cellStyle name="Header2 5 2 6 2 6" xfId="25837"/>
    <cellStyle name="Header2 5 2 6 3" xfId="25838"/>
    <cellStyle name="Header2 5 2 6 3 2" xfId="25839"/>
    <cellStyle name="Header2 5 2 6 3 2 2" xfId="25840"/>
    <cellStyle name="Header2 5 2 6 3 2 3" xfId="25841"/>
    <cellStyle name="Header2 5 2 6 3 2 4" xfId="25842"/>
    <cellStyle name="Header2 5 2 6 3 3" xfId="25843"/>
    <cellStyle name="Header2 5 2 6 3 3 2" xfId="25844"/>
    <cellStyle name="Header2 5 2 6 3 3 3" xfId="25845"/>
    <cellStyle name="Header2 5 2 6 3 3 4" xfId="25846"/>
    <cellStyle name="Header2 5 2 6 3 4" xfId="25847"/>
    <cellStyle name="Header2 5 2 6 3 5" xfId="25848"/>
    <cellStyle name="Header2 5 2 6 3 6" xfId="25849"/>
    <cellStyle name="Header2 5 2 6 4" xfId="25850"/>
    <cellStyle name="Header2 5 2 6 5" xfId="25851"/>
    <cellStyle name="Header2 5 2 7" xfId="25852"/>
    <cellStyle name="Header2 5 2 7 2" xfId="25853"/>
    <cellStyle name="Header2 5 2 7 2 2" xfId="25854"/>
    <cellStyle name="Header2 5 2 7 2 2 2" xfId="25855"/>
    <cellStyle name="Header2 5 2 7 2 2 3" xfId="25856"/>
    <cellStyle name="Header2 5 2 7 2 2 4" xfId="25857"/>
    <cellStyle name="Header2 5 2 7 2 2 5" xfId="25858"/>
    <cellStyle name="Header2 5 2 7 2 3" xfId="25859"/>
    <cellStyle name="Header2 5 2 7 2 3 2" xfId="25860"/>
    <cellStyle name="Header2 5 2 7 2 3 3" xfId="25861"/>
    <cellStyle name="Header2 5 2 7 2 3 4" xfId="25862"/>
    <cellStyle name="Header2 5 2 7 2 4" xfId="25863"/>
    <cellStyle name="Header2 5 2 7 2 5" xfId="25864"/>
    <cellStyle name="Header2 5 2 7 2 6" xfId="25865"/>
    <cellStyle name="Header2 5 2 7 3" xfId="25866"/>
    <cellStyle name="Header2 5 2 7 3 2" xfId="25867"/>
    <cellStyle name="Header2 5 2 7 3 2 2" xfId="25868"/>
    <cellStyle name="Header2 5 2 7 3 2 3" xfId="25869"/>
    <cellStyle name="Header2 5 2 7 3 2 4" xfId="25870"/>
    <cellStyle name="Header2 5 2 7 3 3" xfId="25871"/>
    <cellStyle name="Header2 5 2 7 3 3 2" xfId="25872"/>
    <cellStyle name="Header2 5 2 7 3 3 3" xfId="25873"/>
    <cellStyle name="Header2 5 2 7 3 3 4" xfId="25874"/>
    <cellStyle name="Header2 5 2 7 3 4" xfId="25875"/>
    <cellStyle name="Header2 5 2 7 3 5" xfId="25876"/>
    <cellStyle name="Header2 5 2 7 3 6" xfId="25877"/>
    <cellStyle name="Header2 5 2 7 4" xfId="25878"/>
    <cellStyle name="Header2 5 2 7 5" xfId="25879"/>
    <cellStyle name="Header2 5 2 8" xfId="25880"/>
    <cellStyle name="Header2 5 2 8 2" xfId="25881"/>
    <cellStyle name="Header2 5 2 8 2 2" xfId="25882"/>
    <cellStyle name="Header2 5 2 8 2 2 2" xfId="25883"/>
    <cellStyle name="Header2 5 2 8 2 2 3" xfId="25884"/>
    <cellStyle name="Header2 5 2 8 2 2 4" xfId="25885"/>
    <cellStyle name="Header2 5 2 8 2 2 5" xfId="25886"/>
    <cellStyle name="Header2 5 2 8 2 3" xfId="25887"/>
    <cellStyle name="Header2 5 2 8 2 3 2" xfId="25888"/>
    <cellStyle name="Header2 5 2 8 2 3 3" xfId="25889"/>
    <cellStyle name="Header2 5 2 8 2 3 4" xfId="25890"/>
    <cellStyle name="Header2 5 2 8 2 4" xfId="25891"/>
    <cellStyle name="Header2 5 2 8 2 5" xfId="25892"/>
    <cellStyle name="Header2 5 2 8 2 6" xfId="25893"/>
    <cellStyle name="Header2 5 2 8 3" xfId="25894"/>
    <cellStyle name="Header2 5 2 8 3 2" xfId="25895"/>
    <cellStyle name="Header2 5 2 8 3 2 2" xfId="25896"/>
    <cellStyle name="Header2 5 2 8 3 2 3" xfId="25897"/>
    <cellStyle name="Header2 5 2 8 3 2 4" xfId="25898"/>
    <cellStyle name="Header2 5 2 8 3 3" xfId="25899"/>
    <cellStyle name="Header2 5 2 8 3 3 2" xfId="25900"/>
    <cellStyle name="Header2 5 2 8 3 3 3" xfId="25901"/>
    <cellStyle name="Header2 5 2 8 3 3 4" xfId="25902"/>
    <cellStyle name="Header2 5 2 8 3 4" xfId="25903"/>
    <cellStyle name="Header2 5 2 8 3 5" xfId="25904"/>
    <cellStyle name="Header2 5 2 8 3 6" xfId="25905"/>
    <cellStyle name="Header2 5 2 8 4" xfId="25906"/>
    <cellStyle name="Header2 5 2 8 5" xfId="25907"/>
    <cellStyle name="Header2 5 2 9" xfId="25908"/>
    <cellStyle name="Header2 5 2 9 2" xfId="25909"/>
    <cellStyle name="Header2 5 2 9 2 2" xfId="25910"/>
    <cellStyle name="Header2 5 2 9 2 2 2" xfId="25911"/>
    <cellStyle name="Header2 5 2 9 2 2 3" xfId="25912"/>
    <cellStyle name="Header2 5 2 9 2 2 4" xfId="25913"/>
    <cellStyle name="Header2 5 2 9 2 2 5" xfId="25914"/>
    <cellStyle name="Header2 5 2 9 2 3" xfId="25915"/>
    <cellStyle name="Header2 5 2 9 2 3 2" xfId="25916"/>
    <cellStyle name="Header2 5 2 9 2 3 3" xfId="25917"/>
    <cellStyle name="Header2 5 2 9 2 3 4" xfId="25918"/>
    <cellStyle name="Header2 5 2 9 2 4" xfId="25919"/>
    <cellStyle name="Header2 5 2 9 2 5" xfId="25920"/>
    <cellStyle name="Header2 5 2 9 2 6" xfId="25921"/>
    <cellStyle name="Header2 5 2 9 3" xfId="25922"/>
    <cellStyle name="Header2 5 2 9 3 2" xfId="25923"/>
    <cellStyle name="Header2 5 2 9 3 2 2" xfId="25924"/>
    <cellStyle name="Header2 5 2 9 3 2 3" xfId="25925"/>
    <cellStyle name="Header2 5 2 9 3 2 4" xfId="25926"/>
    <cellStyle name="Header2 5 2 9 3 3" xfId="25927"/>
    <cellStyle name="Header2 5 2 9 3 3 2" xfId="25928"/>
    <cellStyle name="Header2 5 2 9 3 3 3" xfId="25929"/>
    <cellStyle name="Header2 5 2 9 3 3 4" xfId="25930"/>
    <cellStyle name="Header2 5 2 9 3 4" xfId="25931"/>
    <cellStyle name="Header2 5 2 9 3 5" xfId="25932"/>
    <cellStyle name="Header2 5 2 9 3 6" xfId="25933"/>
    <cellStyle name="Header2 5 2 9 4" xfId="25934"/>
    <cellStyle name="Header2 5 2 9 5" xfId="25935"/>
    <cellStyle name="Header2 5 3" xfId="25936"/>
    <cellStyle name="Header2 5 3 10" xfId="25937"/>
    <cellStyle name="Header2 5 3 10 2" xfId="25938"/>
    <cellStyle name="Header2 5 3 10 2 2" xfId="25939"/>
    <cellStyle name="Header2 5 3 10 2 2 2" xfId="25940"/>
    <cellStyle name="Header2 5 3 10 2 2 3" xfId="25941"/>
    <cellStyle name="Header2 5 3 10 2 2 4" xfId="25942"/>
    <cellStyle name="Header2 5 3 10 2 2 5" xfId="25943"/>
    <cellStyle name="Header2 5 3 10 2 3" xfId="25944"/>
    <cellStyle name="Header2 5 3 10 2 3 2" xfId="25945"/>
    <cellStyle name="Header2 5 3 10 2 3 3" xfId="25946"/>
    <cellStyle name="Header2 5 3 10 2 3 4" xfId="25947"/>
    <cellStyle name="Header2 5 3 10 2 4" xfId="25948"/>
    <cellStyle name="Header2 5 3 10 2 5" xfId="25949"/>
    <cellStyle name="Header2 5 3 10 2 6" xfId="25950"/>
    <cellStyle name="Header2 5 3 10 3" xfId="25951"/>
    <cellStyle name="Header2 5 3 10 3 2" xfId="25952"/>
    <cellStyle name="Header2 5 3 10 3 2 2" xfId="25953"/>
    <cellStyle name="Header2 5 3 10 3 2 3" xfId="25954"/>
    <cellStyle name="Header2 5 3 10 3 2 4" xfId="25955"/>
    <cellStyle name="Header2 5 3 10 3 3" xfId="25956"/>
    <cellStyle name="Header2 5 3 10 3 3 2" xfId="25957"/>
    <cellStyle name="Header2 5 3 10 3 3 3" xfId="25958"/>
    <cellStyle name="Header2 5 3 10 3 3 4" xfId="25959"/>
    <cellStyle name="Header2 5 3 10 3 4" xfId="25960"/>
    <cellStyle name="Header2 5 3 10 3 5" xfId="25961"/>
    <cellStyle name="Header2 5 3 10 3 6" xfId="25962"/>
    <cellStyle name="Header2 5 3 10 4" xfId="25963"/>
    <cellStyle name="Header2 5 3 10 5" xfId="25964"/>
    <cellStyle name="Header2 5 3 11" xfId="25965"/>
    <cellStyle name="Header2 5 3 11 2" xfId="25966"/>
    <cellStyle name="Header2 5 3 11 2 2" xfId="25967"/>
    <cellStyle name="Header2 5 3 11 2 2 2" xfId="25968"/>
    <cellStyle name="Header2 5 3 11 2 2 3" xfId="25969"/>
    <cellStyle name="Header2 5 3 11 2 2 4" xfId="25970"/>
    <cellStyle name="Header2 5 3 11 2 2 5" xfId="25971"/>
    <cellStyle name="Header2 5 3 11 2 3" xfId="25972"/>
    <cellStyle name="Header2 5 3 11 2 3 2" xfId="25973"/>
    <cellStyle name="Header2 5 3 11 2 3 3" xfId="25974"/>
    <cellStyle name="Header2 5 3 11 2 3 4" xfId="25975"/>
    <cellStyle name="Header2 5 3 11 2 4" xfId="25976"/>
    <cellStyle name="Header2 5 3 11 2 5" xfId="25977"/>
    <cellStyle name="Header2 5 3 11 2 6" xfId="25978"/>
    <cellStyle name="Header2 5 3 11 3" xfId="25979"/>
    <cellStyle name="Header2 5 3 11 3 2" xfId="25980"/>
    <cellStyle name="Header2 5 3 11 3 2 2" xfId="25981"/>
    <cellStyle name="Header2 5 3 11 3 2 3" xfId="25982"/>
    <cellStyle name="Header2 5 3 11 3 2 4" xfId="25983"/>
    <cellStyle name="Header2 5 3 11 3 3" xfId="25984"/>
    <cellStyle name="Header2 5 3 11 3 3 2" xfId="25985"/>
    <cellStyle name="Header2 5 3 11 3 3 3" xfId="25986"/>
    <cellStyle name="Header2 5 3 11 3 3 4" xfId="25987"/>
    <cellStyle name="Header2 5 3 11 3 4" xfId="25988"/>
    <cellStyle name="Header2 5 3 11 3 5" xfId="25989"/>
    <cellStyle name="Header2 5 3 11 3 6" xfId="25990"/>
    <cellStyle name="Header2 5 3 11 4" xfId="25991"/>
    <cellStyle name="Header2 5 3 11 5" xfId="25992"/>
    <cellStyle name="Header2 5 3 12" xfId="25993"/>
    <cellStyle name="Header2 5 3 12 2" xfId="25994"/>
    <cellStyle name="Header2 5 3 12 2 2" xfId="25995"/>
    <cellStyle name="Header2 5 3 12 2 2 2" xfId="25996"/>
    <cellStyle name="Header2 5 3 12 2 2 3" xfId="25997"/>
    <cellStyle name="Header2 5 3 12 2 2 4" xfId="25998"/>
    <cellStyle name="Header2 5 3 12 2 2 5" xfId="25999"/>
    <cellStyle name="Header2 5 3 12 2 3" xfId="26000"/>
    <cellStyle name="Header2 5 3 12 2 3 2" xfId="26001"/>
    <cellStyle name="Header2 5 3 12 2 3 3" xfId="26002"/>
    <cellStyle name="Header2 5 3 12 2 3 4" xfId="26003"/>
    <cellStyle name="Header2 5 3 12 2 4" xfId="26004"/>
    <cellStyle name="Header2 5 3 12 2 5" xfId="26005"/>
    <cellStyle name="Header2 5 3 12 2 6" xfId="26006"/>
    <cellStyle name="Header2 5 3 12 3" xfId="26007"/>
    <cellStyle name="Header2 5 3 12 3 2" xfId="26008"/>
    <cellStyle name="Header2 5 3 12 3 2 2" xfId="26009"/>
    <cellStyle name="Header2 5 3 12 3 2 3" xfId="26010"/>
    <cellStyle name="Header2 5 3 12 3 2 4" xfId="26011"/>
    <cellStyle name="Header2 5 3 12 3 3" xfId="26012"/>
    <cellStyle name="Header2 5 3 12 3 3 2" xfId="26013"/>
    <cellStyle name="Header2 5 3 12 3 3 3" xfId="26014"/>
    <cellStyle name="Header2 5 3 12 3 3 4" xfId="26015"/>
    <cellStyle name="Header2 5 3 12 3 4" xfId="26016"/>
    <cellStyle name="Header2 5 3 12 3 5" xfId="26017"/>
    <cellStyle name="Header2 5 3 12 3 6" xfId="26018"/>
    <cellStyle name="Header2 5 3 12 4" xfId="26019"/>
    <cellStyle name="Header2 5 3 12 5" xfId="26020"/>
    <cellStyle name="Header2 5 3 2" xfId="26021"/>
    <cellStyle name="Header2 5 3 2 2" xfId="26022"/>
    <cellStyle name="Header2 5 3 2 2 2" xfId="26023"/>
    <cellStyle name="Header2 5 3 2 2 3" xfId="26024"/>
    <cellStyle name="Header2 5 3 2 3" xfId="26025"/>
    <cellStyle name="Header2 5 3 3" xfId="26026"/>
    <cellStyle name="Header2 5 3 3 2" xfId="26027"/>
    <cellStyle name="Header2 5 3 3 2 2" xfId="26028"/>
    <cellStyle name="Header2 5 3 3 2 3" xfId="26029"/>
    <cellStyle name="Header2 5 3 3 3" xfId="26030"/>
    <cellStyle name="Header2 5 3 4" xfId="26031"/>
    <cellStyle name="Header2 5 3 4 2" xfId="26032"/>
    <cellStyle name="Header2 5 3 4 2 2" xfId="26033"/>
    <cellStyle name="Header2 5 3 4 2 3" xfId="26034"/>
    <cellStyle name="Header2 5 3 4 3" xfId="26035"/>
    <cellStyle name="Header2 5 3 5" xfId="26036"/>
    <cellStyle name="Header2 5 3 5 2" xfId="26037"/>
    <cellStyle name="Header2 5 3 5 2 2" xfId="26038"/>
    <cellStyle name="Header2 5 3 5 2 2 2" xfId="26039"/>
    <cellStyle name="Header2 5 3 5 2 2 3" xfId="26040"/>
    <cellStyle name="Header2 5 3 5 2 2 4" xfId="26041"/>
    <cellStyle name="Header2 5 3 5 2 2 5" xfId="26042"/>
    <cellStyle name="Header2 5 3 5 2 3" xfId="26043"/>
    <cellStyle name="Header2 5 3 5 2 3 2" xfId="26044"/>
    <cellStyle name="Header2 5 3 5 2 3 3" xfId="26045"/>
    <cellStyle name="Header2 5 3 5 2 3 4" xfId="26046"/>
    <cellStyle name="Header2 5 3 5 2 4" xfId="26047"/>
    <cellStyle name="Header2 5 3 5 2 5" xfId="26048"/>
    <cellStyle name="Header2 5 3 5 2 6" xfId="26049"/>
    <cellStyle name="Header2 5 3 5 3" xfId="26050"/>
    <cellStyle name="Header2 5 3 5 3 2" xfId="26051"/>
    <cellStyle name="Header2 5 3 5 3 2 2" xfId="26052"/>
    <cellStyle name="Header2 5 3 5 3 2 3" xfId="26053"/>
    <cellStyle name="Header2 5 3 5 3 2 4" xfId="26054"/>
    <cellStyle name="Header2 5 3 5 3 3" xfId="26055"/>
    <cellStyle name="Header2 5 3 5 3 3 2" xfId="26056"/>
    <cellStyle name="Header2 5 3 5 3 3 3" xfId="26057"/>
    <cellStyle name="Header2 5 3 5 3 3 4" xfId="26058"/>
    <cellStyle name="Header2 5 3 5 3 4" xfId="26059"/>
    <cellStyle name="Header2 5 3 5 3 5" xfId="26060"/>
    <cellStyle name="Header2 5 3 5 3 6" xfId="26061"/>
    <cellStyle name="Header2 5 3 5 4" xfId="26062"/>
    <cellStyle name="Header2 5 3 5 5" xfId="26063"/>
    <cellStyle name="Header2 5 3 6" xfId="26064"/>
    <cellStyle name="Header2 5 3 6 2" xfId="26065"/>
    <cellStyle name="Header2 5 3 6 2 2" xfId="26066"/>
    <cellStyle name="Header2 5 3 6 2 2 2" xfId="26067"/>
    <cellStyle name="Header2 5 3 6 2 2 3" xfId="26068"/>
    <cellStyle name="Header2 5 3 6 2 2 4" xfId="26069"/>
    <cellStyle name="Header2 5 3 6 2 2 5" xfId="26070"/>
    <cellStyle name="Header2 5 3 6 2 3" xfId="26071"/>
    <cellStyle name="Header2 5 3 6 2 3 2" xfId="26072"/>
    <cellStyle name="Header2 5 3 6 2 3 3" xfId="26073"/>
    <cellStyle name="Header2 5 3 6 2 3 4" xfId="26074"/>
    <cellStyle name="Header2 5 3 6 2 4" xfId="26075"/>
    <cellStyle name="Header2 5 3 6 2 5" xfId="26076"/>
    <cellStyle name="Header2 5 3 6 2 6" xfId="26077"/>
    <cellStyle name="Header2 5 3 6 3" xfId="26078"/>
    <cellStyle name="Header2 5 3 6 3 2" xfId="26079"/>
    <cellStyle name="Header2 5 3 6 3 2 2" xfId="26080"/>
    <cellStyle name="Header2 5 3 6 3 2 3" xfId="26081"/>
    <cellStyle name="Header2 5 3 6 3 2 4" xfId="26082"/>
    <cellStyle name="Header2 5 3 6 3 3" xfId="26083"/>
    <cellStyle name="Header2 5 3 6 3 3 2" xfId="26084"/>
    <cellStyle name="Header2 5 3 6 3 3 3" xfId="26085"/>
    <cellStyle name="Header2 5 3 6 3 3 4" xfId="26086"/>
    <cellStyle name="Header2 5 3 6 3 4" xfId="26087"/>
    <cellStyle name="Header2 5 3 6 3 5" xfId="26088"/>
    <cellStyle name="Header2 5 3 6 3 6" xfId="26089"/>
    <cellStyle name="Header2 5 3 6 4" xfId="26090"/>
    <cellStyle name="Header2 5 3 6 5" xfId="26091"/>
    <cellStyle name="Header2 5 3 7" xfId="26092"/>
    <cellStyle name="Header2 5 3 7 2" xfId="26093"/>
    <cellStyle name="Header2 5 3 7 2 2" xfId="26094"/>
    <cellStyle name="Header2 5 3 7 2 2 2" xfId="26095"/>
    <cellStyle name="Header2 5 3 7 2 2 3" xfId="26096"/>
    <cellStyle name="Header2 5 3 7 2 2 4" xfId="26097"/>
    <cellStyle name="Header2 5 3 7 2 2 5" xfId="26098"/>
    <cellStyle name="Header2 5 3 7 2 3" xfId="26099"/>
    <cellStyle name="Header2 5 3 7 2 3 2" xfId="26100"/>
    <cellStyle name="Header2 5 3 7 2 3 3" xfId="26101"/>
    <cellStyle name="Header2 5 3 7 2 3 4" xfId="26102"/>
    <cellStyle name="Header2 5 3 7 2 4" xfId="26103"/>
    <cellStyle name="Header2 5 3 7 2 5" xfId="26104"/>
    <cellStyle name="Header2 5 3 7 2 6" xfId="26105"/>
    <cellStyle name="Header2 5 3 7 3" xfId="26106"/>
    <cellStyle name="Header2 5 3 7 3 2" xfId="26107"/>
    <cellStyle name="Header2 5 3 7 3 2 2" xfId="26108"/>
    <cellStyle name="Header2 5 3 7 3 2 3" xfId="26109"/>
    <cellStyle name="Header2 5 3 7 3 2 4" xfId="26110"/>
    <cellStyle name="Header2 5 3 7 3 3" xfId="26111"/>
    <cellStyle name="Header2 5 3 7 3 3 2" xfId="26112"/>
    <cellStyle name="Header2 5 3 7 3 3 3" xfId="26113"/>
    <cellStyle name="Header2 5 3 7 3 3 4" xfId="26114"/>
    <cellStyle name="Header2 5 3 7 3 4" xfId="26115"/>
    <cellStyle name="Header2 5 3 7 3 5" xfId="26116"/>
    <cellStyle name="Header2 5 3 7 3 6" xfId="26117"/>
    <cellStyle name="Header2 5 3 7 4" xfId="26118"/>
    <cellStyle name="Header2 5 3 7 5" xfId="26119"/>
    <cellStyle name="Header2 5 3 8" xfId="26120"/>
    <cellStyle name="Header2 5 3 8 2" xfId="26121"/>
    <cellStyle name="Header2 5 3 8 2 2" xfId="26122"/>
    <cellStyle name="Header2 5 3 8 2 2 2" xfId="26123"/>
    <cellStyle name="Header2 5 3 8 2 2 3" xfId="26124"/>
    <cellStyle name="Header2 5 3 8 2 2 4" xfId="26125"/>
    <cellStyle name="Header2 5 3 8 2 2 5" xfId="26126"/>
    <cellStyle name="Header2 5 3 8 2 3" xfId="26127"/>
    <cellStyle name="Header2 5 3 8 2 3 2" xfId="26128"/>
    <cellStyle name="Header2 5 3 8 2 3 3" xfId="26129"/>
    <cellStyle name="Header2 5 3 8 2 3 4" xfId="26130"/>
    <cellStyle name="Header2 5 3 8 2 4" xfId="26131"/>
    <cellStyle name="Header2 5 3 8 2 5" xfId="26132"/>
    <cellStyle name="Header2 5 3 8 2 6" xfId="26133"/>
    <cellStyle name="Header2 5 3 8 3" xfId="26134"/>
    <cellStyle name="Header2 5 3 8 3 2" xfId="26135"/>
    <cellStyle name="Header2 5 3 8 3 2 2" xfId="26136"/>
    <cellStyle name="Header2 5 3 8 3 2 3" xfId="26137"/>
    <cellStyle name="Header2 5 3 8 3 2 4" xfId="26138"/>
    <cellStyle name="Header2 5 3 8 3 3" xfId="26139"/>
    <cellStyle name="Header2 5 3 8 3 3 2" xfId="26140"/>
    <cellStyle name="Header2 5 3 8 3 3 3" xfId="26141"/>
    <cellStyle name="Header2 5 3 8 3 3 4" xfId="26142"/>
    <cellStyle name="Header2 5 3 8 3 4" xfId="26143"/>
    <cellStyle name="Header2 5 3 8 3 5" xfId="26144"/>
    <cellStyle name="Header2 5 3 8 3 6" xfId="26145"/>
    <cellStyle name="Header2 5 3 8 4" xfId="26146"/>
    <cellStyle name="Header2 5 3 8 5" xfId="26147"/>
    <cellStyle name="Header2 5 3 9" xfId="26148"/>
    <cellStyle name="Header2 5 3 9 2" xfId="26149"/>
    <cellStyle name="Header2 5 3 9 2 2" xfId="26150"/>
    <cellStyle name="Header2 5 3 9 2 2 2" xfId="26151"/>
    <cellStyle name="Header2 5 3 9 2 2 3" xfId="26152"/>
    <cellStyle name="Header2 5 3 9 2 2 4" xfId="26153"/>
    <cellStyle name="Header2 5 3 9 2 2 5" xfId="26154"/>
    <cellStyle name="Header2 5 3 9 2 3" xfId="26155"/>
    <cellStyle name="Header2 5 3 9 2 3 2" xfId="26156"/>
    <cellStyle name="Header2 5 3 9 2 3 3" xfId="26157"/>
    <cellStyle name="Header2 5 3 9 2 3 4" xfId="26158"/>
    <cellStyle name="Header2 5 3 9 2 4" xfId="26159"/>
    <cellStyle name="Header2 5 3 9 2 5" xfId="26160"/>
    <cellStyle name="Header2 5 3 9 2 6" xfId="26161"/>
    <cellStyle name="Header2 5 3 9 3" xfId="26162"/>
    <cellStyle name="Header2 5 3 9 3 2" xfId="26163"/>
    <cellStyle name="Header2 5 3 9 3 2 2" xfId="26164"/>
    <cellStyle name="Header2 5 3 9 3 2 3" xfId="26165"/>
    <cellStyle name="Header2 5 3 9 3 2 4" xfId="26166"/>
    <cellStyle name="Header2 5 3 9 3 3" xfId="26167"/>
    <cellStyle name="Header2 5 3 9 3 3 2" xfId="26168"/>
    <cellStyle name="Header2 5 3 9 3 3 3" xfId="26169"/>
    <cellStyle name="Header2 5 3 9 3 3 4" xfId="26170"/>
    <cellStyle name="Header2 5 3 9 3 4" xfId="26171"/>
    <cellStyle name="Header2 5 3 9 3 5" xfId="26172"/>
    <cellStyle name="Header2 5 3 9 3 6" xfId="26173"/>
    <cellStyle name="Header2 5 3 9 4" xfId="26174"/>
    <cellStyle name="Header2 5 3 9 5" xfId="26175"/>
    <cellStyle name="Header2 6" xfId="26176"/>
    <cellStyle name="Header2 6 2" xfId="26177"/>
    <cellStyle name="Header2 6 2 10" xfId="26178"/>
    <cellStyle name="Header2 6 2 10 2" xfId="26179"/>
    <cellStyle name="Header2 6 2 10 2 2" xfId="26180"/>
    <cellStyle name="Header2 6 2 10 2 2 2" xfId="26181"/>
    <cellStyle name="Header2 6 2 10 2 2 3" xfId="26182"/>
    <cellStyle name="Header2 6 2 10 2 2 4" xfId="26183"/>
    <cellStyle name="Header2 6 2 10 2 2 5" xfId="26184"/>
    <cellStyle name="Header2 6 2 10 2 3" xfId="26185"/>
    <cellStyle name="Header2 6 2 10 2 3 2" xfId="26186"/>
    <cellStyle name="Header2 6 2 10 2 3 3" xfId="26187"/>
    <cellStyle name="Header2 6 2 10 2 3 4" xfId="26188"/>
    <cellStyle name="Header2 6 2 10 2 4" xfId="26189"/>
    <cellStyle name="Header2 6 2 10 2 5" xfId="26190"/>
    <cellStyle name="Header2 6 2 10 2 6" xfId="26191"/>
    <cellStyle name="Header2 6 2 10 3" xfId="26192"/>
    <cellStyle name="Header2 6 2 10 3 2" xfId="26193"/>
    <cellStyle name="Header2 6 2 10 3 2 2" xfId="26194"/>
    <cellStyle name="Header2 6 2 10 3 2 3" xfId="26195"/>
    <cellStyle name="Header2 6 2 10 3 2 4" xfId="26196"/>
    <cellStyle name="Header2 6 2 10 3 3" xfId="26197"/>
    <cellStyle name="Header2 6 2 10 3 3 2" xfId="26198"/>
    <cellStyle name="Header2 6 2 10 3 3 3" xfId="26199"/>
    <cellStyle name="Header2 6 2 10 3 3 4" xfId="26200"/>
    <cellStyle name="Header2 6 2 10 3 4" xfId="26201"/>
    <cellStyle name="Header2 6 2 10 3 5" xfId="26202"/>
    <cellStyle name="Header2 6 2 10 3 6" xfId="26203"/>
    <cellStyle name="Header2 6 2 10 4" xfId="26204"/>
    <cellStyle name="Header2 6 2 10 5" xfId="26205"/>
    <cellStyle name="Header2 6 2 11" xfId="26206"/>
    <cellStyle name="Header2 6 2 11 2" xfId="26207"/>
    <cellStyle name="Header2 6 2 11 2 2" xfId="26208"/>
    <cellStyle name="Header2 6 2 11 2 2 2" xfId="26209"/>
    <cellStyle name="Header2 6 2 11 2 2 3" xfId="26210"/>
    <cellStyle name="Header2 6 2 11 2 2 4" xfId="26211"/>
    <cellStyle name="Header2 6 2 11 2 2 5" xfId="26212"/>
    <cellStyle name="Header2 6 2 11 2 3" xfId="26213"/>
    <cellStyle name="Header2 6 2 11 2 3 2" xfId="26214"/>
    <cellStyle name="Header2 6 2 11 2 3 3" xfId="26215"/>
    <cellStyle name="Header2 6 2 11 2 3 4" xfId="26216"/>
    <cellStyle name="Header2 6 2 11 2 4" xfId="26217"/>
    <cellStyle name="Header2 6 2 11 2 5" xfId="26218"/>
    <cellStyle name="Header2 6 2 11 2 6" xfId="26219"/>
    <cellStyle name="Header2 6 2 11 3" xfId="26220"/>
    <cellStyle name="Header2 6 2 11 3 2" xfId="26221"/>
    <cellStyle name="Header2 6 2 11 3 2 2" xfId="26222"/>
    <cellStyle name="Header2 6 2 11 3 2 3" xfId="26223"/>
    <cellStyle name="Header2 6 2 11 3 2 4" xfId="26224"/>
    <cellStyle name="Header2 6 2 11 3 3" xfId="26225"/>
    <cellStyle name="Header2 6 2 11 3 3 2" xfId="26226"/>
    <cellStyle name="Header2 6 2 11 3 3 3" xfId="26227"/>
    <cellStyle name="Header2 6 2 11 3 3 4" xfId="26228"/>
    <cellStyle name="Header2 6 2 11 3 4" xfId="26229"/>
    <cellStyle name="Header2 6 2 11 3 5" xfId="26230"/>
    <cellStyle name="Header2 6 2 11 3 6" xfId="26231"/>
    <cellStyle name="Header2 6 2 11 4" xfId="26232"/>
    <cellStyle name="Header2 6 2 11 5" xfId="26233"/>
    <cellStyle name="Header2 6 2 12" xfId="26234"/>
    <cellStyle name="Header2 6 2 12 2" xfId="26235"/>
    <cellStyle name="Header2 6 2 12 2 2" xfId="26236"/>
    <cellStyle name="Header2 6 2 12 2 2 2" xfId="26237"/>
    <cellStyle name="Header2 6 2 12 2 2 3" xfId="26238"/>
    <cellStyle name="Header2 6 2 12 2 2 4" xfId="26239"/>
    <cellStyle name="Header2 6 2 12 2 2 5" xfId="26240"/>
    <cellStyle name="Header2 6 2 12 2 3" xfId="26241"/>
    <cellStyle name="Header2 6 2 12 2 3 2" xfId="26242"/>
    <cellStyle name="Header2 6 2 12 2 3 3" xfId="26243"/>
    <cellStyle name="Header2 6 2 12 2 3 4" xfId="26244"/>
    <cellStyle name="Header2 6 2 12 2 4" xfId="26245"/>
    <cellStyle name="Header2 6 2 12 2 5" xfId="26246"/>
    <cellStyle name="Header2 6 2 12 2 6" xfId="26247"/>
    <cellStyle name="Header2 6 2 12 3" xfId="26248"/>
    <cellStyle name="Header2 6 2 12 3 2" xfId="26249"/>
    <cellStyle name="Header2 6 2 12 3 2 2" xfId="26250"/>
    <cellStyle name="Header2 6 2 12 3 2 3" xfId="26251"/>
    <cellStyle name="Header2 6 2 12 3 2 4" xfId="26252"/>
    <cellStyle name="Header2 6 2 12 3 3" xfId="26253"/>
    <cellStyle name="Header2 6 2 12 3 3 2" xfId="26254"/>
    <cellStyle name="Header2 6 2 12 3 3 3" xfId="26255"/>
    <cellStyle name="Header2 6 2 12 3 3 4" xfId="26256"/>
    <cellStyle name="Header2 6 2 12 3 4" xfId="26257"/>
    <cellStyle name="Header2 6 2 12 3 5" xfId="26258"/>
    <cellStyle name="Header2 6 2 12 3 6" xfId="26259"/>
    <cellStyle name="Header2 6 2 12 4" xfId="26260"/>
    <cellStyle name="Header2 6 2 12 5" xfId="26261"/>
    <cellStyle name="Header2 6 2 13" xfId="26262"/>
    <cellStyle name="Header2 6 2 13 2" xfId="26263"/>
    <cellStyle name="Header2 6 2 13 2 2" xfId="26264"/>
    <cellStyle name="Header2 6 2 13 2 2 2" xfId="26265"/>
    <cellStyle name="Header2 6 2 13 2 2 3" xfId="26266"/>
    <cellStyle name="Header2 6 2 13 2 2 4" xfId="26267"/>
    <cellStyle name="Header2 6 2 13 2 2 5" xfId="26268"/>
    <cellStyle name="Header2 6 2 13 2 3" xfId="26269"/>
    <cellStyle name="Header2 6 2 13 2 3 2" xfId="26270"/>
    <cellStyle name="Header2 6 2 13 2 3 3" xfId="26271"/>
    <cellStyle name="Header2 6 2 13 2 3 4" xfId="26272"/>
    <cellStyle name="Header2 6 2 13 2 4" xfId="26273"/>
    <cellStyle name="Header2 6 2 13 2 5" xfId="26274"/>
    <cellStyle name="Header2 6 2 13 2 6" xfId="26275"/>
    <cellStyle name="Header2 6 2 13 3" xfId="26276"/>
    <cellStyle name="Header2 6 2 13 3 2" xfId="26277"/>
    <cellStyle name="Header2 6 2 13 3 2 2" xfId="26278"/>
    <cellStyle name="Header2 6 2 13 3 2 3" xfId="26279"/>
    <cellStyle name="Header2 6 2 13 3 2 4" xfId="26280"/>
    <cellStyle name="Header2 6 2 13 3 3" xfId="26281"/>
    <cellStyle name="Header2 6 2 13 3 3 2" xfId="26282"/>
    <cellStyle name="Header2 6 2 13 3 3 3" xfId="26283"/>
    <cellStyle name="Header2 6 2 13 3 3 4" xfId="26284"/>
    <cellStyle name="Header2 6 2 13 3 4" xfId="26285"/>
    <cellStyle name="Header2 6 2 13 3 5" xfId="26286"/>
    <cellStyle name="Header2 6 2 13 3 6" xfId="26287"/>
    <cellStyle name="Header2 6 2 13 4" xfId="26288"/>
    <cellStyle name="Header2 6 2 13 5" xfId="26289"/>
    <cellStyle name="Header2 6 2 2" xfId="26290"/>
    <cellStyle name="Header2 6 2 2 2" xfId="26291"/>
    <cellStyle name="Header2 6 2 2 2 2" xfId="26292"/>
    <cellStyle name="Header2 6 2 2 2 2 2" xfId="26293"/>
    <cellStyle name="Header2 6 2 2 2 2 2 2" xfId="26294"/>
    <cellStyle name="Header2 6 2 2 2 2 2 3" xfId="26295"/>
    <cellStyle name="Header2 6 2 2 2 2 2 4" xfId="26296"/>
    <cellStyle name="Header2 6 2 2 2 2 2 5" xfId="26297"/>
    <cellStyle name="Header2 6 2 2 2 2 3" xfId="26298"/>
    <cellStyle name="Header2 6 2 2 2 2 3 2" xfId="26299"/>
    <cellStyle name="Header2 6 2 2 2 2 3 3" xfId="26300"/>
    <cellStyle name="Header2 6 2 2 2 2 3 4" xfId="26301"/>
    <cellStyle name="Header2 6 2 2 2 2 4" xfId="26302"/>
    <cellStyle name="Header2 6 2 2 2 2 5" xfId="26303"/>
    <cellStyle name="Header2 6 2 2 2 2 6" xfId="26304"/>
    <cellStyle name="Header2 6 2 2 2 3" xfId="26305"/>
    <cellStyle name="Header2 6 2 2 2 3 2" xfId="26306"/>
    <cellStyle name="Header2 6 2 2 2 3 2 2" xfId="26307"/>
    <cellStyle name="Header2 6 2 2 2 3 2 3" xfId="26308"/>
    <cellStyle name="Header2 6 2 2 2 3 2 4" xfId="26309"/>
    <cellStyle name="Header2 6 2 2 2 3 3" xfId="26310"/>
    <cellStyle name="Header2 6 2 2 2 3 3 2" xfId="26311"/>
    <cellStyle name="Header2 6 2 2 2 3 3 3" xfId="26312"/>
    <cellStyle name="Header2 6 2 2 2 3 3 4" xfId="26313"/>
    <cellStyle name="Header2 6 2 2 2 3 4" xfId="26314"/>
    <cellStyle name="Header2 6 2 2 2 3 5" xfId="26315"/>
    <cellStyle name="Header2 6 2 2 2 3 6" xfId="26316"/>
    <cellStyle name="Header2 6 2 2 2 4" xfId="26317"/>
    <cellStyle name="Header2 6 2 2 2 5" xfId="26318"/>
    <cellStyle name="Header2 6 2 2 3" xfId="26319"/>
    <cellStyle name="Header2 6 2 2 3 2" xfId="26320"/>
    <cellStyle name="Header2 6 2 2 3 2 2" xfId="26321"/>
    <cellStyle name="Header2 6 2 2 3 2 2 2" xfId="26322"/>
    <cellStyle name="Header2 6 2 2 3 2 2 3" xfId="26323"/>
    <cellStyle name="Header2 6 2 2 3 2 2 4" xfId="26324"/>
    <cellStyle name="Header2 6 2 2 3 2 2 5" xfId="26325"/>
    <cellStyle name="Header2 6 2 2 3 2 3" xfId="26326"/>
    <cellStyle name="Header2 6 2 2 3 2 3 2" xfId="26327"/>
    <cellStyle name="Header2 6 2 2 3 2 3 3" xfId="26328"/>
    <cellStyle name="Header2 6 2 2 3 2 3 4" xfId="26329"/>
    <cellStyle name="Header2 6 2 2 3 2 4" xfId="26330"/>
    <cellStyle name="Header2 6 2 2 3 2 5" xfId="26331"/>
    <cellStyle name="Header2 6 2 2 3 2 6" xfId="26332"/>
    <cellStyle name="Header2 6 2 2 3 3" xfId="26333"/>
    <cellStyle name="Header2 6 2 2 3 3 2" xfId="26334"/>
    <cellStyle name="Header2 6 2 2 3 3 2 2" xfId="26335"/>
    <cellStyle name="Header2 6 2 2 3 3 2 3" xfId="26336"/>
    <cellStyle name="Header2 6 2 2 3 3 2 4" xfId="26337"/>
    <cellStyle name="Header2 6 2 2 3 3 3" xfId="26338"/>
    <cellStyle name="Header2 6 2 2 3 3 3 2" xfId="26339"/>
    <cellStyle name="Header2 6 2 2 3 3 3 3" xfId="26340"/>
    <cellStyle name="Header2 6 2 2 3 3 3 4" xfId="26341"/>
    <cellStyle name="Header2 6 2 2 3 3 4" xfId="26342"/>
    <cellStyle name="Header2 6 2 2 3 3 5" xfId="26343"/>
    <cellStyle name="Header2 6 2 2 3 3 6" xfId="26344"/>
    <cellStyle name="Header2 6 2 2 3 4" xfId="26345"/>
    <cellStyle name="Header2 6 2 2 3 5" xfId="26346"/>
    <cellStyle name="Header2 6 2 3" xfId="26347"/>
    <cellStyle name="Header2 6 2 3 2" xfId="26348"/>
    <cellStyle name="Header2 6 2 3 2 2" xfId="26349"/>
    <cellStyle name="Header2 6 2 3 2 3" xfId="26350"/>
    <cellStyle name="Header2 6 2 3 3" xfId="26351"/>
    <cellStyle name="Header2 6 2 4" xfId="26352"/>
    <cellStyle name="Header2 6 2 4 2" xfId="26353"/>
    <cellStyle name="Header2 6 2 4 2 2" xfId="26354"/>
    <cellStyle name="Header2 6 2 4 2 3" xfId="26355"/>
    <cellStyle name="Header2 6 2 4 3" xfId="26356"/>
    <cellStyle name="Header2 6 2 5" xfId="26357"/>
    <cellStyle name="Header2 6 2 5 2" xfId="26358"/>
    <cellStyle name="Header2 6 2 5 2 2" xfId="26359"/>
    <cellStyle name="Header2 6 2 5 2 3" xfId="26360"/>
    <cellStyle name="Header2 6 2 5 3" xfId="26361"/>
    <cellStyle name="Header2 6 2 6" xfId="26362"/>
    <cellStyle name="Header2 6 2 6 2" xfId="26363"/>
    <cellStyle name="Header2 6 2 6 2 2" xfId="26364"/>
    <cellStyle name="Header2 6 2 6 2 2 2" xfId="26365"/>
    <cellStyle name="Header2 6 2 6 2 2 3" xfId="26366"/>
    <cellStyle name="Header2 6 2 6 2 2 4" xfId="26367"/>
    <cellStyle name="Header2 6 2 6 2 2 5" xfId="26368"/>
    <cellStyle name="Header2 6 2 6 2 3" xfId="26369"/>
    <cellStyle name="Header2 6 2 6 2 3 2" xfId="26370"/>
    <cellStyle name="Header2 6 2 6 2 3 3" xfId="26371"/>
    <cellStyle name="Header2 6 2 6 2 3 4" xfId="26372"/>
    <cellStyle name="Header2 6 2 6 2 4" xfId="26373"/>
    <cellStyle name="Header2 6 2 6 2 5" xfId="26374"/>
    <cellStyle name="Header2 6 2 6 2 6" xfId="26375"/>
    <cellStyle name="Header2 6 2 6 3" xfId="26376"/>
    <cellStyle name="Header2 6 2 6 3 2" xfId="26377"/>
    <cellStyle name="Header2 6 2 6 3 2 2" xfId="26378"/>
    <cellStyle name="Header2 6 2 6 3 2 3" xfId="26379"/>
    <cellStyle name="Header2 6 2 6 3 2 4" xfId="26380"/>
    <cellStyle name="Header2 6 2 6 3 3" xfId="26381"/>
    <cellStyle name="Header2 6 2 6 3 3 2" xfId="26382"/>
    <cellStyle name="Header2 6 2 6 3 3 3" xfId="26383"/>
    <cellStyle name="Header2 6 2 6 3 3 4" xfId="26384"/>
    <cellStyle name="Header2 6 2 6 3 4" xfId="26385"/>
    <cellStyle name="Header2 6 2 6 3 5" xfId="26386"/>
    <cellStyle name="Header2 6 2 6 3 6" xfId="26387"/>
    <cellStyle name="Header2 6 2 6 4" xfId="26388"/>
    <cellStyle name="Header2 6 2 6 5" xfId="26389"/>
    <cellStyle name="Header2 6 2 7" xfId="26390"/>
    <cellStyle name="Header2 6 2 7 2" xfId="26391"/>
    <cellStyle name="Header2 6 2 7 2 2" xfId="26392"/>
    <cellStyle name="Header2 6 2 7 2 2 2" xfId="26393"/>
    <cellStyle name="Header2 6 2 7 2 2 3" xfId="26394"/>
    <cellStyle name="Header2 6 2 7 2 2 4" xfId="26395"/>
    <cellStyle name="Header2 6 2 7 2 2 5" xfId="26396"/>
    <cellStyle name="Header2 6 2 7 2 3" xfId="26397"/>
    <cellStyle name="Header2 6 2 7 2 3 2" xfId="26398"/>
    <cellStyle name="Header2 6 2 7 2 3 3" xfId="26399"/>
    <cellStyle name="Header2 6 2 7 2 3 4" xfId="26400"/>
    <cellStyle name="Header2 6 2 7 2 4" xfId="26401"/>
    <cellStyle name="Header2 6 2 7 2 5" xfId="26402"/>
    <cellStyle name="Header2 6 2 7 2 6" xfId="26403"/>
    <cellStyle name="Header2 6 2 7 3" xfId="26404"/>
    <cellStyle name="Header2 6 2 7 3 2" xfId="26405"/>
    <cellStyle name="Header2 6 2 7 3 2 2" xfId="26406"/>
    <cellStyle name="Header2 6 2 7 3 2 3" xfId="26407"/>
    <cellStyle name="Header2 6 2 7 3 2 4" xfId="26408"/>
    <cellStyle name="Header2 6 2 7 3 3" xfId="26409"/>
    <cellStyle name="Header2 6 2 7 3 3 2" xfId="26410"/>
    <cellStyle name="Header2 6 2 7 3 3 3" xfId="26411"/>
    <cellStyle name="Header2 6 2 7 3 3 4" xfId="26412"/>
    <cellStyle name="Header2 6 2 7 3 4" xfId="26413"/>
    <cellStyle name="Header2 6 2 7 3 5" xfId="26414"/>
    <cellStyle name="Header2 6 2 7 3 6" xfId="26415"/>
    <cellStyle name="Header2 6 2 7 4" xfId="26416"/>
    <cellStyle name="Header2 6 2 7 5" xfId="26417"/>
    <cellStyle name="Header2 6 2 8" xfId="26418"/>
    <cellStyle name="Header2 6 2 8 2" xfId="26419"/>
    <cellStyle name="Header2 6 2 8 2 2" xfId="26420"/>
    <cellStyle name="Header2 6 2 8 2 2 2" xfId="26421"/>
    <cellStyle name="Header2 6 2 8 2 2 3" xfId="26422"/>
    <cellStyle name="Header2 6 2 8 2 2 4" xfId="26423"/>
    <cellStyle name="Header2 6 2 8 2 2 5" xfId="26424"/>
    <cellStyle name="Header2 6 2 8 2 3" xfId="26425"/>
    <cellStyle name="Header2 6 2 8 2 3 2" xfId="26426"/>
    <cellStyle name="Header2 6 2 8 2 3 3" xfId="26427"/>
    <cellStyle name="Header2 6 2 8 2 3 4" xfId="26428"/>
    <cellStyle name="Header2 6 2 8 2 4" xfId="26429"/>
    <cellStyle name="Header2 6 2 8 2 5" xfId="26430"/>
    <cellStyle name="Header2 6 2 8 2 6" xfId="26431"/>
    <cellStyle name="Header2 6 2 8 3" xfId="26432"/>
    <cellStyle name="Header2 6 2 8 3 2" xfId="26433"/>
    <cellStyle name="Header2 6 2 8 3 2 2" xfId="26434"/>
    <cellStyle name="Header2 6 2 8 3 2 3" xfId="26435"/>
    <cellStyle name="Header2 6 2 8 3 2 4" xfId="26436"/>
    <cellStyle name="Header2 6 2 8 3 3" xfId="26437"/>
    <cellStyle name="Header2 6 2 8 3 3 2" xfId="26438"/>
    <cellStyle name="Header2 6 2 8 3 3 3" xfId="26439"/>
    <cellStyle name="Header2 6 2 8 3 3 4" xfId="26440"/>
    <cellStyle name="Header2 6 2 8 3 4" xfId="26441"/>
    <cellStyle name="Header2 6 2 8 3 5" xfId="26442"/>
    <cellStyle name="Header2 6 2 8 3 6" xfId="26443"/>
    <cellStyle name="Header2 6 2 8 4" xfId="26444"/>
    <cellStyle name="Header2 6 2 8 5" xfId="26445"/>
    <cellStyle name="Header2 6 2 9" xfId="26446"/>
    <cellStyle name="Header2 6 2 9 2" xfId="26447"/>
    <cellStyle name="Header2 6 2 9 2 2" xfId="26448"/>
    <cellStyle name="Header2 6 2 9 2 2 2" xfId="26449"/>
    <cellStyle name="Header2 6 2 9 2 2 3" xfId="26450"/>
    <cellStyle name="Header2 6 2 9 2 2 4" xfId="26451"/>
    <cellStyle name="Header2 6 2 9 2 2 5" xfId="26452"/>
    <cellStyle name="Header2 6 2 9 2 3" xfId="26453"/>
    <cellStyle name="Header2 6 2 9 2 3 2" xfId="26454"/>
    <cellStyle name="Header2 6 2 9 2 3 3" xfId="26455"/>
    <cellStyle name="Header2 6 2 9 2 3 4" xfId="26456"/>
    <cellStyle name="Header2 6 2 9 2 4" xfId="26457"/>
    <cellStyle name="Header2 6 2 9 2 5" xfId="26458"/>
    <cellStyle name="Header2 6 2 9 2 6" xfId="26459"/>
    <cellStyle name="Header2 6 2 9 3" xfId="26460"/>
    <cellStyle name="Header2 6 2 9 3 2" xfId="26461"/>
    <cellStyle name="Header2 6 2 9 3 2 2" xfId="26462"/>
    <cellStyle name="Header2 6 2 9 3 2 3" xfId="26463"/>
    <cellStyle name="Header2 6 2 9 3 2 4" xfId="26464"/>
    <cellStyle name="Header2 6 2 9 3 3" xfId="26465"/>
    <cellStyle name="Header2 6 2 9 3 3 2" xfId="26466"/>
    <cellStyle name="Header2 6 2 9 3 3 3" xfId="26467"/>
    <cellStyle name="Header2 6 2 9 3 3 4" xfId="26468"/>
    <cellStyle name="Header2 6 2 9 3 4" xfId="26469"/>
    <cellStyle name="Header2 6 2 9 3 5" xfId="26470"/>
    <cellStyle name="Header2 6 2 9 3 6" xfId="26471"/>
    <cellStyle name="Header2 6 2 9 4" xfId="26472"/>
    <cellStyle name="Header2 6 2 9 5" xfId="26473"/>
    <cellStyle name="Header2 6 3" xfId="26474"/>
    <cellStyle name="Header2 6 3 10" xfId="26475"/>
    <cellStyle name="Header2 6 3 10 2" xfId="26476"/>
    <cellStyle name="Header2 6 3 10 2 2" xfId="26477"/>
    <cellStyle name="Header2 6 3 10 2 2 2" xfId="26478"/>
    <cellStyle name="Header2 6 3 10 2 2 3" xfId="26479"/>
    <cellStyle name="Header2 6 3 10 2 2 4" xfId="26480"/>
    <cellStyle name="Header2 6 3 10 2 2 5" xfId="26481"/>
    <cellStyle name="Header2 6 3 10 2 3" xfId="26482"/>
    <cellStyle name="Header2 6 3 10 2 3 2" xfId="26483"/>
    <cellStyle name="Header2 6 3 10 2 3 3" xfId="26484"/>
    <cellStyle name="Header2 6 3 10 2 3 4" xfId="26485"/>
    <cellStyle name="Header2 6 3 10 2 4" xfId="26486"/>
    <cellStyle name="Header2 6 3 10 2 5" xfId="26487"/>
    <cellStyle name="Header2 6 3 10 2 6" xfId="26488"/>
    <cellStyle name="Header2 6 3 10 3" xfId="26489"/>
    <cellStyle name="Header2 6 3 10 3 2" xfId="26490"/>
    <cellStyle name="Header2 6 3 10 3 2 2" xfId="26491"/>
    <cellStyle name="Header2 6 3 10 3 2 3" xfId="26492"/>
    <cellStyle name="Header2 6 3 10 3 2 4" xfId="26493"/>
    <cellStyle name="Header2 6 3 10 3 3" xfId="26494"/>
    <cellStyle name="Header2 6 3 10 3 3 2" xfId="26495"/>
    <cellStyle name="Header2 6 3 10 3 3 3" xfId="26496"/>
    <cellStyle name="Header2 6 3 10 3 3 4" xfId="26497"/>
    <cellStyle name="Header2 6 3 10 3 4" xfId="26498"/>
    <cellStyle name="Header2 6 3 10 3 5" xfId="26499"/>
    <cellStyle name="Header2 6 3 10 3 6" xfId="26500"/>
    <cellStyle name="Header2 6 3 10 4" xfId="26501"/>
    <cellStyle name="Header2 6 3 10 5" xfId="26502"/>
    <cellStyle name="Header2 6 3 11" xfId="26503"/>
    <cellStyle name="Header2 6 3 11 2" xfId="26504"/>
    <cellStyle name="Header2 6 3 11 2 2" xfId="26505"/>
    <cellStyle name="Header2 6 3 11 2 2 2" xfId="26506"/>
    <cellStyle name="Header2 6 3 11 2 2 3" xfId="26507"/>
    <cellStyle name="Header2 6 3 11 2 2 4" xfId="26508"/>
    <cellStyle name="Header2 6 3 11 2 2 5" xfId="26509"/>
    <cellStyle name="Header2 6 3 11 2 3" xfId="26510"/>
    <cellStyle name="Header2 6 3 11 2 3 2" xfId="26511"/>
    <cellStyle name="Header2 6 3 11 2 3 3" xfId="26512"/>
    <cellStyle name="Header2 6 3 11 2 3 4" xfId="26513"/>
    <cellStyle name="Header2 6 3 11 2 4" xfId="26514"/>
    <cellStyle name="Header2 6 3 11 2 5" xfId="26515"/>
    <cellStyle name="Header2 6 3 11 2 6" xfId="26516"/>
    <cellStyle name="Header2 6 3 11 3" xfId="26517"/>
    <cellStyle name="Header2 6 3 11 3 2" xfId="26518"/>
    <cellStyle name="Header2 6 3 11 3 2 2" xfId="26519"/>
    <cellStyle name="Header2 6 3 11 3 2 3" xfId="26520"/>
    <cellStyle name="Header2 6 3 11 3 2 4" xfId="26521"/>
    <cellStyle name="Header2 6 3 11 3 3" xfId="26522"/>
    <cellStyle name="Header2 6 3 11 3 3 2" xfId="26523"/>
    <cellStyle name="Header2 6 3 11 3 3 3" xfId="26524"/>
    <cellStyle name="Header2 6 3 11 3 3 4" xfId="26525"/>
    <cellStyle name="Header2 6 3 11 3 4" xfId="26526"/>
    <cellStyle name="Header2 6 3 11 3 5" xfId="26527"/>
    <cellStyle name="Header2 6 3 11 3 6" xfId="26528"/>
    <cellStyle name="Header2 6 3 11 4" xfId="26529"/>
    <cellStyle name="Header2 6 3 11 5" xfId="26530"/>
    <cellStyle name="Header2 6 3 12" xfId="26531"/>
    <cellStyle name="Header2 6 3 12 2" xfId="26532"/>
    <cellStyle name="Header2 6 3 12 2 2" xfId="26533"/>
    <cellStyle name="Header2 6 3 12 2 2 2" xfId="26534"/>
    <cellStyle name="Header2 6 3 12 2 2 3" xfId="26535"/>
    <cellStyle name="Header2 6 3 12 2 2 4" xfId="26536"/>
    <cellStyle name="Header2 6 3 12 2 2 5" xfId="26537"/>
    <cellStyle name="Header2 6 3 12 2 3" xfId="26538"/>
    <cellStyle name="Header2 6 3 12 2 3 2" xfId="26539"/>
    <cellStyle name="Header2 6 3 12 2 3 3" xfId="26540"/>
    <cellStyle name="Header2 6 3 12 2 3 4" xfId="26541"/>
    <cellStyle name="Header2 6 3 12 2 4" xfId="26542"/>
    <cellStyle name="Header2 6 3 12 2 5" xfId="26543"/>
    <cellStyle name="Header2 6 3 12 2 6" xfId="26544"/>
    <cellStyle name="Header2 6 3 12 3" xfId="26545"/>
    <cellStyle name="Header2 6 3 12 3 2" xfId="26546"/>
    <cellStyle name="Header2 6 3 12 3 2 2" xfId="26547"/>
    <cellStyle name="Header2 6 3 12 3 2 3" xfId="26548"/>
    <cellStyle name="Header2 6 3 12 3 2 4" xfId="26549"/>
    <cellStyle name="Header2 6 3 12 3 3" xfId="26550"/>
    <cellStyle name="Header2 6 3 12 3 3 2" xfId="26551"/>
    <cellStyle name="Header2 6 3 12 3 3 3" xfId="26552"/>
    <cellStyle name="Header2 6 3 12 3 3 4" xfId="26553"/>
    <cellStyle name="Header2 6 3 12 3 4" xfId="26554"/>
    <cellStyle name="Header2 6 3 12 3 5" xfId="26555"/>
    <cellStyle name="Header2 6 3 12 3 6" xfId="26556"/>
    <cellStyle name="Header2 6 3 12 4" xfId="26557"/>
    <cellStyle name="Header2 6 3 12 5" xfId="26558"/>
    <cellStyle name="Header2 6 3 2" xfId="26559"/>
    <cellStyle name="Header2 6 3 2 2" xfId="26560"/>
    <cellStyle name="Header2 6 3 2 2 2" xfId="26561"/>
    <cellStyle name="Header2 6 3 2 2 3" xfId="26562"/>
    <cellStyle name="Header2 6 3 2 3" xfId="26563"/>
    <cellStyle name="Header2 6 3 3" xfId="26564"/>
    <cellStyle name="Header2 6 3 3 2" xfId="26565"/>
    <cellStyle name="Header2 6 3 3 2 2" xfId="26566"/>
    <cellStyle name="Header2 6 3 3 2 3" xfId="26567"/>
    <cellStyle name="Header2 6 3 3 3" xfId="26568"/>
    <cellStyle name="Header2 6 3 4" xfId="26569"/>
    <cellStyle name="Header2 6 3 4 2" xfId="26570"/>
    <cellStyle name="Header2 6 3 4 2 2" xfId="26571"/>
    <cellStyle name="Header2 6 3 4 2 3" xfId="26572"/>
    <cellStyle name="Header2 6 3 4 3" xfId="26573"/>
    <cellStyle name="Header2 6 3 5" xfId="26574"/>
    <cellStyle name="Header2 6 3 5 2" xfId="26575"/>
    <cellStyle name="Header2 6 3 5 2 2" xfId="26576"/>
    <cellStyle name="Header2 6 3 5 2 2 2" xfId="26577"/>
    <cellStyle name="Header2 6 3 5 2 2 3" xfId="26578"/>
    <cellStyle name="Header2 6 3 5 2 2 4" xfId="26579"/>
    <cellStyle name="Header2 6 3 5 2 2 5" xfId="26580"/>
    <cellStyle name="Header2 6 3 5 2 3" xfId="26581"/>
    <cellStyle name="Header2 6 3 5 2 3 2" xfId="26582"/>
    <cellStyle name="Header2 6 3 5 2 3 3" xfId="26583"/>
    <cellStyle name="Header2 6 3 5 2 3 4" xfId="26584"/>
    <cellStyle name="Header2 6 3 5 2 4" xfId="26585"/>
    <cellStyle name="Header2 6 3 5 2 5" xfId="26586"/>
    <cellStyle name="Header2 6 3 5 2 6" xfId="26587"/>
    <cellStyle name="Header2 6 3 5 3" xfId="26588"/>
    <cellStyle name="Header2 6 3 5 3 2" xfId="26589"/>
    <cellStyle name="Header2 6 3 5 3 2 2" xfId="26590"/>
    <cellStyle name="Header2 6 3 5 3 2 3" xfId="26591"/>
    <cellStyle name="Header2 6 3 5 3 2 4" xfId="26592"/>
    <cellStyle name="Header2 6 3 5 3 3" xfId="26593"/>
    <cellStyle name="Header2 6 3 5 3 3 2" xfId="26594"/>
    <cellStyle name="Header2 6 3 5 3 3 3" xfId="26595"/>
    <cellStyle name="Header2 6 3 5 3 3 4" xfId="26596"/>
    <cellStyle name="Header2 6 3 5 3 4" xfId="26597"/>
    <cellStyle name="Header2 6 3 5 3 5" xfId="26598"/>
    <cellStyle name="Header2 6 3 5 3 6" xfId="26599"/>
    <cellStyle name="Header2 6 3 5 4" xfId="26600"/>
    <cellStyle name="Header2 6 3 5 5" xfId="26601"/>
    <cellStyle name="Header2 6 3 6" xfId="26602"/>
    <cellStyle name="Header2 6 3 6 2" xfId="26603"/>
    <cellStyle name="Header2 6 3 6 2 2" xfId="26604"/>
    <cellStyle name="Header2 6 3 6 2 2 2" xfId="26605"/>
    <cellStyle name="Header2 6 3 6 2 2 3" xfId="26606"/>
    <cellStyle name="Header2 6 3 6 2 2 4" xfId="26607"/>
    <cellStyle name="Header2 6 3 6 2 2 5" xfId="26608"/>
    <cellStyle name="Header2 6 3 6 2 3" xfId="26609"/>
    <cellStyle name="Header2 6 3 6 2 3 2" xfId="26610"/>
    <cellStyle name="Header2 6 3 6 2 3 3" xfId="26611"/>
    <cellStyle name="Header2 6 3 6 2 3 4" xfId="26612"/>
    <cellStyle name="Header2 6 3 6 2 4" xfId="26613"/>
    <cellStyle name="Header2 6 3 6 2 5" xfId="26614"/>
    <cellStyle name="Header2 6 3 6 2 6" xfId="26615"/>
    <cellStyle name="Header2 6 3 6 3" xfId="26616"/>
    <cellStyle name="Header2 6 3 6 3 2" xfId="26617"/>
    <cellStyle name="Header2 6 3 6 3 2 2" xfId="26618"/>
    <cellStyle name="Header2 6 3 6 3 2 3" xfId="26619"/>
    <cellStyle name="Header2 6 3 6 3 2 4" xfId="26620"/>
    <cellStyle name="Header2 6 3 6 3 3" xfId="26621"/>
    <cellStyle name="Header2 6 3 6 3 3 2" xfId="26622"/>
    <cellStyle name="Header2 6 3 6 3 3 3" xfId="26623"/>
    <cellStyle name="Header2 6 3 6 3 3 4" xfId="26624"/>
    <cellStyle name="Header2 6 3 6 3 4" xfId="26625"/>
    <cellStyle name="Header2 6 3 6 3 5" xfId="26626"/>
    <cellStyle name="Header2 6 3 6 3 6" xfId="26627"/>
    <cellStyle name="Header2 6 3 6 4" xfId="26628"/>
    <cellStyle name="Header2 6 3 6 5" xfId="26629"/>
    <cellStyle name="Header2 6 3 7" xfId="26630"/>
    <cellStyle name="Header2 6 3 7 2" xfId="26631"/>
    <cellStyle name="Header2 6 3 7 2 2" xfId="26632"/>
    <cellStyle name="Header2 6 3 7 2 2 2" xfId="26633"/>
    <cellStyle name="Header2 6 3 7 2 2 3" xfId="26634"/>
    <cellStyle name="Header2 6 3 7 2 2 4" xfId="26635"/>
    <cellStyle name="Header2 6 3 7 2 2 5" xfId="26636"/>
    <cellStyle name="Header2 6 3 7 2 3" xfId="26637"/>
    <cellStyle name="Header2 6 3 7 2 3 2" xfId="26638"/>
    <cellStyle name="Header2 6 3 7 2 3 3" xfId="26639"/>
    <cellStyle name="Header2 6 3 7 2 3 4" xfId="26640"/>
    <cellStyle name="Header2 6 3 7 2 4" xfId="26641"/>
    <cellStyle name="Header2 6 3 7 2 5" xfId="26642"/>
    <cellStyle name="Header2 6 3 7 2 6" xfId="26643"/>
    <cellStyle name="Header2 6 3 7 3" xfId="26644"/>
    <cellStyle name="Header2 6 3 7 3 2" xfId="26645"/>
    <cellStyle name="Header2 6 3 7 3 2 2" xfId="26646"/>
    <cellStyle name="Header2 6 3 7 3 2 3" xfId="26647"/>
    <cellStyle name="Header2 6 3 7 3 2 4" xfId="26648"/>
    <cellStyle name="Header2 6 3 7 3 3" xfId="26649"/>
    <cellStyle name="Header2 6 3 7 3 3 2" xfId="26650"/>
    <cellStyle name="Header2 6 3 7 3 3 3" xfId="26651"/>
    <cellStyle name="Header2 6 3 7 3 3 4" xfId="26652"/>
    <cellStyle name="Header2 6 3 7 3 4" xfId="26653"/>
    <cellStyle name="Header2 6 3 7 3 5" xfId="26654"/>
    <cellStyle name="Header2 6 3 7 3 6" xfId="26655"/>
    <cellStyle name="Header2 6 3 7 4" xfId="26656"/>
    <cellStyle name="Header2 6 3 7 5" xfId="26657"/>
    <cellStyle name="Header2 6 3 8" xfId="26658"/>
    <cellStyle name="Header2 6 3 8 2" xfId="26659"/>
    <cellStyle name="Header2 6 3 8 2 2" xfId="26660"/>
    <cellStyle name="Header2 6 3 8 2 2 2" xfId="26661"/>
    <cellStyle name="Header2 6 3 8 2 2 3" xfId="26662"/>
    <cellStyle name="Header2 6 3 8 2 2 4" xfId="26663"/>
    <cellStyle name="Header2 6 3 8 2 2 5" xfId="26664"/>
    <cellStyle name="Header2 6 3 8 2 3" xfId="26665"/>
    <cellStyle name="Header2 6 3 8 2 3 2" xfId="26666"/>
    <cellStyle name="Header2 6 3 8 2 3 3" xfId="26667"/>
    <cellStyle name="Header2 6 3 8 2 3 4" xfId="26668"/>
    <cellStyle name="Header2 6 3 8 2 4" xfId="26669"/>
    <cellStyle name="Header2 6 3 8 2 5" xfId="26670"/>
    <cellStyle name="Header2 6 3 8 2 6" xfId="26671"/>
    <cellStyle name="Header2 6 3 8 3" xfId="26672"/>
    <cellStyle name="Header2 6 3 8 3 2" xfId="26673"/>
    <cellStyle name="Header2 6 3 8 3 2 2" xfId="26674"/>
    <cellStyle name="Header2 6 3 8 3 2 3" xfId="26675"/>
    <cellStyle name="Header2 6 3 8 3 2 4" xfId="26676"/>
    <cellStyle name="Header2 6 3 8 3 3" xfId="26677"/>
    <cellStyle name="Header2 6 3 8 3 3 2" xfId="26678"/>
    <cellStyle name="Header2 6 3 8 3 3 3" xfId="26679"/>
    <cellStyle name="Header2 6 3 8 3 3 4" xfId="26680"/>
    <cellStyle name="Header2 6 3 8 3 4" xfId="26681"/>
    <cellStyle name="Header2 6 3 8 3 5" xfId="26682"/>
    <cellStyle name="Header2 6 3 8 3 6" xfId="26683"/>
    <cellStyle name="Header2 6 3 8 4" xfId="26684"/>
    <cellStyle name="Header2 6 3 8 5" xfId="26685"/>
    <cellStyle name="Header2 6 3 9" xfId="26686"/>
    <cellStyle name="Header2 6 3 9 2" xfId="26687"/>
    <cellStyle name="Header2 6 3 9 2 2" xfId="26688"/>
    <cellStyle name="Header2 6 3 9 2 2 2" xfId="26689"/>
    <cellStyle name="Header2 6 3 9 2 2 3" xfId="26690"/>
    <cellStyle name="Header2 6 3 9 2 2 4" xfId="26691"/>
    <cellStyle name="Header2 6 3 9 2 2 5" xfId="26692"/>
    <cellStyle name="Header2 6 3 9 2 3" xfId="26693"/>
    <cellStyle name="Header2 6 3 9 2 3 2" xfId="26694"/>
    <cellStyle name="Header2 6 3 9 2 3 3" xfId="26695"/>
    <cellStyle name="Header2 6 3 9 2 3 4" xfId="26696"/>
    <cellStyle name="Header2 6 3 9 2 4" xfId="26697"/>
    <cellStyle name="Header2 6 3 9 2 5" xfId="26698"/>
    <cellStyle name="Header2 6 3 9 2 6" xfId="26699"/>
    <cellStyle name="Header2 6 3 9 3" xfId="26700"/>
    <cellStyle name="Header2 6 3 9 3 2" xfId="26701"/>
    <cellStyle name="Header2 6 3 9 3 2 2" xfId="26702"/>
    <cellStyle name="Header2 6 3 9 3 2 3" xfId="26703"/>
    <cellStyle name="Header2 6 3 9 3 2 4" xfId="26704"/>
    <cellStyle name="Header2 6 3 9 3 3" xfId="26705"/>
    <cellStyle name="Header2 6 3 9 3 3 2" xfId="26706"/>
    <cellStyle name="Header2 6 3 9 3 3 3" xfId="26707"/>
    <cellStyle name="Header2 6 3 9 3 3 4" xfId="26708"/>
    <cellStyle name="Header2 6 3 9 3 4" xfId="26709"/>
    <cellStyle name="Header2 6 3 9 3 5" xfId="26710"/>
    <cellStyle name="Header2 6 3 9 3 6" xfId="26711"/>
    <cellStyle name="Header2 6 3 9 4" xfId="26712"/>
    <cellStyle name="Header2 6 3 9 5" xfId="26713"/>
    <cellStyle name="Header2 7" xfId="26714"/>
    <cellStyle name="Header2 7 2" xfId="26715"/>
    <cellStyle name="Header2 7 2 10" xfId="26716"/>
    <cellStyle name="Header2 7 2 10 2" xfId="26717"/>
    <cellStyle name="Header2 7 2 10 2 2" xfId="26718"/>
    <cellStyle name="Header2 7 2 10 2 2 2" xfId="26719"/>
    <cellStyle name="Header2 7 2 10 2 2 3" xfId="26720"/>
    <cellStyle name="Header2 7 2 10 2 2 4" xfId="26721"/>
    <cellStyle name="Header2 7 2 10 2 2 5" xfId="26722"/>
    <cellStyle name="Header2 7 2 10 2 3" xfId="26723"/>
    <cellStyle name="Header2 7 2 10 2 3 2" xfId="26724"/>
    <cellStyle name="Header2 7 2 10 2 3 3" xfId="26725"/>
    <cellStyle name="Header2 7 2 10 2 3 4" xfId="26726"/>
    <cellStyle name="Header2 7 2 10 2 4" xfId="26727"/>
    <cellStyle name="Header2 7 2 10 2 5" xfId="26728"/>
    <cellStyle name="Header2 7 2 10 2 6" xfId="26729"/>
    <cellStyle name="Header2 7 2 10 3" xfId="26730"/>
    <cellStyle name="Header2 7 2 10 3 2" xfId="26731"/>
    <cellStyle name="Header2 7 2 10 3 2 2" xfId="26732"/>
    <cellStyle name="Header2 7 2 10 3 2 3" xfId="26733"/>
    <cellStyle name="Header2 7 2 10 3 2 4" xfId="26734"/>
    <cellStyle name="Header2 7 2 10 3 3" xfId="26735"/>
    <cellStyle name="Header2 7 2 10 3 3 2" xfId="26736"/>
    <cellStyle name="Header2 7 2 10 3 3 3" xfId="26737"/>
    <cellStyle name="Header2 7 2 10 3 3 4" xfId="26738"/>
    <cellStyle name="Header2 7 2 10 3 4" xfId="26739"/>
    <cellStyle name="Header2 7 2 10 3 5" xfId="26740"/>
    <cellStyle name="Header2 7 2 10 3 6" xfId="26741"/>
    <cellStyle name="Header2 7 2 10 4" xfId="26742"/>
    <cellStyle name="Header2 7 2 10 5" xfId="26743"/>
    <cellStyle name="Header2 7 2 11" xfId="26744"/>
    <cellStyle name="Header2 7 2 11 2" xfId="26745"/>
    <cellStyle name="Header2 7 2 11 2 2" xfId="26746"/>
    <cellStyle name="Header2 7 2 11 2 2 2" xfId="26747"/>
    <cellStyle name="Header2 7 2 11 2 2 3" xfId="26748"/>
    <cellStyle name="Header2 7 2 11 2 2 4" xfId="26749"/>
    <cellStyle name="Header2 7 2 11 2 2 5" xfId="26750"/>
    <cellStyle name="Header2 7 2 11 2 3" xfId="26751"/>
    <cellStyle name="Header2 7 2 11 2 3 2" xfId="26752"/>
    <cellStyle name="Header2 7 2 11 2 3 3" xfId="26753"/>
    <cellStyle name="Header2 7 2 11 2 3 4" xfId="26754"/>
    <cellStyle name="Header2 7 2 11 2 4" xfId="26755"/>
    <cellStyle name="Header2 7 2 11 2 5" xfId="26756"/>
    <cellStyle name="Header2 7 2 11 2 6" xfId="26757"/>
    <cellStyle name="Header2 7 2 11 3" xfId="26758"/>
    <cellStyle name="Header2 7 2 11 3 2" xfId="26759"/>
    <cellStyle name="Header2 7 2 11 3 2 2" xfId="26760"/>
    <cellStyle name="Header2 7 2 11 3 2 3" xfId="26761"/>
    <cellStyle name="Header2 7 2 11 3 2 4" xfId="26762"/>
    <cellStyle name="Header2 7 2 11 3 3" xfId="26763"/>
    <cellStyle name="Header2 7 2 11 3 3 2" xfId="26764"/>
    <cellStyle name="Header2 7 2 11 3 3 3" xfId="26765"/>
    <cellStyle name="Header2 7 2 11 3 3 4" xfId="26766"/>
    <cellStyle name="Header2 7 2 11 3 4" xfId="26767"/>
    <cellStyle name="Header2 7 2 11 3 5" xfId="26768"/>
    <cellStyle name="Header2 7 2 11 3 6" xfId="26769"/>
    <cellStyle name="Header2 7 2 11 4" xfId="26770"/>
    <cellStyle name="Header2 7 2 11 5" xfId="26771"/>
    <cellStyle name="Header2 7 2 12" xfId="26772"/>
    <cellStyle name="Header2 7 2 12 2" xfId="26773"/>
    <cellStyle name="Header2 7 2 12 2 2" xfId="26774"/>
    <cellStyle name="Header2 7 2 12 2 2 2" xfId="26775"/>
    <cellStyle name="Header2 7 2 12 2 2 3" xfId="26776"/>
    <cellStyle name="Header2 7 2 12 2 2 4" xfId="26777"/>
    <cellStyle name="Header2 7 2 12 2 2 5" xfId="26778"/>
    <cellStyle name="Header2 7 2 12 2 3" xfId="26779"/>
    <cellStyle name="Header2 7 2 12 2 3 2" xfId="26780"/>
    <cellStyle name="Header2 7 2 12 2 3 3" xfId="26781"/>
    <cellStyle name="Header2 7 2 12 2 3 4" xfId="26782"/>
    <cellStyle name="Header2 7 2 12 2 4" xfId="26783"/>
    <cellStyle name="Header2 7 2 12 2 5" xfId="26784"/>
    <cellStyle name="Header2 7 2 12 2 6" xfId="26785"/>
    <cellStyle name="Header2 7 2 12 3" xfId="26786"/>
    <cellStyle name="Header2 7 2 12 3 2" xfId="26787"/>
    <cellStyle name="Header2 7 2 12 3 2 2" xfId="26788"/>
    <cellStyle name="Header2 7 2 12 3 2 3" xfId="26789"/>
    <cellStyle name="Header2 7 2 12 3 2 4" xfId="26790"/>
    <cellStyle name="Header2 7 2 12 3 3" xfId="26791"/>
    <cellStyle name="Header2 7 2 12 3 3 2" xfId="26792"/>
    <cellStyle name="Header2 7 2 12 3 3 3" xfId="26793"/>
    <cellStyle name="Header2 7 2 12 3 3 4" xfId="26794"/>
    <cellStyle name="Header2 7 2 12 3 4" xfId="26795"/>
    <cellStyle name="Header2 7 2 12 3 5" xfId="26796"/>
    <cellStyle name="Header2 7 2 12 3 6" xfId="26797"/>
    <cellStyle name="Header2 7 2 12 4" xfId="26798"/>
    <cellStyle name="Header2 7 2 12 5" xfId="26799"/>
    <cellStyle name="Header2 7 2 13" xfId="26800"/>
    <cellStyle name="Header2 7 2 13 2" xfId="26801"/>
    <cellStyle name="Header2 7 2 13 2 2" xfId="26802"/>
    <cellStyle name="Header2 7 2 13 2 2 2" xfId="26803"/>
    <cellStyle name="Header2 7 2 13 2 2 3" xfId="26804"/>
    <cellStyle name="Header2 7 2 13 2 2 4" xfId="26805"/>
    <cellStyle name="Header2 7 2 13 2 2 5" xfId="26806"/>
    <cellStyle name="Header2 7 2 13 2 3" xfId="26807"/>
    <cellStyle name="Header2 7 2 13 2 3 2" xfId="26808"/>
    <cellStyle name="Header2 7 2 13 2 3 3" xfId="26809"/>
    <cellStyle name="Header2 7 2 13 2 3 4" xfId="26810"/>
    <cellStyle name="Header2 7 2 13 2 4" xfId="26811"/>
    <cellStyle name="Header2 7 2 13 2 5" xfId="26812"/>
    <cellStyle name="Header2 7 2 13 2 6" xfId="26813"/>
    <cellStyle name="Header2 7 2 13 3" xfId="26814"/>
    <cellStyle name="Header2 7 2 13 3 2" xfId="26815"/>
    <cellStyle name="Header2 7 2 13 3 2 2" xfId="26816"/>
    <cellStyle name="Header2 7 2 13 3 2 3" xfId="26817"/>
    <cellStyle name="Header2 7 2 13 3 2 4" xfId="26818"/>
    <cellStyle name="Header2 7 2 13 3 3" xfId="26819"/>
    <cellStyle name="Header2 7 2 13 3 3 2" xfId="26820"/>
    <cellStyle name="Header2 7 2 13 3 3 3" xfId="26821"/>
    <cellStyle name="Header2 7 2 13 3 3 4" xfId="26822"/>
    <cellStyle name="Header2 7 2 13 3 4" xfId="26823"/>
    <cellStyle name="Header2 7 2 13 3 5" xfId="26824"/>
    <cellStyle name="Header2 7 2 13 3 6" xfId="26825"/>
    <cellStyle name="Header2 7 2 13 4" xfId="26826"/>
    <cellStyle name="Header2 7 2 13 5" xfId="26827"/>
    <cellStyle name="Header2 7 2 2" xfId="26828"/>
    <cellStyle name="Header2 7 2 2 2" xfId="26829"/>
    <cellStyle name="Header2 7 2 2 2 2" xfId="26830"/>
    <cellStyle name="Header2 7 2 2 2 2 2" xfId="26831"/>
    <cellStyle name="Header2 7 2 2 2 2 2 2" xfId="26832"/>
    <cellStyle name="Header2 7 2 2 2 2 2 3" xfId="26833"/>
    <cellStyle name="Header2 7 2 2 2 2 2 4" xfId="26834"/>
    <cellStyle name="Header2 7 2 2 2 2 2 5" xfId="26835"/>
    <cellStyle name="Header2 7 2 2 2 2 3" xfId="26836"/>
    <cellStyle name="Header2 7 2 2 2 2 3 2" xfId="26837"/>
    <cellStyle name="Header2 7 2 2 2 2 3 3" xfId="26838"/>
    <cellStyle name="Header2 7 2 2 2 2 3 4" xfId="26839"/>
    <cellStyle name="Header2 7 2 2 2 2 4" xfId="26840"/>
    <cellStyle name="Header2 7 2 2 2 2 5" xfId="26841"/>
    <cellStyle name="Header2 7 2 2 2 2 6" xfId="26842"/>
    <cellStyle name="Header2 7 2 2 2 3" xfId="26843"/>
    <cellStyle name="Header2 7 2 2 2 3 2" xfId="26844"/>
    <cellStyle name="Header2 7 2 2 2 3 2 2" xfId="26845"/>
    <cellStyle name="Header2 7 2 2 2 3 2 3" xfId="26846"/>
    <cellStyle name="Header2 7 2 2 2 3 2 4" xfId="26847"/>
    <cellStyle name="Header2 7 2 2 2 3 3" xfId="26848"/>
    <cellStyle name="Header2 7 2 2 2 3 3 2" xfId="26849"/>
    <cellStyle name="Header2 7 2 2 2 3 3 3" xfId="26850"/>
    <cellStyle name="Header2 7 2 2 2 3 3 4" xfId="26851"/>
    <cellStyle name="Header2 7 2 2 2 3 4" xfId="26852"/>
    <cellStyle name="Header2 7 2 2 2 3 5" xfId="26853"/>
    <cellStyle name="Header2 7 2 2 2 3 6" xfId="26854"/>
    <cellStyle name="Header2 7 2 2 2 4" xfId="26855"/>
    <cellStyle name="Header2 7 2 2 2 5" xfId="26856"/>
    <cellStyle name="Header2 7 2 2 3" xfId="26857"/>
    <cellStyle name="Header2 7 2 2 3 2" xfId="26858"/>
    <cellStyle name="Header2 7 2 2 3 2 2" xfId="26859"/>
    <cellStyle name="Header2 7 2 2 3 2 2 2" xfId="26860"/>
    <cellStyle name="Header2 7 2 2 3 2 2 3" xfId="26861"/>
    <cellStyle name="Header2 7 2 2 3 2 2 4" xfId="26862"/>
    <cellStyle name="Header2 7 2 2 3 2 2 5" xfId="26863"/>
    <cellStyle name="Header2 7 2 2 3 2 3" xfId="26864"/>
    <cellStyle name="Header2 7 2 2 3 2 3 2" xfId="26865"/>
    <cellStyle name="Header2 7 2 2 3 2 3 3" xfId="26866"/>
    <cellStyle name="Header2 7 2 2 3 2 3 4" xfId="26867"/>
    <cellStyle name="Header2 7 2 2 3 2 4" xfId="26868"/>
    <cellStyle name="Header2 7 2 2 3 2 5" xfId="26869"/>
    <cellStyle name="Header2 7 2 2 3 2 6" xfId="26870"/>
    <cellStyle name="Header2 7 2 2 3 3" xfId="26871"/>
    <cellStyle name="Header2 7 2 2 3 3 2" xfId="26872"/>
    <cellStyle name="Header2 7 2 2 3 3 2 2" xfId="26873"/>
    <cellStyle name="Header2 7 2 2 3 3 2 3" xfId="26874"/>
    <cellStyle name="Header2 7 2 2 3 3 2 4" xfId="26875"/>
    <cellStyle name="Header2 7 2 2 3 3 3" xfId="26876"/>
    <cellStyle name="Header2 7 2 2 3 3 3 2" xfId="26877"/>
    <cellStyle name="Header2 7 2 2 3 3 3 3" xfId="26878"/>
    <cellStyle name="Header2 7 2 2 3 3 3 4" xfId="26879"/>
    <cellStyle name="Header2 7 2 2 3 3 4" xfId="26880"/>
    <cellStyle name="Header2 7 2 2 3 3 5" xfId="26881"/>
    <cellStyle name="Header2 7 2 2 3 3 6" xfId="26882"/>
    <cellStyle name="Header2 7 2 2 3 4" xfId="26883"/>
    <cellStyle name="Header2 7 2 2 3 5" xfId="26884"/>
    <cellStyle name="Header2 7 2 3" xfId="26885"/>
    <cellStyle name="Header2 7 2 3 2" xfId="26886"/>
    <cellStyle name="Header2 7 2 3 2 2" xfId="26887"/>
    <cellStyle name="Header2 7 2 3 2 3" xfId="26888"/>
    <cellStyle name="Header2 7 2 3 3" xfId="26889"/>
    <cellStyle name="Header2 7 2 4" xfId="26890"/>
    <cellStyle name="Header2 7 2 4 2" xfId="26891"/>
    <cellStyle name="Header2 7 2 4 2 2" xfId="26892"/>
    <cellStyle name="Header2 7 2 4 2 3" xfId="26893"/>
    <cellStyle name="Header2 7 2 4 3" xfId="26894"/>
    <cellStyle name="Header2 7 2 5" xfId="26895"/>
    <cellStyle name="Header2 7 2 5 2" xfId="26896"/>
    <cellStyle name="Header2 7 2 5 2 2" xfId="26897"/>
    <cellStyle name="Header2 7 2 5 2 3" xfId="26898"/>
    <cellStyle name="Header2 7 2 5 3" xfId="26899"/>
    <cellStyle name="Header2 7 2 6" xfId="26900"/>
    <cellStyle name="Header2 7 2 6 2" xfId="26901"/>
    <cellStyle name="Header2 7 2 6 2 2" xfId="26902"/>
    <cellStyle name="Header2 7 2 6 2 2 2" xfId="26903"/>
    <cellStyle name="Header2 7 2 6 2 2 3" xfId="26904"/>
    <cellStyle name="Header2 7 2 6 2 2 4" xfId="26905"/>
    <cellStyle name="Header2 7 2 6 2 2 5" xfId="26906"/>
    <cellStyle name="Header2 7 2 6 2 3" xfId="26907"/>
    <cellStyle name="Header2 7 2 6 2 3 2" xfId="26908"/>
    <cellStyle name="Header2 7 2 6 2 3 3" xfId="26909"/>
    <cellStyle name="Header2 7 2 6 2 3 4" xfId="26910"/>
    <cellStyle name="Header2 7 2 6 2 4" xfId="26911"/>
    <cellStyle name="Header2 7 2 6 2 5" xfId="26912"/>
    <cellStyle name="Header2 7 2 6 2 6" xfId="26913"/>
    <cellStyle name="Header2 7 2 6 3" xfId="26914"/>
    <cellStyle name="Header2 7 2 6 3 2" xfId="26915"/>
    <cellStyle name="Header2 7 2 6 3 2 2" xfId="26916"/>
    <cellStyle name="Header2 7 2 6 3 2 3" xfId="26917"/>
    <cellStyle name="Header2 7 2 6 3 2 4" xfId="26918"/>
    <cellStyle name="Header2 7 2 6 3 3" xfId="26919"/>
    <cellStyle name="Header2 7 2 6 3 3 2" xfId="26920"/>
    <cellStyle name="Header2 7 2 6 3 3 3" xfId="26921"/>
    <cellStyle name="Header2 7 2 6 3 3 4" xfId="26922"/>
    <cellStyle name="Header2 7 2 6 3 4" xfId="26923"/>
    <cellStyle name="Header2 7 2 6 3 5" xfId="26924"/>
    <cellStyle name="Header2 7 2 6 3 6" xfId="26925"/>
    <cellStyle name="Header2 7 2 6 4" xfId="26926"/>
    <cellStyle name="Header2 7 2 6 5" xfId="26927"/>
    <cellStyle name="Header2 7 2 7" xfId="26928"/>
    <cellStyle name="Header2 7 2 7 2" xfId="26929"/>
    <cellStyle name="Header2 7 2 7 2 2" xfId="26930"/>
    <cellStyle name="Header2 7 2 7 2 2 2" xfId="26931"/>
    <cellStyle name="Header2 7 2 7 2 2 3" xfId="26932"/>
    <cellStyle name="Header2 7 2 7 2 2 4" xfId="26933"/>
    <cellStyle name="Header2 7 2 7 2 2 5" xfId="26934"/>
    <cellStyle name="Header2 7 2 7 2 3" xfId="26935"/>
    <cellStyle name="Header2 7 2 7 2 3 2" xfId="26936"/>
    <cellStyle name="Header2 7 2 7 2 3 3" xfId="26937"/>
    <cellStyle name="Header2 7 2 7 2 3 4" xfId="26938"/>
    <cellStyle name="Header2 7 2 7 2 4" xfId="26939"/>
    <cellStyle name="Header2 7 2 7 2 5" xfId="26940"/>
    <cellStyle name="Header2 7 2 7 2 6" xfId="26941"/>
    <cellStyle name="Header2 7 2 7 3" xfId="26942"/>
    <cellStyle name="Header2 7 2 7 3 2" xfId="26943"/>
    <cellStyle name="Header2 7 2 7 3 2 2" xfId="26944"/>
    <cellStyle name="Header2 7 2 7 3 2 3" xfId="26945"/>
    <cellStyle name="Header2 7 2 7 3 2 4" xfId="26946"/>
    <cellStyle name="Header2 7 2 7 3 3" xfId="26947"/>
    <cellStyle name="Header2 7 2 7 3 3 2" xfId="26948"/>
    <cellStyle name="Header2 7 2 7 3 3 3" xfId="26949"/>
    <cellStyle name="Header2 7 2 7 3 3 4" xfId="26950"/>
    <cellStyle name="Header2 7 2 7 3 4" xfId="26951"/>
    <cellStyle name="Header2 7 2 7 3 5" xfId="26952"/>
    <cellStyle name="Header2 7 2 7 3 6" xfId="26953"/>
    <cellStyle name="Header2 7 2 7 4" xfId="26954"/>
    <cellStyle name="Header2 7 2 7 5" xfId="26955"/>
    <cellStyle name="Header2 7 2 8" xfId="26956"/>
    <cellStyle name="Header2 7 2 8 2" xfId="26957"/>
    <cellStyle name="Header2 7 2 8 2 2" xfId="26958"/>
    <cellStyle name="Header2 7 2 8 2 2 2" xfId="26959"/>
    <cellStyle name="Header2 7 2 8 2 2 3" xfId="26960"/>
    <cellStyle name="Header2 7 2 8 2 2 4" xfId="26961"/>
    <cellStyle name="Header2 7 2 8 2 2 5" xfId="26962"/>
    <cellStyle name="Header2 7 2 8 2 3" xfId="26963"/>
    <cellStyle name="Header2 7 2 8 2 3 2" xfId="26964"/>
    <cellStyle name="Header2 7 2 8 2 3 3" xfId="26965"/>
    <cellStyle name="Header2 7 2 8 2 3 4" xfId="26966"/>
    <cellStyle name="Header2 7 2 8 2 4" xfId="26967"/>
    <cellStyle name="Header2 7 2 8 2 5" xfId="26968"/>
    <cellStyle name="Header2 7 2 8 2 6" xfId="26969"/>
    <cellStyle name="Header2 7 2 8 3" xfId="26970"/>
    <cellStyle name="Header2 7 2 8 3 2" xfId="26971"/>
    <cellStyle name="Header2 7 2 8 3 2 2" xfId="26972"/>
    <cellStyle name="Header2 7 2 8 3 2 3" xfId="26973"/>
    <cellStyle name="Header2 7 2 8 3 2 4" xfId="26974"/>
    <cellStyle name="Header2 7 2 8 3 3" xfId="26975"/>
    <cellStyle name="Header2 7 2 8 3 3 2" xfId="26976"/>
    <cellStyle name="Header2 7 2 8 3 3 3" xfId="26977"/>
    <cellStyle name="Header2 7 2 8 3 3 4" xfId="26978"/>
    <cellStyle name="Header2 7 2 8 3 4" xfId="26979"/>
    <cellStyle name="Header2 7 2 8 3 5" xfId="26980"/>
    <cellStyle name="Header2 7 2 8 3 6" xfId="26981"/>
    <cellStyle name="Header2 7 2 8 4" xfId="26982"/>
    <cellStyle name="Header2 7 2 8 5" xfId="26983"/>
    <cellStyle name="Header2 7 2 9" xfId="26984"/>
    <cellStyle name="Header2 7 2 9 2" xfId="26985"/>
    <cellStyle name="Header2 7 2 9 2 2" xfId="26986"/>
    <cellStyle name="Header2 7 2 9 2 2 2" xfId="26987"/>
    <cellStyle name="Header2 7 2 9 2 2 3" xfId="26988"/>
    <cellStyle name="Header2 7 2 9 2 2 4" xfId="26989"/>
    <cellStyle name="Header2 7 2 9 2 2 5" xfId="26990"/>
    <cellStyle name="Header2 7 2 9 2 3" xfId="26991"/>
    <cellStyle name="Header2 7 2 9 2 3 2" xfId="26992"/>
    <cellStyle name="Header2 7 2 9 2 3 3" xfId="26993"/>
    <cellStyle name="Header2 7 2 9 2 3 4" xfId="26994"/>
    <cellStyle name="Header2 7 2 9 2 4" xfId="26995"/>
    <cellStyle name="Header2 7 2 9 2 5" xfId="26996"/>
    <cellStyle name="Header2 7 2 9 2 6" xfId="26997"/>
    <cellStyle name="Header2 7 2 9 3" xfId="26998"/>
    <cellStyle name="Header2 7 2 9 3 2" xfId="26999"/>
    <cellStyle name="Header2 7 2 9 3 2 2" xfId="27000"/>
    <cellStyle name="Header2 7 2 9 3 2 3" xfId="27001"/>
    <cellStyle name="Header2 7 2 9 3 2 4" xfId="27002"/>
    <cellStyle name="Header2 7 2 9 3 3" xfId="27003"/>
    <cellStyle name="Header2 7 2 9 3 3 2" xfId="27004"/>
    <cellStyle name="Header2 7 2 9 3 3 3" xfId="27005"/>
    <cellStyle name="Header2 7 2 9 3 3 4" xfId="27006"/>
    <cellStyle name="Header2 7 2 9 3 4" xfId="27007"/>
    <cellStyle name="Header2 7 2 9 3 5" xfId="27008"/>
    <cellStyle name="Header2 7 2 9 3 6" xfId="27009"/>
    <cellStyle name="Header2 7 2 9 4" xfId="27010"/>
    <cellStyle name="Header2 7 2 9 5" xfId="27011"/>
    <cellStyle name="Header2 7 3" xfId="27012"/>
    <cellStyle name="Header2 7 3 10" xfId="27013"/>
    <cellStyle name="Header2 7 3 10 2" xfId="27014"/>
    <cellStyle name="Header2 7 3 10 2 2" xfId="27015"/>
    <cellStyle name="Header2 7 3 10 2 2 2" xfId="27016"/>
    <cellStyle name="Header2 7 3 10 2 2 3" xfId="27017"/>
    <cellStyle name="Header2 7 3 10 2 2 4" xfId="27018"/>
    <cellStyle name="Header2 7 3 10 2 2 5" xfId="27019"/>
    <cellStyle name="Header2 7 3 10 2 3" xfId="27020"/>
    <cellStyle name="Header2 7 3 10 2 3 2" xfId="27021"/>
    <cellStyle name="Header2 7 3 10 2 3 3" xfId="27022"/>
    <cellStyle name="Header2 7 3 10 2 3 4" xfId="27023"/>
    <cellStyle name="Header2 7 3 10 2 4" xfId="27024"/>
    <cellStyle name="Header2 7 3 10 2 5" xfId="27025"/>
    <cellStyle name="Header2 7 3 10 2 6" xfId="27026"/>
    <cellStyle name="Header2 7 3 10 3" xfId="27027"/>
    <cellStyle name="Header2 7 3 10 3 2" xfId="27028"/>
    <cellStyle name="Header2 7 3 10 3 2 2" xfId="27029"/>
    <cellStyle name="Header2 7 3 10 3 2 3" xfId="27030"/>
    <cellStyle name="Header2 7 3 10 3 2 4" xfId="27031"/>
    <cellStyle name="Header2 7 3 10 3 3" xfId="27032"/>
    <cellStyle name="Header2 7 3 10 3 3 2" xfId="27033"/>
    <cellStyle name="Header2 7 3 10 3 3 3" xfId="27034"/>
    <cellStyle name="Header2 7 3 10 3 3 4" xfId="27035"/>
    <cellStyle name="Header2 7 3 10 3 4" xfId="27036"/>
    <cellStyle name="Header2 7 3 10 3 5" xfId="27037"/>
    <cellStyle name="Header2 7 3 10 3 6" xfId="27038"/>
    <cellStyle name="Header2 7 3 10 4" xfId="27039"/>
    <cellStyle name="Header2 7 3 10 5" xfId="27040"/>
    <cellStyle name="Header2 7 3 11" xfId="27041"/>
    <cellStyle name="Header2 7 3 11 2" xfId="27042"/>
    <cellStyle name="Header2 7 3 11 2 2" xfId="27043"/>
    <cellStyle name="Header2 7 3 11 2 2 2" xfId="27044"/>
    <cellStyle name="Header2 7 3 11 2 2 3" xfId="27045"/>
    <cellStyle name="Header2 7 3 11 2 2 4" xfId="27046"/>
    <cellStyle name="Header2 7 3 11 2 2 5" xfId="27047"/>
    <cellStyle name="Header2 7 3 11 2 3" xfId="27048"/>
    <cellStyle name="Header2 7 3 11 2 3 2" xfId="27049"/>
    <cellStyle name="Header2 7 3 11 2 3 3" xfId="27050"/>
    <cellStyle name="Header2 7 3 11 2 3 4" xfId="27051"/>
    <cellStyle name="Header2 7 3 11 2 4" xfId="27052"/>
    <cellStyle name="Header2 7 3 11 2 5" xfId="27053"/>
    <cellStyle name="Header2 7 3 11 2 6" xfId="27054"/>
    <cellStyle name="Header2 7 3 11 3" xfId="27055"/>
    <cellStyle name="Header2 7 3 11 3 2" xfId="27056"/>
    <cellStyle name="Header2 7 3 11 3 2 2" xfId="27057"/>
    <cellStyle name="Header2 7 3 11 3 2 3" xfId="27058"/>
    <cellStyle name="Header2 7 3 11 3 2 4" xfId="27059"/>
    <cellStyle name="Header2 7 3 11 3 3" xfId="27060"/>
    <cellStyle name="Header2 7 3 11 3 3 2" xfId="27061"/>
    <cellStyle name="Header2 7 3 11 3 3 3" xfId="27062"/>
    <cellStyle name="Header2 7 3 11 3 3 4" xfId="27063"/>
    <cellStyle name="Header2 7 3 11 3 4" xfId="27064"/>
    <cellStyle name="Header2 7 3 11 3 5" xfId="27065"/>
    <cellStyle name="Header2 7 3 11 3 6" xfId="27066"/>
    <cellStyle name="Header2 7 3 11 4" xfId="27067"/>
    <cellStyle name="Header2 7 3 11 5" xfId="27068"/>
    <cellStyle name="Header2 7 3 12" xfId="27069"/>
    <cellStyle name="Header2 7 3 12 2" xfId="27070"/>
    <cellStyle name="Header2 7 3 12 2 2" xfId="27071"/>
    <cellStyle name="Header2 7 3 12 2 2 2" xfId="27072"/>
    <cellStyle name="Header2 7 3 12 2 2 3" xfId="27073"/>
    <cellStyle name="Header2 7 3 12 2 2 4" xfId="27074"/>
    <cellStyle name="Header2 7 3 12 2 2 5" xfId="27075"/>
    <cellStyle name="Header2 7 3 12 2 3" xfId="27076"/>
    <cellStyle name="Header2 7 3 12 2 3 2" xfId="27077"/>
    <cellStyle name="Header2 7 3 12 2 3 3" xfId="27078"/>
    <cellStyle name="Header2 7 3 12 2 3 4" xfId="27079"/>
    <cellStyle name="Header2 7 3 12 2 4" xfId="27080"/>
    <cellStyle name="Header2 7 3 12 2 5" xfId="27081"/>
    <cellStyle name="Header2 7 3 12 2 6" xfId="27082"/>
    <cellStyle name="Header2 7 3 12 3" xfId="27083"/>
    <cellStyle name="Header2 7 3 12 3 2" xfId="27084"/>
    <cellStyle name="Header2 7 3 12 3 2 2" xfId="27085"/>
    <cellStyle name="Header2 7 3 12 3 2 3" xfId="27086"/>
    <cellStyle name="Header2 7 3 12 3 2 4" xfId="27087"/>
    <cellStyle name="Header2 7 3 12 3 3" xfId="27088"/>
    <cellStyle name="Header2 7 3 12 3 3 2" xfId="27089"/>
    <cellStyle name="Header2 7 3 12 3 3 3" xfId="27090"/>
    <cellStyle name="Header2 7 3 12 3 3 4" xfId="27091"/>
    <cellStyle name="Header2 7 3 12 3 4" xfId="27092"/>
    <cellStyle name="Header2 7 3 12 3 5" xfId="27093"/>
    <cellStyle name="Header2 7 3 12 3 6" xfId="27094"/>
    <cellStyle name="Header2 7 3 12 4" xfId="27095"/>
    <cellStyle name="Header2 7 3 12 5" xfId="27096"/>
    <cellStyle name="Header2 7 3 2" xfId="27097"/>
    <cellStyle name="Header2 7 3 2 2" xfId="27098"/>
    <cellStyle name="Header2 7 3 2 2 2" xfId="27099"/>
    <cellStyle name="Header2 7 3 2 2 3" xfId="27100"/>
    <cellStyle name="Header2 7 3 2 3" xfId="27101"/>
    <cellStyle name="Header2 7 3 3" xfId="27102"/>
    <cellStyle name="Header2 7 3 3 2" xfId="27103"/>
    <cellStyle name="Header2 7 3 3 2 2" xfId="27104"/>
    <cellStyle name="Header2 7 3 3 2 3" xfId="27105"/>
    <cellStyle name="Header2 7 3 3 3" xfId="27106"/>
    <cellStyle name="Header2 7 3 4" xfId="27107"/>
    <cellStyle name="Header2 7 3 4 2" xfId="27108"/>
    <cellStyle name="Header2 7 3 4 2 2" xfId="27109"/>
    <cellStyle name="Header2 7 3 4 2 3" xfId="27110"/>
    <cellStyle name="Header2 7 3 4 3" xfId="27111"/>
    <cellStyle name="Header2 7 3 5" xfId="27112"/>
    <cellStyle name="Header2 7 3 5 2" xfId="27113"/>
    <cellStyle name="Header2 7 3 5 2 2" xfId="27114"/>
    <cellStyle name="Header2 7 3 5 2 2 2" xfId="27115"/>
    <cellStyle name="Header2 7 3 5 2 2 3" xfId="27116"/>
    <cellStyle name="Header2 7 3 5 2 2 4" xfId="27117"/>
    <cellStyle name="Header2 7 3 5 2 2 5" xfId="27118"/>
    <cellStyle name="Header2 7 3 5 2 3" xfId="27119"/>
    <cellStyle name="Header2 7 3 5 2 3 2" xfId="27120"/>
    <cellStyle name="Header2 7 3 5 2 3 3" xfId="27121"/>
    <cellStyle name="Header2 7 3 5 2 3 4" xfId="27122"/>
    <cellStyle name="Header2 7 3 5 2 4" xfId="27123"/>
    <cellStyle name="Header2 7 3 5 2 5" xfId="27124"/>
    <cellStyle name="Header2 7 3 5 2 6" xfId="27125"/>
    <cellStyle name="Header2 7 3 5 3" xfId="27126"/>
    <cellStyle name="Header2 7 3 5 3 2" xfId="27127"/>
    <cellStyle name="Header2 7 3 5 3 2 2" xfId="27128"/>
    <cellStyle name="Header2 7 3 5 3 2 3" xfId="27129"/>
    <cellStyle name="Header2 7 3 5 3 2 4" xfId="27130"/>
    <cellStyle name="Header2 7 3 5 3 3" xfId="27131"/>
    <cellStyle name="Header2 7 3 5 3 3 2" xfId="27132"/>
    <cellStyle name="Header2 7 3 5 3 3 3" xfId="27133"/>
    <cellStyle name="Header2 7 3 5 3 3 4" xfId="27134"/>
    <cellStyle name="Header2 7 3 5 3 4" xfId="27135"/>
    <cellStyle name="Header2 7 3 5 3 5" xfId="27136"/>
    <cellStyle name="Header2 7 3 5 3 6" xfId="27137"/>
    <cellStyle name="Header2 7 3 5 4" xfId="27138"/>
    <cellStyle name="Header2 7 3 5 5" xfId="27139"/>
    <cellStyle name="Header2 7 3 6" xfId="27140"/>
    <cellStyle name="Header2 7 3 6 2" xfId="27141"/>
    <cellStyle name="Header2 7 3 6 2 2" xfId="27142"/>
    <cellStyle name="Header2 7 3 6 2 2 2" xfId="27143"/>
    <cellStyle name="Header2 7 3 6 2 2 3" xfId="27144"/>
    <cellStyle name="Header2 7 3 6 2 2 4" xfId="27145"/>
    <cellStyle name="Header2 7 3 6 2 2 5" xfId="27146"/>
    <cellStyle name="Header2 7 3 6 2 3" xfId="27147"/>
    <cellStyle name="Header2 7 3 6 2 3 2" xfId="27148"/>
    <cellStyle name="Header2 7 3 6 2 3 3" xfId="27149"/>
    <cellStyle name="Header2 7 3 6 2 3 4" xfId="27150"/>
    <cellStyle name="Header2 7 3 6 2 4" xfId="27151"/>
    <cellStyle name="Header2 7 3 6 2 5" xfId="27152"/>
    <cellStyle name="Header2 7 3 6 2 6" xfId="27153"/>
    <cellStyle name="Header2 7 3 6 3" xfId="27154"/>
    <cellStyle name="Header2 7 3 6 3 2" xfId="27155"/>
    <cellStyle name="Header2 7 3 6 3 2 2" xfId="27156"/>
    <cellStyle name="Header2 7 3 6 3 2 3" xfId="27157"/>
    <cellStyle name="Header2 7 3 6 3 2 4" xfId="27158"/>
    <cellStyle name="Header2 7 3 6 3 3" xfId="27159"/>
    <cellStyle name="Header2 7 3 6 3 3 2" xfId="27160"/>
    <cellStyle name="Header2 7 3 6 3 3 3" xfId="27161"/>
    <cellStyle name="Header2 7 3 6 3 3 4" xfId="27162"/>
    <cellStyle name="Header2 7 3 6 3 4" xfId="27163"/>
    <cellStyle name="Header2 7 3 6 3 5" xfId="27164"/>
    <cellStyle name="Header2 7 3 6 3 6" xfId="27165"/>
    <cellStyle name="Header2 7 3 6 4" xfId="27166"/>
    <cellStyle name="Header2 7 3 6 5" xfId="27167"/>
    <cellStyle name="Header2 7 3 7" xfId="27168"/>
    <cellStyle name="Header2 7 3 7 2" xfId="27169"/>
    <cellStyle name="Header2 7 3 7 2 2" xfId="27170"/>
    <cellStyle name="Header2 7 3 7 2 2 2" xfId="27171"/>
    <cellStyle name="Header2 7 3 7 2 2 3" xfId="27172"/>
    <cellStyle name="Header2 7 3 7 2 2 4" xfId="27173"/>
    <cellStyle name="Header2 7 3 7 2 2 5" xfId="27174"/>
    <cellStyle name="Header2 7 3 7 2 3" xfId="27175"/>
    <cellStyle name="Header2 7 3 7 2 3 2" xfId="27176"/>
    <cellStyle name="Header2 7 3 7 2 3 3" xfId="27177"/>
    <cellStyle name="Header2 7 3 7 2 3 4" xfId="27178"/>
    <cellStyle name="Header2 7 3 7 2 4" xfId="27179"/>
    <cellStyle name="Header2 7 3 7 2 5" xfId="27180"/>
    <cellStyle name="Header2 7 3 7 2 6" xfId="27181"/>
    <cellStyle name="Header2 7 3 7 3" xfId="27182"/>
    <cellStyle name="Header2 7 3 7 3 2" xfId="27183"/>
    <cellStyle name="Header2 7 3 7 3 2 2" xfId="27184"/>
    <cellStyle name="Header2 7 3 7 3 2 3" xfId="27185"/>
    <cellStyle name="Header2 7 3 7 3 2 4" xfId="27186"/>
    <cellStyle name="Header2 7 3 7 3 3" xfId="27187"/>
    <cellStyle name="Header2 7 3 7 3 3 2" xfId="27188"/>
    <cellStyle name="Header2 7 3 7 3 3 3" xfId="27189"/>
    <cellStyle name="Header2 7 3 7 3 3 4" xfId="27190"/>
    <cellStyle name="Header2 7 3 7 3 4" xfId="27191"/>
    <cellStyle name="Header2 7 3 7 3 5" xfId="27192"/>
    <cellStyle name="Header2 7 3 7 3 6" xfId="27193"/>
    <cellStyle name="Header2 7 3 7 4" xfId="27194"/>
    <cellStyle name="Header2 7 3 7 5" xfId="27195"/>
    <cellStyle name="Header2 7 3 8" xfId="27196"/>
    <cellStyle name="Header2 7 3 8 2" xfId="27197"/>
    <cellStyle name="Header2 7 3 8 2 2" xfId="27198"/>
    <cellStyle name="Header2 7 3 8 2 2 2" xfId="27199"/>
    <cellStyle name="Header2 7 3 8 2 2 3" xfId="27200"/>
    <cellStyle name="Header2 7 3 8 2 2 4" xfId="27201"/>
    <cellStyle name="Header2 7 3 8 2 2 5" xfId="27202"/>
    <cellStyle name="Header2 7 3 8 2 3" xfId="27203"/>
    <cellStyle name="Header2 7 3 8 2 3 2" xfId="27204"/>
    <cellStyle name="Header2 7 3 8 2 3 3" xfId="27205"/>
    <cellStyle name="Header2 7 3 8 2 3 4" xfId="27206"/>
    <cellStyle name="Header2 7 3 8 2 4" xfId="27207"/>
    <cellStyle name="Header2 7 3 8 2 5" xfId="27208"/>
    <cellStyle name="Header2 7 3 8 2 6" xfId="27209"/>
    <cellStyle name="Header2 7 3 8 3" xfId="27210"/>
    <cellStyle name="Header2 7 3 8 3 2" xfId="27211"/>
    <cellStyle name="Header2 7 3 8 3 2 2" xfId="27212"/>
    <cellStyle name="Header2 7 3 8 3 2 3" xfId="27213"/>
    <cellStyle name="Header2 7 3 8 3 2 4" xfId="27214"/>
    <cellStyle name="Header2 7 3 8 3 3" xfId="27215"/>
    <cellStyle name="Header2 7 3 8 3 3 2" xfId="27216"/>
    <cellStyle name="Header2 7 3 8 3 3 3" xfId="27217"/>
    <cellStyle name="Header2 7 3 8 3 3 4" xfId="27218"/>
    <cellStyle name="Header2 7 3 8 3 4" xfId="27219"/>
    <cellStyle name="Header2 7 3 8 3 5" xfId="27220"/>
    <cellStyle name="Header2 7 3 8 3 6" xfId="27221"/>
    <cellStyle name="Header2 7 3 8 4" xfId="27222"/>
    <cellStyle name="Header2 7 3 8 5" xfId="27223"/>
    <cellStyle name="Header2 7 3 9" xfId="27224"/>
    <cellStyle name="Header2 7 3 9 2" xfId="27225"/>
    <cellStyle name="Header2 7 3 9 2 2" xfId="27226"/>
    <cellStyle name="Header2 7 3 9 2 2 2" xfId="27227"/>
    <cellStyle name="Header2 7 3 9 2 2 3" xfId="27228"/>
    <cellStyle name="Header2 7 3 9 2 2 4" xfId="27229"/>
    <cellStyle name="Header2 7 3 9 2 2 5" xfId="27230"/>
    <cellStyle name="Header2 7 3 9 2 3" xfId="27231"/>
    <cellStyle name="Header2 7 3 9 2 3 2" xfId="27232"/>
    <cellStyle name="Header2 7 3 9 2 3 3" xfId="27233"/>
    <cellStyle name="Header2 7 3 9 2 3 4" xfId="27234"/>
    <cellStyle name="Header2 7 3 9 2 4" xfId="27235"/>
    <cellStyle name="Header2 7 3 9 2 5" xfId="27236"/>
    <cellStyle name="Header2 7 3 9 2 6" xfId="27237"/>
    <cellStyle name="Header2 7 3 9 3" xfId="27238"/>
    <cellStyle name="Header2 7 3 9 3 2" xfId="27239"/>
    <cellStyle name="Header2 7 3 9 3 2 2" xfId="27240"/>
    <cellStyle name="Header2 7 3 9 3 2 3" xfId="27241"/>
    <cellStyle name="Header2 7 3 9 3 2 4" xfId="27242"/>
    <cellStyle name="Header2 7 3 9 3 3" xfId="27243"/>
    <cellStyle name="Header2 7 3 9 3 3 2" xfId="27244"/>
    <cellStyle name="Header2 7 3 9 3 3 3" xfId="27245"/>
    <cellStyle name="Header2 7 3 9 3 3 4" xfId="27246"/>
    <cellStyle name="Header2 7 3 9 3 4" xfId="27247"/>
    <cellStyle name="Header2 7 3 9 3 5" xfId="27248"/>
    <cellStyle name="Header2 7 3 9 3 6" xfId="27249"/>
    <cellStyle name="Header2 7 3 9 4" xfId="27250"/>
    <cellStyle name="Header2 7 3 9 5" xfId="27251"/>
    <cellStyle name="Header2 8" xfId="27252"/>
    <cellStyle name="Header2 8 2" xfId="27253"/>
    <cellStyle name="Header2 8 2 10" xfId="27254"/>
    <cellStyle name="Header2 8 2 10 2" xfId="27255"/>
    <cellStyle name="Header2 8 2 10 2 2" xfId="27256"/>
    <cellStyle name="Header2 8 2 10 2 2 2" xfId="27257"/>
    <cellStyle name="Header2 8 2 10 2 2 3" xfId="27258"/>
    <cellStyle name="Header2 8 2 10 2 2 4" xfId="27259"/>
    <cellStyle name="Header2 8 2 10 2 2 5" xfId="27260"/>
    <cellStyle name="Header2 8 2 10 2 3" xfId="27261"/>
    <cellStyle name="Header2 8 2 10 2 3 2" xfId="27262"/>
    <cellStyle name="Header2 8 2 10 2 3 3" xfId="27263"/>
    <cellStyle name="Header2 8 2 10 2 3 4" xfId="27264"/>
    <cellStyle name="Header2 8 2 10 2 4" xfId="27265"/>
    <cellStyle name="Header2 8 2 10 2 5" xfId="27266"/>
    <cellStyle name="Header2 8 2 10 2 6" xfId="27267"/>
    <cellStyle name="Header2 8 2 10 3" xfId="27268"/>
    <cellStyle name="Header2 8 2 10 3 2" xfId="27269"/>
    <cellStyle name="Header2 8 2 10 3 2 2" xfId="27270"/>
    <cellStyle name="Header2 8 2 10 3 2 3" xfId="27271"/>
    <cellStyle name="Header2 8 2 10 3 2 4" xfId="27272"/>
    <cellStyle name="Header2 8 2 10 3 3" xfId="27273"/>
    <cellStyle name="Header2 8 2 10 3 3 2" xfId="27274"/>
    <cellStyle name="Header2 8 2 10 3 3 3" xfId="27275"/>
    <cellStyle name="Header2 8 2 10 3 3 4" xfId="27276"/>
    <cellStyle name="Header2 8 2 10 3 4" xfId="27277"/>
    <cellStyle name="Header2 8 2 10 3 5" xfId="27278"/>
    <cellStyle name="Header2 8 2 10 3 6" xfId="27279"/>
    <cellStyle name="Header2 8 2 10 4" xfId="27280"/>
    <cellStyle name="Header2 8 2 10 5" xfId="27281"/>
    <cellStyle name="Header2 8 2 11" xfId="27282"/>
    <cellStyle name="Header2 8 2 11 2" xfId="27283"/>
    <cellStyle name="Header2 8 2 11 2 2" xfId="27284"/>
    <cellStyle name="Header2 8 2 11 2 2 2" xfId="27285"/>
    <cellStyle name="Header2 8 2 11 2 2 3" xfId="27286"/>
    <cellStyle name="Header2 8 2 11 2 2 4" xfId="27287"/>
    <cellStyle name="Header2 8 2 11 2 2 5" xfId="27288"/>
    <cellStyle name="Header2 8 2 11 2 3" xfId="27289"/>
    <cellStyle name="Header2 8 2 11 2 3 2" xfId="27290"/>
    <cellStyle name="Header2 8 2 11 2 3 3" xfId="27291"/>
    <cellStyle name="Header2 8 2 11 2 3 4" xfId="27292"/>
    <cellStyle name="Header2 8 2 11 2 4" xfId="27293"/>
    <cellStyle name="Header2 8 2 11 2 5" xfId="27294"/>
    <cellStyle name="Header2 8 2 11 2 6" xfId="27295"/>
    <cellStyle name="Header2 8 2 11 3" xfId="27296"/>
    <cellStyle name="Header2 8 2 11 3 2" xfId="27297"/>
    <cellStyle name="Header2 8 2 11 3 2 2" xfId="27298"/>
    <cellStyle name="Header2 8 2 11 3 2 3" xfId="27299"/>
    <cellStyle name="Header2 8 2 11 3 2 4" xfId="27300"/>
    <cellStyle name="Header2 8 2 11 3 3" xfId="27301"/>
    <cellStyle name="Header2 8 2 11 3 3 2" xfId="27302"/>
    <cellStyle name="Header2 8 2 11 3 3 3" xfId="27303"/>
    <cellStyle name="Header2 8 2 11 3 3 4" xfId="27304"/>
    <cellStyle name="Header2 8 2 11 3 4" xfId="27305"/>
    <cellStyle name="Header2 8 2 11 3 5" xfId="27306"/>
    <cellStyle name="Header2 8 2 11 3 6" xfId="27307"/>
    <cellStyle name="Header2 8 2 11 4" xfId="27308"/>
    <cellStyle name="Header2 8 2 11 5" xfId="27309"/>
    <cellStyle name="Header2 8 2 12" xfId="27310"/>
    <cellStyle name="Header2 8 2 12 2" xfId="27311"/>
    <cellStyle name="Header2 8 2 12 2 2" xfId="27312"/>
    <cellStyle name="Header2 8 2 12 2 2 2" xfId="27313"/>
    <cellStyle name="Header2 8 2 12 2 2 3" xfId="27314"/>
    <cellStyle name="Header2 8 2 12 2 2 4" xfId="27315"/>
    <cellStyle name="Header2 8 2 12 2 2 5" xfId="27316"/>
    <cellStyle name="Header2 8 2 12 2 3" xfId="27317"/>
    <cellStyle name="Header2 8 2 12 2 3 2" xfId="27318"/>
    <cellStyle name="Header2 8 2 12 2 3 3" xfId="27319"/>
    <cellStyle name="Header2 8 2 12 2 3 4" xfId="27320"/>
    <cellStyle name="Header2 8 2 12 2 4" xfId="27321"/>
    <cellStyle name="Header2 8 2 12 2 5" xfId="27322"/>
    <cellStyle name="Header2 8 2 12 2 6" xfId="27323"/>
    <cellStyle name="Header2 8 2 12 3" xfId="27324"/>
    <cellStyle name="Header2 8 2 12 3 2" xfId="27325"/>
    <cellStyle name="Header2 8 2 12 3 2 2" xfId="27326"/>
    <cellStyle name="Header2 8 2 12 3 2 3" xfId="27327"/>
    <cellStyle name="Header2 8 2 12 3 2 4" xfId="27328"/>
    <cellStyle name="Header2 8 2 12 3 3" xfId="27329"/>
    <cellStyle name="Header2 8 2 12 3 3 2" xfId="27330"/>
    <cellStyle name="Header2 8 2 12 3 3 3" xfId="27331"/>
    <cellStyle name="Header2 8 2 12 3 3 4" xfId="27332"/>
    <cellStyle name="Header2 8 2 12 3 4" xfId="27333"/>
    <cellStyle name="Header2 8 2 12 3 5" xfId="27334"/>
    <cellStyle name="Header2 8 2 12 3 6" xfId="27335"/>
    <cellStyle name="Header2 8 2 12 4" xfId="27336"/>
    <cellStyle name="Header2 8 2 12 5" xfId="27337"/>
    <cellStyle name="Header2 8 2 13" xfId="27338"/>
    <cellStyle name="Header2 8 2 13 2" xfId="27339"/>
    <cellStyle name="Header2 8 2 13 2 2" xfId="27340"/>
    <cellStyle name="Header2 8 2 13 2 2 2" xfId="27341"/>
    <cellStyle name="Header2 8 2 13 2 2 3" xfId="27342"/>
    <cellStyle name="Header2 8 2 13 2 2 4" xfId="27343"/>
    <cellStyle name="Header2 8 2 13 2 2 5" xfId="27344"/>
    <cellStyle name="Header2 8 2 13 2 3" xfId="27345"/>
    <cellStyle name="Header2 8 2 13 2 3 2" xfId="27346"/>
    <cellStyle name="Header2 8 2 13 2 3 3" xfId="27347"/>
    <cellStyle name="Header2 8 2 13 2 3 4" xfId="27348"/>
    <cellStyle name="Header2 8 2 13 2 4" xfId="27349"/>
    <cellStyle name="Header2 8 2 13 2 5" xfId="27350"/>
    <cellStyle name="Header2 8 2 13 2 6" xfId="27351"/>
    <cellStyle name="Header2 8 2 13 3" xfId="27352"/>
    <cellStyle name="Header2 8 2 13 3 2" xfId="27353"/>
    <cellStyle name="Header2 8 2 13 3 2 2" xfId="27354"/>
    <cellStyle name="Header2 8 2 13 3 2 3" xfId="27355"/>
    <cellStyle name="Header2 8 2 13 3 2 4" xfId="27356"/>
    <cellStyle name="Header2 8 2 13 3 3" xfId="27357"/>
    <cellStyle name="Header2 8 2 13 3 3 2" xfId="27358"/>
    <cellStyle name="Header2 8 2 13 3 3 3" xfId="27359"/>
    <cellStyle name="Header2 8 2 13 3 3 4" xfId="27360"/>
    <cellStyle name="Header2 8 2 13 3 4" xfId="27361"/>
    <cellStyle name="Header2 8 2 13 3 5" xfId="27362"/>
    <cellStyle name="Header2 8 2 13 3 6" xfId="27363"/>
    <cellStyle name="Header2 8 2 13 4" xfId="27364"/>
    <cellStyle name="Header2 8 2 13 5" xfId="27365"/>
    <cellStyle name="Header2 8 2 2" xfId="27366"/>
    <cellStyle name="Header2 8 2 2 2" xfId="27367"/>
    <cellStyle name="Header2 8 2 2 2 2" xfId="27368"/>
    <cellStyle name="Header2 8 2 2 2 2 2" xfId="27369"/>
    <cellStyle name="Header2 8 2 2 2 2 2 2" xfId="27370"/>
    <cellStyle name="Header2 8 2 2 2 2 2 3" xfId="27371"/>
    <cellStyle name="Header2 8 2 2 2 2 2 4" xfId="27372"/>
    <cellStyle name="Header2 8 2 2 2 2 2 5" xfId="27373"/>
    <cellStyle name="Header2 8 2 2 2 2 3" xfId="27374"/>
    <cellStyle name="Header2 8 2 2 2 2 3 2" xfId="27375"/>
    <cellStyle name="Header2 8 2 2 2 2 3 3" xfId="27376"/>
    <cellStyle name="Header2 8 2 2 2 2 3 4" xfId="27377"/>
    <cellStyle name="Header2 8 2 2 2 2 4" xfId="27378"/>
    <cellStyle name="Header2 8 2 2 2 2 5" xfId="27379"/>
    <cellStyle name="Header2 8 2 2 2 2 6" xfId="27380"/>
    <cellStyle name="Header2 8 2 2 2 3" xfId="27381"/>
    <cellStyle name="Header2 8 2 2 2 3 2" xfId="27382"/>
    <cellStyle name="Header2 8 2 2 2 3 2 2" xfId="27383"/>
    <cellStyle name="Header2 8 2 2 2 3 2 3" xfId="27384"/>
    <cellStyle name="Header2 8 2 2 2 3 2 4" xfId="27385"/>
    <cellStyle name="Header2 8 2 2 2 3 3" xfId="27386"/>
    <cellStyle name="Header2 8 2 2 2 3 3 2" xfId="27387"/>
    <cellStyle name="Header2 8 2 2 2 3 3 3" xfId="27388"/>
    <cellStyle name="Header2 8 2 2 2 3 3 4" xfId="27389"/>
    <cellStyle name="Header2 8 2 2 2 3 4" xfId="27390"/>
    <cellStyle name="Header2 8 2 2 2 3 5" xfId="27391"/>
    <cellStyle name="Header2 8 2 2 2 3 6" xfId="27392"/>
    <cellStyle name="Header2 8 2 2 2 4" xfId="27393"/>
    <cellStyle name="Header2 8 2 2 2 5" xfId="27394"/>
    <cellStyle name="Header2 8 2 2 3" xfId="27395"/>
    <cellStyle name="Header2 8 2 2 3 2" xfId="27396"/>
    <cellStyle name="Header2 8 2 2 3 2 2" xfId="27397"/>
    <cellStyle name="Header2 8 2 2 3 2 2 2" xfId="27398"/>
    <cellStyle name="Header2 8 2 2 3 2 2 3" xfId="27399"/>
    <cellStyle name="Header2 8 2 2 3 2 2 4" xfId="27400"/>
    <cellStyle name="Header2 8 2 2 3 2 2 5" xfId="27401"/>
    <cellStyle name="Header2 8 2 2 3 2 3" xfId="27402"/>
    <cellStyle name="Header2 8 2 2 3 2 3 2" xfId="27403"/>
    <cellStyle name="Header2 8 2 2 3 2 3 3" xfId="27404"/>
    <cellStyle name="Header2 8 2 2 3 2 3 4" xfId="27405"/>
    <cellStyle name="Header2 8 2 2 3 2 4" xfId="27406"/>
    <cellStyle name="Header2 8 2 2 3 2 5" xfId="27407"/>
    <cellStyle name="Header2 8 2 2 3 2 6" xfId="27408"/>
    <cellStyle name="Header2 8 2 2 3 3" xfId="27409"/>
    <cellStyle name="Header2 8 2 2 3 3 2" xfId="27410"/>
    <cellStyle name="Header2 8 2 2 3 3 2 2" xfId="27411"/>
    <cellStyle name="Header2 8 2 2 3 3 2 3" xfId="27412"/>
    <cellStyle name="Header2 8 2 2 3 3 2 4" xfId="27413"/>
    <cellStyle name="Header2 8 2 2 3 3 3" xfId="27414"/>
    <cellStyle name="Header2 8 2 2 3 3 3 2" xfId="27415"/>
    <cellStyle name="Header2 8 2 2 3 3 3 3" xfId="27416"/>
    <cellStyle name="Header2 8 2 2 3 3 3 4" xfId="27417"/>
    <cellStyle name="Header2 8 2 2 3 3 4" xfId="27418"/>
    <cellStyle name="Header2 8 2 2 3 3 5" xfId="27419"/>
    <cellStyle name="Header2 8 2 2 3 3 6" xfId="27420"/>
    <cellStyle name="Header2 8 2 2 3 4" xfId="27421"/>
    <cellStyle name="Header2 8 2 2 3 5" xfId="27422"/>
    <cellStyle name="Header2 8 2 3" xfId="27423"/>
    <cellStyle name="Header2 8 2 3 2" xfId="27424"/>
    <cellStyle name="Header2 8 2 3 2 2" xfId="27425"/>
    <cellStyle name="Header2 8 2 3 2 3" xfId="27426"/>
    <cellStyle name="Header2 8 2 3 3" xfId="27427"/>
    <cellStyle name="Header2 8 2 4" xfId="27428"/>
    <cellStyle name="Header2 8 2 4 2" xfId="27429"/>
    <cellStyle name="Header2 8 2 4 2 2" xfId="27430"/>
    <cellStyle name="Header2 8 2 4 2 3" xfId="27431"/>
    <cellStyle name="Header2 8 2 4 3" xfId="27432"/>
    <cellStyle name="Header2 8 2 5" xfId="27433"/>
    <cellStyle name="Header2 8 2 5 2" xfId="27434"/>
    <cellStyle name="Header2 8 2 5 2 2" xfId="27435"/>
    <cellStyle name="Header2 8 2 5 2 3" xfId="27436"/>
    <cellStyle name="Header2 8 2 5 3" xfId="27437"/>
    <cellStyle name="Header2 8 2 6" xfId="27438"/>
    <cellStyle name="Header2 8 2 6 2" xfId="27439"/>
    <cellStyle name="Header2 8 2 6 2 2" xfId="27440"/>
    <cellStyle name="Header2 8 2 6 2 2 2" xfId="27441"/>
    <cellStyle name="Header2 8 2 6 2 2 3" xfId="27442"/>
    <cellStyle name="Header2 8 2 6 2 2 4" xfId="27443"/>
    <cellStyle name="Header2 8 2 6 2 2 5" xfId="27444"/>
    <cellStyle name="Header2 8 2 6 2 3" xfId="27445"/>
    <cellStyle name="Header2 8 2 6 2 3 2" xfId="27446"/>
    <cellStyle name="Header2 8 2 6 2 3 3" xfId="27447"/>
    <cellStyle name="Header2 8 2 6 2 3 4" xfId="27448"/>
    <cellStyle name="Header2 8 2 6 2 4" xfId="27449"/>
    <cellStyle name="Header2 8 2 6 2 5" xfId="27450"/>
    <cellStyle name="Header2 8 2 6 2 6" xfId="27451"/>
    <cellStyle name="Header2 8 2 6 3" xfId="27452"/>
    <cellStyle name="Header2 8 2 6 3 2" xfId="27453"/>
    <cellStyle name="Header2 8 2 6 3 2 2" xfId="27454"/>
    <cellStyle name="Header2 8 2 6 3 2 3" xfId="27455"/>
    <cellStyle name="Header2 8 2 6 3 2 4" xfId="27456"/>
    <cellStyle name="Header2 8 2 6 3 3" xfId="27457"/>
    <cellStyle name="Header2 8 2 6 3 3 2" xfId="27458"/>
    <cellStyle name="Header2 8 2 6 3 3 3" xfId="27459"/>
    <cellStyle name="Header2 8 2 6 3 3 4" xfId="27460"/>
    <cellStyle name="Header2 8 2 6 3 4" xfId="27461"/>
    <cellStyle name="Header2 8 2 6 3 5" xfId="27462"/>
    <cellStyle name="Header2 8 2 6 3 6" xfId="27463"/>
    <cellStyle name="Header2 8 2 6 4" xfId="27464"/>
    <cellStyle name="Header2 8 2 6 5" xfId="27465"/>
    <cellStyle name="Header2 8 2 7" xfId="27466"/>
    <cellStyle name="Header2 8 2 7 2" xfId="27467"/>
    <cellStyle name="Header2 8 2 7 2 2" xfId="27468"/>
    <cellStyle name="Header2 8 2 7 2 2 2" xfId="27469"/>
    <cellStyle name="Header2 8 2 7 2 2 3" xfId="27470"/>
    <cellStyle name="Header2 8 2 7 2 2 4" xfId="27471"/>
    <cellStyle name="Header2 8 2 7 2 2 5" xfId="27472"/>
    <cellStyle name="Header2 8 2 7 2 3" xfId="27473"/>
    <cellStyle name="Header2 8 2 7 2 3 2" xfId="27474"/>
    <cellStyle name="Header2 8 2 7 2 3 3" xfId="27475"/>
    <cellStyle name="Header2 8 2 7 2 3 4" xfId="27476"/>
    <cellStyle name="Header2 8 2 7 2 4" xfId="27477"/>
    <cellStyle name="Header2 8 2 7 2 5" xfId="27478"/>
    <cellStyle name="Header2 8 2 7 2 6" xfId="27479"/>
    <cellStyle name="Header2 8 2 7 3" xfId="27480"/>
    <cellStyle name="Header2 8 2 7 3 2" xfId="27481"/>
    <cellStyle name="Header2 8 2 7 3 2 2" xfId="27482"/>
    <cellStyle name="Header2 8 2 7 3 2 3" xfId="27483"/>
    <cellStyle name="Header2 8 2 7 3 2 4" xfId="27484"/>
    <cellStyle name="Header2 8 2 7 3 3" xfId="27485"/>
    <cellStyle name="Header2 8 2 7 3 3 2" xfId="27486"/>
    <cellStyle name="Header2 8 2 7 3 3 3" xfId="27487"/>
    <cellStyle name="Header2 8 2 7 3 3 4" xfId="27488"/>
    <cellStyle name="Header2 8 2 7 3 4" xfId="27489"/>
    <cellStyle name="Header2 8 2 7 3 5" xfId="27490"/>
    <cellStyle name="Header2 8 2 7 3 6" xfId="27491"/>
    <cellStyle name="Header2 8 2 7 4" xfId="27492"/>
    <cellStyle name="Header2 8 2 7 5" xfId="27493"/>
    <cellStyle name="Header2 8 2 8" xfId="27494"/>
    <cellStyle name="Header2 8 2 8 2" xfId="27495"/>
    <cellStyle name="Header2 8 2 8 2 2" xfId="27496"/>
    <cellStyle name="Header2 8 2 8 2 2 2" xfId="27497"/>
    <cellStyle name="Header2 8 2 8 2 2 3" xfId="27498"/>
    <cellStyle name="Header2 8 2 8 2 2 4" xfId="27499"/>
    <cellStyle name="Header2 8 2 8 2 2 5" xfId="27500"/>
    <cellStyle name="Header2 8 2 8 2 3" xfId="27501"/>
    <cellStyle name="Header2 8 2 8 2 3 2" xfId="27502"/>
    <cellStyle name="Header2 8 2 8 2 3 3" xfId="27503"/>
    <cellStyle name="Header2 8 2 8 2 3 4" xfId="27504"/>
    <cellStyle name="Header2 8 2 8 2 4" xfId="27505"/>
    <cellStyle name="Header2 8 2 8 2 5" xfId="27506"/>
    <cellStyle name="Header2 8 2 8 2 6" xfId="27507"/>
    <cellStyle name="Header2 8 2 8 3" xfId="27508"/>
    <cellStyle name="Header2 8 2 8 3 2" xfId="27509"/>
    <cellStyle name="Header2 8 2 8 3 2 2" xfId="27510"/>
    <cellStyle name="Header2 8 2 8 3 2 3" xfId="27511"/>
    <cellStyle name="Header2 8 2 8 3 2 4" xfId="27512"/>
    <cellStyle name="Header2 8 2 8 3 3" xfId="27513"/>
    <cellStyle name="Header2 8 2 8 3 3 2" xfId="27514"/>
    <cellStyle name="Header2 8 2 8 3 3 3" xfId="27515"/>
    <cellStyle name="Header2 8 2 8 3 3 4" xfId="27516"/>
    <cellStyle name="Header2 8 2 8 3 4" xfId="27517"/>
    <cellStyle name="Header2 8 2 8 3 5" xfId="27518"/>
    <cellStyle name="Header2 8 2 8 3 6" xfId="27519"/>
    <cellStyle name="Header2 8 2 8 4" xfId="27520"/>
    <cellStyle name="Header2 8 2 8 5" xfId="27521"/>
    <cellStyle name="Header2 8 2 9" xfId="27522"/>
    <cellStyle name="Header2 8 2 9 2" xfId="27523"/>
    <cellStyle name="Header2 8 2 9 2 2" xfId="27524"/>
    <cellStyle name="Header2 8 2 9 2 2 2" xfId="27525"/>
    <cellStyle name="Header2 8 2 9 2 2 3" xfId="27526"/>
    <cellStyle name="Header2 8 2 9 2 2 4" xfId="27527"/>
    <cellStyle name="Header2 8 2 9 2 2 5" xfId="27528"/>
    <cellStyle name="Header2 8 2 9 2 3" xfId="27529"/>
    <cellStyle name="Header2 8 2 9 2 3 2" xfId="27530"/>
    <cellStyle name="Header2 8 2 9 2 3 3" xfId="27531"/>
    <cellStyle name="Header2 8 2 9 2 3 4" xfId="27532"/>
    <cellStyle name="Header2 8 2 9 2 4" xfId="27533"/>
    <cellStyle name="Header2 8 2 9 2 5" xfId="27534"/>
    <cellStyle name="Header2 8 2 9 2 6" xfId="27535"/>
    <cellStyle name="Header2 8 2 9 3" xfId="27536"/>
    <cellStyle name="Header2 8 2 9 3 2" xfId="27537"/>
    <cellStyle name="Header2 8 2 9 3 2 2" xfId="27538"/>
    <cellStyle name="Header2 8 2 9 3 2 3" xfId="27539"/>
    <cellStyle name="Header2 8 2 9 3 2 4" xfId="27540"/>
    <cellStyle name="Header2 8 2 9 3 3" xfId="27541"/>
    <cellStyle name="Header2 8 2 9 3 3 2" xfId="27542"/>
    <cellStyle name="Header2 8 2 9 3 3 3" xfId="27543"/>
    <cellStyle name="Header2 8 2 9 3 3 4" xfId="27544"/>
    <cellStyle name="Header2 8 2 9 3 4" xfId="27545"/>
    <cellStyle name="Header2 8 2 9 3 5" xfId="27546"/>
    <cellStyle name="Header2 8 2 9 3 6" xfId="27547"/>
    <cellStyle name="Header2 8 2 9 4" xfId="27548"/>
    <cellStyle name="Header2 8 2 9 5" xfId="27549"/>
    <cellStyle name="Header2 8 3" xfId="27550"/>
    <cellStyle name="Header2 8 3 10" xfId="27551"/>
    <cellStyle name="Header2 8 3 10 2" xfId="27552"/>
    <cellStyle name="Header2 8 3 10 2 2" xfId="27553"/>
    <cellStyle name="Header2 8 3 10 2 2 2" xfId="27554"/>
    <cellStyle name="Header2 8 3 10 2 2 3" xfId="27555"/>
    <cellStyle name="Header2 8 3 10 2 2 4" xfId="27556"/>
    <cellStyle name="Header2 8 3 10 2 2 5" xfId="27557"/>
    <cellStyle name="Header2 8 3 10 2 3" xfId="27558"/>
    <cellStyle name="Header2 8 3 10 2 3 2" xfId="27559"/>
    <cellStyle name="Header2 8 3 10 2 3 3" xfId="27560"/>
    <cellStyle name="Header2 8 3 10 2 3 4" xfId="27561"/>
    <cellStyle name="Header2 8 3 10 2 4" xfId="27562"/>
    <cellStyle name="Header2 8 3 10 2 5" xfId="27563"/>
    <cellStyle name="Header2 8 3 10 2 6" xfId="27564"/>
    <cellStyle name="Header2 8 3 10 3" xfId="27565"/>
    <cellStyle name="Header2 8 3 10 3 2" xfId="27566"/>
    <cellStyle name="Header2 8 3 10 3 2 2" xfId="27567"/>
    <cellStyle name="Header2 8 3 10 3 2 3" xfId="27568"/>
    <cellStyle name="Header2 8 3 10 3 2 4" xfId="27569"/>
    <cellStyle name="Header2 8 3 10 3 3" xfId="27570"/>
    <cellStyle name="Header2 8 3 10 3 3 2" xfId="27571"/>
    <cellStyle name="Header2 8 3 10 3 3 3" xfId="27572"/>
    <cellStyle name="Header2 8 3 10 3 3 4" xfId="27573"/>
    <cellStyle name="Header2 8 3 10 3 4" xfId="27574"/>
    <cellStyle name="Header2 8 3 10 3 5" xfId="27575"/>
    <cellStyle name="Header2 8 3 10 3 6" xfId="27576"/>
    <cellStyle name="Header2 8 3 10 4" xfId="27577"/>
    <cellStyle name="Header2 8 3 10 5" xfId="27578"/>
    <cellStyle name="Header2 8 3 11" xfId="27579"/>
    <cellStyle name="Header2 8 3 11 2" xfId="27580"/>
    <cellStyle name="Header2 8 3 11 2 2" xfId="27581"/>
    <cellStyle name="Header2 8 3 11 2 2 2" xfId="27582"/>
    <cellStyle name="Header2 8 3 11 2 2 3" xfId="27583"/>
    <cellStyle name="Header2 8 3 11 2 2 4" xfId="27584"/>
    <cellStyle name="Header2 8 3 11 2 2 5" xfId="27585"/>
    <cellStyle name="Header2 8 3 11 2 3" xfId="27586"/>
    <cellStyle name="Header2 8 3 11 2 3 2" xfId="27587"/>
    <cellStyle name="Header2 8 3 11 2 3 3" xfId="27588"/>
    <cellStyle name="Header2 8 3 11 2 3 4" xfId="27589"/>
    <cellStyle name="Header2 8 3 11 2 4" xfId="27590"/>
    <cellStyle name="Header2 8 3 11 2 5" xfId="27591"/>
    <cellStyle name="Header2 8 3 11 2 6" xfId="27592"/>
    <cellStyle name="Header2 8 3 11 3" xfId="27593"/>
    <cellStyle name="Header2 8 3 11 3 2" xfId="27594"/>
    <cellStyle name="Header2 8 3 11 3 2 2" xfId="27595"/>
    <cellStyle name="Header2 8 3 11 3 2 3" xfId="27596"/>
    <cellStyle name="Header2 8 3 11 3 2 4" xfId="27597"/>
    <cellStyle name="Header2 8 3 11 3 3" xfId="27598"/>
    <cellStyle name="Header2 8 3 11 3 3 2" xfId="27599"/>
    <cellStyle name="Header2 8 3 11 3 3 3" xfId="27600"/>
    <cellStyle name="Header2 8 3 11 3 3 4" xfId="27601"/>
    <cellStyle name="Header2 8 3 11 3 4" xfId="27602"/>
    <cellStyle name="Header2 8 3 11 3 5" xfId="27603"/>
    <cellStyle name="Header2 8 3 11 3 6" xfId="27604"/>
    <cellStyle name="Header2 8 3 11 4" xfId="27605"/>
    <cellStyle name="Header2 8 3 11 5" xfId="27606"/>
    <cellStyle name="Header2 8 3 12" xfId="27607"/>
    <cellStyle name="Header2 8 3 12 2" xfId="27608"/>
    <cellStyle name="Header2 8 3 12 2 2" xfId="27609"/>
    <cellStyle name="Header2 8 3 12 2 2 2" xfId="27610"/>
    <cellStyle name="Header2 8 3 12 2 2 3" xfId="27611"/>
    <cellStyle name="Header2 8 3 12 2 2 4" xfId="27612"/>
    <cellStyle name="Header2 8 3 12 2 2 5" xfId="27613"/>
    <cellStyle name="Header2 8 3 12 2 3" xfId="27614"/>
    <cellStyle name="Header2 8 3 12 2 3 2" xfId="27615"/>
    <cellStyle name="Header2 8 3 12 2 3 3" xfId="27616"/>
    <cellStyle name="Header2 8 3 12 2 3 4" xfId="27617"/>
    <cellStyle name="Header2 8 3 12 2 4" xfId="27618"/>
    <cellStyle name="Header2 8 3 12 2 5" xfId="27619"/>
    <cellStyle name="Header2 8 3 12 2 6" xfId="27620"/>
    <cellStyle name="Header2 8 3 12 3" xfId="27621"/>
    <cellStyle name="Header2 8 3 12 3 2" xfId="27622"/>
    <cellStyle name="Header2 8 3 12 3 2 2" xfId="27623"/>
    <cellStyle name="Header2 8 3 12 3 2 3" xfId="27624"/>
    <cellStyle name="Header2 8 3 12 3 2 4" xfId="27625"/>
    <cellStyle name="Header2 8 3 12 3 3" xfId="27626"/>
    <cellStyle name="Header2 8 3 12 3 3 2" xfId="27627"/>
    <cellStyle name="Header2 8 3 12 3 3 3" xfId="27628"/>
    <cellStyle name="Header2 8 3 12 3 3 4" xfId="27629"/>
    <cellStyle name="Header2 8 3 12 3 4" xfId="27630"/>
    <cellStyle name="Header2 8 3 12 3 5" xfId="27631"/>
    <cellStyle name="Header2 8 3 12 3 6" xfId="27632"/>
    <cellStyle name="Header2 8 3 12 4" xfId="27633"/>
    <cellStyle name="Header2 8 3 12 5" xfId="27634"/>
    <cellStyle name="Header2 8 3 2" xfId="27635"/>
    <cellStyle name="Header2 8 3 2 2" xfId="27636"/>
    <cellStyle name="Header2 8 3 2 2 2" xfId="27637"/>
    <cellStyle name="Header2 8 3 2 2 3" xfId="27638"/>
    <cellStyle name="Header2 8 3 2 3" xfId="27639"/>
    <cellStyle name="Header2 8 3 3" xfId="27640"/>
    <cellStyle name="Header2 8 3 3 2" xfId="27641"/>
    <cellStyle name="Header2 8 3 3 2 2" xfId="27642"/>
    <cellStyle name="Header2 8 3 3 2 3" xfId="27643"/>
    <cellStyle name="Header2 8 3 3 3" xfId="27644"/>
    <cellStyle name="Header2 8 3 4" xfId="27645"/>
    <cellStyle name="Header2 8 3 4 2" xfId="27646"/>
    <cellStyle name="Header2 8 3 4 2 2" xfId="27647"/>
    <cellStyle name="Header2 8 3 4 2 3" xfId="27648"/>
    <cellStyle name="Header2 8 3 4 3" xfId="27649"/>
    <cellStyle name="Header2 8 3 5" xfId="27650"/>
    <cellStyle name="Header2 8 3 5 2" xfId="27651"/>
    <cellStyle name="Header2 8 3 5 2 2" xfId="27652"/>
    <cellStyle name="Header2 8 3 5 2 2 2" xfId="27653"/>
    <cellStyle name="Header2 8 3 5 2 2 3" xfId="27654"/>
    <cellStyle name="Header2 8 3 5 2 2 4" xfId="27655"/>
    <cellStyle name="Header2 8 3 5 2 2 5" xfId="27656"/>
    <cellStyle name="Header2 8 3 5 2 3" xfId="27657"/>
    <cellStyle name="Header2 8 3 5 2 3 2" xfId="27658"/>
    <cellStyle name="Header2 8 3 5 2 3 3" xfId="27659"/>
    <cellStyle name="Header2 8 3 5 2 3 4" xfId="27660"/>
    <cellStyle name="Header2 8 3 5 2 4" xfId="27661"/>
    <cellStyle name="Header2 8 3 5 2 5" xfId="27662"/>
    <cellStyle name="Header2 8 3 5 2 6" xfId="27663"/>
    <cellStyle name="Header2 8 3 5 3" xfId="27664"/>
    <cellStyle name="Header2 8 3 5 3 2" xfId="27665"/>
    <cellStyle name="Header2 8 3 5 3 2 2" xfId="27666"/>
    <cellStyle name="Header2 8 3 5 3 2 3" xfId="27667"/>
    <cellStyle name="Header2 8 3 5 3 2 4" xfId="27668"/>
    <cellStyle name="Header2 8 3 5 3 3" xfId="27669"/>
    <cellStyle name="Header2 8 3 5 3 3 2" xfId="27670"/>
    <cellStyle name="Header2 8 3 5 3 3 3" xfId="27671"/>
    <cellStyle name="Header2 8 3 5 3 3 4" xfId="27672"/>
    <cellStyle name="Header2 8 3 5 3 4" xfId="27673"/>
    <cellStyle name="Header2 8 3 5 3 5" xfId="27674"/>
    <cellStyle name="Header2 8 3 5 3 6" xfId="27675"/>
    <cellStyle name="Header2 8 3 5 4" xfId="27676"/>
    <cellStyle name="Header2 8 3 5 5" xfId="27677"/>
    <cellStyle name="Header2 8 3 6" xfId="27678"/>
    <cellStyle name="Header2 8 3 6 2" xfId="27679"/>
    <cellStyle name="Header2 8 3 6 2 2" xfId="27680"/>
    <cellStyle name="Header2 8 3 6 2 2 2" xfId="27681"/>
    <cellStyle name="Header2 8 3 6 2 2 3" xfId="27682"/>
    <cellStyle name="Header2 8 3 6 2 2 4" xfId="27683"/>
    <cellStyle name="Header2 8 3 6 2 2 5" xfId="27684"/>
    <cellStyle name="Header2 8 3 6 2 3" xfId="27685"/>
    <cellStyle name="Header2 8 3 6 2 3 2" xfId="27686"/>
    <cellStyle name="Header2 8 3 6 2 3 3" xfId="27687"/>
    <cellStyle name="Header2 8 3 6 2 3 4" xfId="27688"/>
    <cellStyle name="Header2 8 3 6 2 4" xfId="27689"/>
    <cellStyle name="Header2 8 3 6 2 5" xfId="27690"/>
    <cellStyle name="Header2 8 3 6 2 6" xfId="27691"/>
    <cellStyle name="Header2 8 3 6 3" xfId="27692"/>
    <cellStyle name="Header2 8 3 6 3 2" xfId="27693"/>
    <cellStyle name="Header2 8 3 6 3 2 2" xfId="27694"/>
    <cellStyle name="Header2 8 3 6 3 2 3" xfId="27695"/>
    <cellStyle name="Header2 8 3 6 3 2 4" xfId="27696"/>
    <cellStyle name="Header2 8 3 6 3 3" xfId="27697"/>
    <cellStyle name="Header2 8 3 6 3 3 2" xfId="27698"/>
    <cellStyle name="Header2 8 3 6 3 3 3" xfId="27699"/>
    <cellStyle name="Header2 8 3 6 3 3 4" xfId="27700"/>
    <cellStyle name="Header2 8 3 6 3 4" xfId="27701"/>
    <cellStyle name="Header2 8 3 6 3 5" xfId="27702"/>
    <cellStyle name="Header2 8 3 6 3 6" xfId="27703"/>
    <cellStyle name="Header2 8 3 6 4" xfId="27704"/>
    <cellStyle name="Header2 8 3 6 5" xfId="27705"/>
    <cellStyle name="Header2 8 3 7" xfId="27706"/>
    <cellStyle name="Header2 8 3 7 2" xfId="27707"/>
    <cellStyle name="Header2 8 3 7 2 2" xfId="27708"/>
    <cellStyle name="Header2 8 3 7 2 2 2" xfId="27709"/>
    <cellStyle name="Header2 8 3 7 2 2 3" xfId="27710"/>
    <cellStyle name="Header2 8 3 7 2 2 4" xfId="27711"/>
    <cellStyle name="Header2 8 3 7 2 2 5" xfId="27712"/>
    <cellStyle name="Header2 8 3 7 2 3" xfId="27713"/>
    <cellStyle name="Header2 8 3 7 2 3 2" xfId="27714"/>
    <cellStyle name="Header2 8 3 7 2 3 3" xfId="27715"/>
    <cellStyle name="Header2 8 3 7 2 3 4" xfId="27716"/>
    <cellStyle name="Header2 8 3 7 2 4" xfId="27717"/>
    <cellStyle name="Header2 8 3 7 2 5" xfId="27718"/>
    <cellStyle name="Header2 8 3 7 2 6" xfId="27719"/>
    <cellStyle name="Header2 8 3 7 3" xfId="27720"/>
    <cellStyle name="Header2 8 3 7 3 2" xfId="27721"/>
    <cellStyle name="Header2 8 3 7 3 2 2" xfId="27722"/>
    <cellStyle name="Header2 8 3 7 3 2 3" xfId="27723"/>
    <cellStyle name="Header2 8 3 7 3 2 4" xfId="27724"/>
    <cellStyle name="Header2 8 3 7 3 3" xfId="27725"/>
    <cellStyle name="Header2 8 3 7 3 3 2" xfId="27726"/>
    <cellStyle name="Header2 8 3 7 3 3 3" xfId="27727"/>
    <cellStyle name="Header2 8 3 7 3 3 4" xfId="27728"/>
    <cellStyle name="Header2 8 3 7 3 4" xfId="27729"/>
    <cellStyle name="Header2 8 3 7 3 5" xfId="27730"/>
    <cellStyle name="Header2 8 3 7 3 6" xfId="27731"/>
    <cellStyle name="Header2 8 3 7 4" xfId="27732"/>
    <cellStyle name="Header2 8 3 7 5" xfId="27733"/>
    <cellStyle name="Header2 8 3 8" xfId="27734"/>
    <cellStyle name="Header2 8 3 8 2" xfId="27735"/>
    <cellStyle name="Header2 8 3 8 2 2" xfId="27736"/>
    <cellStyle name="Header2 8 3 8 2 2 2" xfId="27737"/>
    <cellStyle name="Header2 8 3 8 2 2 3" xfId="27738"/>
    <cellStyle name="Header2 8 3 8 2 2 4" xfId="27739"/>
    <cellStyle name="Header2 8 3 8 2 2 5" xfId="27740"/>
    <cellStyle name="Header2 8 3 8 2 3" xfId="27741"/>
    <cellStyle name="Header2 8 3 8 2 3 2" xfId="27742"/>
    <cellStyle name="Header2 8 3 8 2 3 3" xfId="27743"/>
    <cellStyle name="Header2 8 3 8 2 3 4" xfId="27744"/>
    <cellStyle name="Header2 8 3 8 2 4" xfId="27745"/>
    <cellStyle name="Header2 8 3 8 2 5" xfId="27746"/>
    <cellStyle name="Header2 8 3 8 2 6" xfId="27747"/>
    <cellStyle name="Header2 8 3 8 3" xfId="27748"/>
    <cellStyle name="Header2 8 3 8 3 2" xfId="27749"/>
    <cellStyle name="Header2 8 3 8 3 2 2" xfId="27750"/>
    <cellStyle name="Header2 8 3 8 3 2 3" xfId="27751"/>
    <cellStyle name="Header2 8 3 8 3 2 4" xfId="27752"/>
    <cellStyle name="Header2 8 3 8 3 3" xfId="27753"/>
    <cellStyle name="Header2 8 3 8 3 3 2" xfId="27754"/>
    <cellStyle name="Header2 8 3 8 3 3 3" xfId="27755"/>
    <cellStyle name="Header2 8 3 8 3 3 4" xfId="27756"/>
    <cellStyle name="Header2 8 3 8 3 4" xfId="27757"/>
    <cellStyle name="Header2 8 3 8 3 5" xfId="27758"/>
    <cellStyle name="Header2 8 3 8 3 6" xfId="27759"/>
    <cellStyle name="Header2 8 3 8 4" xfId="27760"/>
    <cellStyle name="Header2 8 3 8 5" xfId="27761"/>
    <cellStyle name="Header2 8 3 9" xfId="27762"/>
    <cellStyle name="Header2 8 3 9 2" xfId="27763"/>
    <cellStyle name="Header2 8 3 9 2 2" xfId="27764"/>
    <cellStyle name="Header2 8 3 9 2 2 2" xfId="27765"/>
    <cellStyle name="Header2 8 3 9 2 2 3" xfId="27766"/>
    <cellStyle name="Header2 8 3 9 2 2 4" xfId="27767"/>
    <cellStyle name="Header2 8 3 9 2 2 5" xfId="27768"/>
    <cellStyle name="Header2 8 3 9 2 3" xfId="27769"/>
    <cellStyle name="Header2 8 3 9 2 3 2" xfId="27770"/>
    <cellStyle name="Header2 8 3 9 2 3 3" xfId="27771"/>
    <cellStyle name="Header2 8 3 9 2 3 4" xfId="27772"/>
    <cellStyle name="Header2 8 3 9 2 4" xfId="27773"/>
    <cellStyle name="Header2 8 3 9 2 5" xfId="27774"/>
    <cellStyle name="Header2 8 3 9 2 6" xfId="27775"/>
    <cellStyle name="Header2 8 3 9 3" xfId="27776"/>
    <cellStyle name="Header2 8 3 9 3 2" xfId="27777"/>
    <cellStyle name="Header2 8 3 9 3 2 2" xfId="27778"/>
    <cellStyle name="Header2 8 3 9 3 2 3" xfId="27779"/>
    <cellStyle name="Header2 8 3 9 3 2 4" xfId="27780"/>
    <cellStyle name="Header2 8 3 9 3 3" xfId="27781"/>
    <cellStyle name="Header2 8 3 9 3 3 2" xfId="27782"/>
    <cellStyle name="Header2 8 3 9 3 3 3" xfId="27783"/>
    <cellStyle name="Header2 8 3 9 3 3 4" xfId="27784"/>
    <cellStyle name="Header2 8 3 9 3 4" xfId="27785"/>
    <cellStyle name="Header2 8 3 9 3 5" xfId="27786"/>
    <cellStyle name="Header2 8 3 9 3 6" xfId="27787"/>
    <cellStyle name="Header2 8 3 9 4" xfId="27788"/>
    <cellStyle name="Header2 8 3 9 5" xfId="27789"/>
    <cellStyle name="Header2 9" xfId="27790"/>
    <cellStyle name="Header2 9 2" xfId="27791"/>
    <cellStyle name="Header2 9 2 10" xfId="27792"/>
    <cellStyle name="Header2 9 2 10 2" xfId="27793"/>
    <cellStyle name="Header2 9 2 10 2 2" xfId="27794"/>
    <cellStyle name="Header2 9 2 10 2 2 2" xfId="27795"/>
    <cellStyle name="Header2 9 2 10 2 2 3" xfId="27796"/>
    <cellStyle name="Header2 9 2 10 2 2 4" xfId="27797"/>
    <cellStyle name="Header2 9 2 10 2 2 5" xfId="27798"/>
    <cellStyle name="Header2 9 2 10 2 3" xfId="27799"/>
    <cellStyle name="Header2 9 2 10 2 3 2" xfId="27800"/>
    <cellStyle name="Header2 9 2 10 2 3 3" xfId="27801"/>
    <cellStyle name="Header2 9 2 10 2 3 4" xfId="27802"/>
    <cellStyle name="Header2 9 2 10 2 4" xfId="27803"/>
    <cellStyle name="Header2 9 2 10 2 5" xfId="27804"/>
    <cellStyle name="Header2 9 2 10 2 6" xfId="27805"/>
    <cellStyle name="Header2 9 2 10 3" xfId="27806"/>
    <cellStyle name="Header2 9 2 10 3 2" xfId="27807"/>
    <cellStyle name="Header2 9 2 10 3 2 2" xfId="27808"/>
    <cellStyle name="Header2 9 2 10 3 2 3" xfId="27809"/>
    <cellStyle name="Header2 9 2 10 3 2 4" xfId="27810"/>
    <cellStyle name="Header2 9 2 10 3 3" xfId="27811"/>
    <cellStyle name="Header2 9 2 10 3 3 2" xfId="27812"/>
    <cellStyle name="Header2 9 2 10 3 3 3" xfId="27813"/>
    <cellStyle name="Header2 9 2 10 3 3 4" xfId="27814"/>
    <cellStyle name="Header2 9 2 10 3 4" xfId="27815"/>
    <cellStyle name="Header2 9 2 10 3 5" xfId="27816"/>
    <cellStyle name="Header2 9 2 10 3 6" xfId="27817"/>
    <cellStyle name="Header2 9 2 10 4" xfId="27818"/>
    <cellStyle name="Header2 9 2 10 5" xfId="27819"/>
    <cellStyle name="Header2 9 2 11" xfId="27820"/>
    <cellStyle name="Header2 9 2 11 2" xfId="27821"/>
    <cellStyle name="Header2 9 2 11 2 2" xfId="27822"/>
    <cellStyle name="Header2 9 2 11 2 2 2" xfId="27823"/>
    <cellStyle name="Header2 9 2 11 2 2 3" xfId="27824"/>
    <cellStyle name="Header2 9 2 11 2 2 4" xfId="27825"/>
    <cellStyle name="Header2 9 2 11 2 2 5" xfId="27826"/>
    <cellStyle name="Header2 9 2 11 2 3" xfId="27827"/>
    <cellStyle name="Header2 9 2 11 2 3 2" xfId="27828"/>
    <cellStyle name="Header2 9 2 11 2 3 3" xfId="27829"/>
    <cellStyle name="Header2 9 2 11 2 3 4" xfId="27830"/>
    <cellStyle name="Header2 9 2 11 2 4" xfId="27831"/>
    <cellStyle name="Header2 9 2 11 2 5" xfId="27832"/>
    <cellStyle name="Header2 9 2 11 2 6" xfId="27833"/>
    <cellStyle name="Header2 9 2 11 3" xfId="27834"/>
    <cellStyle name="Header2 9 2 11 3 2" xfId="27835"/>
    <cellStyle name="Header2 9 2 11 3 2 2" xfId="27836"/>
    <cellStyle name="Header2 9 2 11 3 2 3" xfId="27837"/>
    <cellStyle name="Header2 9 2 11 3 2 4" xfId="27838"/>
    <cellStyle name="Header2 9 2 11 3 3" xfId="27839"/>
    <cellStyle name="Header2 9 2 11 3 3 2" xfId="27840"/>
    <cellStyle name="Header2 9 2 11 3 3 3" xfId="27841"/>
    <cellStyle name="Header2 9 2 11 3 3 4" xfId="27842"/>
    <cellStyle name="Header2 9 2 11 3 4" xfId="27843"/>
    <cellStyle name="Header2 9 2 11 3 5" xfId="27844"/>
    <cellStyle name="Header2 9 2 11 3 6" xfId="27845"/>
    <cellStyle name="Header2 9 2 11 4" xfId="27846"/>
    <cellStyle name="Header2 9 2 11 5" xfId="27847"/>
    <cellStyle name="Header2 9 2 12" xfId="27848"/>
    <cellStyle name="Header2 9 2 12 2" xfId="27849"/>
    <cellStyle name="Header2 9 2 12 2 2" xfId="27850"/>
    <cellStyle name="Header2 9 2 12 2 2 2" xfId="27851"/>
    <cellStyle name="Header2 9 2 12 2 2 3" xfId="27852"/>
    <cellStyle name="Header2 9 2 12 2 2 4" xfId="27853"/>
    <cellStyle name="Header2 9 2 12 2 2 5" xfId="27854"/>
    <cellStyle name="Header2 9 2 12 2 3" xfId="27855"/>
    <cellStyle name="Header2 9 2 12 2 3 2" xfId="27856"/>
    <cellStyle name="Header2 9 2 12 2 3 3" xfId="27857"/>
    <cellStyle name="Header2 9 2 12 2 3 4" xfId="27858"/>
    <cellStyle name="Header2 9 2 12 2 4" xfId="27859"/>
    <cellStyle name="Header2 9 2 12 2 5" xfId="27860"/>
    <cellStyle name="Header2 9 2 12 2 6" xfId="27861"/>
    <cellStyle name="Header2 9 2 12 3" xfId="27862"/>
    <cellStyle name="Header2 9 2 12 3 2" xfId="27863"/>
    <cellStyle name="Header2 9 2 12 3 2 2" xfId="27864"/>
    <cellStyle name="Header2 9 2 12 3 2 3" xfId="27865"/>
    <cellStyle name="Header2 9 2 12 3 2 4" xfId="27866"/>
    <cellStyle name="Header2 9 2 12 3 3" xfId="27867"/>
    <cellStyle name="Header2 9 2 12 3 3 2" xfId="27868"/>
    <cellStyle name="Header2 9 2 12 3 3 3" xfId="27869"/>
    <cellStyle name="Header2 9 2 12 3 3 4" xfId="27870"/>
    <cellStyle name="Header2 9 2 12 3 4" xfId="27871"/>
    <cellStyle name="Header2 9 2 12 3 5" xfId="27872"/>
    <cellStyle name="Header2 9 2 12 3 6" xfId="27873"/>
    <cellStyle name="Header2 9 2 12 4" xfId="27874"/>
    <cellStyle name="Header2 9 2 12 5" xfId="27875"/>
    <cellStyle name="Header2 9 2 13" xfId="27876"/>
    <cellStyle name="Header2 9 2 13 2" xfId="27877"/>
    <cellStyle name="Header2 9 2 13 2 2" xfId="27878"/>
    <cellStyle name="Header2 9 2 13 2 2 2" xfId="27879"/>
    <cellStyle name="Header2 9 2 13 2 2 3" xfId="27880"/>
    <cellStyle name="Header2 9 2 13 2 2 4" xfId="27881"/>
    <cellStyle name="Header2 9 2 13 2 2 5" xfId="27882"/>
    <cellStyle name="Header2 9 2 13 2 3" xfId="27883"/>
    <cellStyle name="Header2 9 2 13 2 3 2" xfId="27884"/>
    <cellStyle name="Header2 9 2 13 2 3 3" xfId="27885"/>
    <cellStyle name="Header2 9 2 13 2 3 4" xfId="27886"/>
    <cellStyle name="Header2 9 2 13 2 4" xfId="27887"/>
    <cellStyle name="Header2 9 2 13 2 5" xfId="27888"/>
    <cellStyle name="Header2 9 2 13 2 6" xfId="27889"/>
    <cellStyle name="Header2 9 2 13 3" xfId="27890"/>
    <cellStyle name="Header2 9 2 13 3 2" xfId="27891"/>
    <cellStyle name="Header2 9 2 13 3 2 2" xfId="27892"/>
    <cellStyle name="Header2 9 2 13 3 2 3" xfId="27893"/>
    <cellStyle name="Header2 9 2 13 3 2 4" xfId="27894"/>
    <cellStyle name="Header2 9 2 13 3 3" xfId="27895"/>
    <cellStyle name="Header2 9 2 13 3 3 2" xfId="27896"/>
    <cellStyle name="Header2 9 2 13 3 3 3" xfId="27897"/>
    <cellStyle name="Header2 9 2 13 3 3 4" xfId="27898"/>
    <cellStyle name="Header2 9 2 13 3 4" xfId="27899"/>
    <cellStyle name="Header2 9 2 13 3 5" xfId="27900"/>
    <cellStyle name="Header2 9 2 13 3 6" xfId="27901"/>
    <cellStyle name="Header2 9 2 13 4" xfId="27902"/>
    <cellStyle name="Header2 9 2 13 5" xfId="27903"/>
    <cellStyle name="Header2 9 2 2" xfId="27904"/>
    <cellStyle name="Header2 9 2 2 2" xfId="27905"/>
    <cellStyle name="Header2 9 2 2 2 2" xfId="27906"/>
    <cellStyle name="Header2 9 2 2 2 2 2" xfId="27907"/>
    <cellStyle name="Header2 9 2 2 2 2 2 2" xfId="27908"/>
    <cellStyle name="Header2 9 2 2 2 2 2 3" xfId="27909"/>
    <cellStyle name="Header2 9 2 2 2 2 2 4" xfId="27910"/>
    <cellStyle name="Header2 9 2 2 2 2 2 5" xfId="27911"/>
    <cellStyle name="Header2 9 2 2 2 2 3" xfId="27912"/>
    <cellStyle name="Header2 9 2 2 2 2 3 2" xfId="27913"/>
    <cellStyle name="Header2 9 2 2 2 2 3 3" xfId="27914"/>
    <cellStyle name="Header2 9 2 2 2 2 3 4" xfId="27915"/>
    <cellStyle name="Header2 9 2 2 2 2 4" xfId="27916"/>
    <cellStyle name="Header2 9 2 2 2 2 5" xfId="27917"/>
    <cellStyle name="Header2 9 2 2 2 2 6" xfId="27918"/>
    <cellStyle name="Header2 9 2 2 2 3" xfId="27919"/>
    <cellStyle name="Header2 9 2 2 2 3 2" xfId="27920"/>
    <cellStyle name="Header2 9 2 2 2 3 2 2" xfId="27921"/>
    <cellStyle name="Header2 9 2 2 2 3 2 3" xfId="27922"/>
    <cellStyle name="Header2 9 2 2 2 3 2 4" xfId="27923"/>
    <cellStyle name="Header2 9 2 2 2 3 3" xfId="27924"/>
    <cellStyle name="Header2 9 2 2 2 3 3 2" xfId="27925"/>
    <cellStyle name="Header2 9 2 2 2 3 3 3" xfId="27926"/>
    <cellStyle name="Header2 9 2 2 2 3 3 4" xfId="27927"/>
    <cellStyle name="Header2 9 2 2 2 3 4" xfId="27928"/>
    <cellStyle name="Header2 9 2 2 2 3 5" xfId="27929"/>
    <cellStyle name="Header2 9 2 2 2 3 6" xfId="27930"/>
    <cellStyle name="Header2 9 2 2 2 4" xfId="27931"/>
    <cellStyle name="Header2 9 2 2 2 5" xfId="27932"/>
    <cellStyle name="Header2 9 2 2 3" xfId="27933"/>
    <cellStyle name="Header2 9 2 2 3 2" xfId="27934"/>
    <cellStyle name="Header2 9 2 2 3 2 2" xfId="27935"/>
    <cellStyle name="Header2 9 2 2 3 2 2 2" xfId="27936"/>
    <cellStyle name="Header2 9 2 2 3 2 2 3" xfId="27937"/>
    <cellStyle name="Header2 9 2 2 3 2 2 4" xfId="27938"/>
    <cellStyle name="Header2 9 2 2 3 2 2 5" xfId="27939"/>
    <cellStyle name="Header2 9 2 2 3 2 3" xfId="27940"/>
    <cellStyle name="Header2 9 2 2 3 2 3 2" xfId="27941"/>
    <cellStyle name="Header2 9 2 2 3 2 3 3" xfId="27942"/>
    <cellStyle name="Header2 9 2 2 3 2 3 4" xfId="27943"/>
    <cellStyle name="Header2 9 2 2 3 2 4" xfId="27944"/>
    <cellStyle name="Header2 9 2 2 3 2 5" xfId="27945"/>
    <cellStyle name="Header2 9 2 2 3 2 6" xfId="27946"/>
    <cellStyle name="Header2 9 2 2 3 3" xfId="27947"/>
    <cellStyle name="Header2 9 2 2 3 3 2" xfId="27948"/>
    <cellStyle name="Header2 9 2 2 3 3 2 2" xfId="27949"/>
    <cellStyle name="Header2 9 2 2 3 3 2 3" xfId="27950"/>
    <cellStyle name="Header2 9 2 2 3 3 2 4" xfId="27951"/>
    <cellStyle name="Header2 9 2 2 3 3 3" xfId="27952"/>
    <cellStyle name="Header2 9 2 2 3 3 3 2" xfId="27953"/>
    <cellStyle name="Header2 9 2 2 3 3 3 3" xfId="27954"/>
    <cellStyle name="Header2 9 2 2 3 3 3 4" xfId="27955"/>
    <cellStyle name="Header2 9 2 2 3 3 4" xfId="27956"/>
    <cellStyle name="Header2 9 2 2 3 3 5" xfId="27957"/>
    <cellStyle name="Header2 9 2 2 3 3 6" xfId="27958"/>
    <cellStyle name="Header2 9 2 2 3 4" xfId="27959"/>
    <cellStyle name="Header2 9 2 2 3 5" xfId="27960"/>
    <cellStyle name="Header2 9 2 3" xfId="27961"/>
    <cellStyle name="Header2 9 2 3 2" xfId="27962"/>
    <cellStyle name="Header2 9 2 3 2 2" xfId="27963"/>
    <cellStyle name="Header2 9 2 3 2 3" xfId="27964"/>
    <cellStyle name="Header2 9 2 3 3" xfId="27965"/>
    <cellStyle name="Header2 9 2 4" xfId="27966"/>
    <cellStyle name="Header2 9 2 4 2" xfId="27967"/>
    <cellStyle name="Header2 9 2 4 2 2" xfId="27968"/>
    <cellStyle name="Header2 9 2 4 2 3" xfId="27969"/>
    <cellStyle name="Header2 9 2 4 3" xfId="27970"/>
    <cellStyle name="Header2 9 2 5" xfId="27971"/>
    <cellStyle name="Header2 9 2 5 2" xfId="27972"/>
    <cellStyle name="Header2 9 2 5 2 2" xfId="27973"/>
    <cellStyle name="Header2 9 2 5 2 3" xfId="27974"/>
    <cellStyle name="Header2 9 2 5 3" xfId="27975"/>
    <cellStyle name="Header2 9 2 6" xfId="27976"/>
    <cellStyle name="Header2 9 2 6 2" xfId="27977"/>
    <cellStyle name="Header2 9 2 6 2 2" xfId="27978"/>
    <cellStyle name="Header2 9 2 6 2 2 2" xfId="27979"/>
    <cellStyle name="Header2 9 2 6 2 2 3" xfId="27980"/>
    <cellStyle name="Header2 9 2 6 2 2 4" xfId="27981"/>
    <cellStyle name="Header2 9 2 6 2 2 5" xfId="27982"/>
    <cellStyle name="Header2 9 2 6 2 3" xfId="27983"/>
    <cellStyle name="Header2 9 2 6 2 3 2" xfId="27984"/>
    <cellStyle name="Header2 9 2 6 2 3 3" xfId="27985"/>
    <cellStyle name="Header2 9 2 6 2 3 4" xfId="27986"/>
    <cellStyle name="Header2 9 2 6 2 4" xfId="27987"/>
    <cellStyle name="Header2 9 2 6 2 5" xfId="27988"/>
    <cellStyle name="Header2 9 2 6 2 6" xfId="27989"/>
    <cellStyle name="Header2 9 2 6 3" xfId="27990"/>
    <cellStyle name="Header2 9 2 6 3 2" xfId="27991"/>
    <cellStyle name="Header2 9 2 6 3 2 2" xfId="27992"/>
    <cellStyle name="Header2 9 2 6 3 2 3" xfId="27993"/>
    <cellStyle name="Header2 9 2 6 3 2 4" xfId="27994"/>
    <cellStyle name="Header2 9 2 6 3 3" xfId="27995"/>
    <cellStyle name="Header2 9 2 6 3 3 2" xfId="27996"/>
    <cellStyle name="Header2 9 2 6 3 3 3" xfId="27997"/>
    <cellStyle name="Header2 9 2 6 3 3 4" xfId="27998"/>
    <cellStyle name="Header2 9 2 6 3 4" xfId="27999"/>
    <cellStyle name="Header2 9 2 6 3 5" xfId="28000"/>
    <cellStyle name="Header2 9 2 6 3 6" xfId="28001"/>
    <cellStyle name="Header2 9 2 6 4" xfId="28002"/>
    <cellStyle name="Header2 9 2 6 5" xfId="28003"/>
    <cellStyle name="Header2 9 2 7" xfId="28004"/>
    <cellStyle name="Header2 9 2 7 2" xfId="28005"/>
    <cellStyle name="Header2 9 2 7 2 2" xfId="28006"/>
    <cellStyle name="Header2 9 2 7 2 2 2" xfId="28007"/>
    <cellStyle name="Header2 9 2 7 2 2 3" xfId="28008"/>
    <cellStyle name="Header2 9 2 7 2 2 4" xfId="28009"/>
    <cellStyle name="Header2 9 2 7 2 2 5" xfId="28010"/>
    <cellStyle name="Header2 9 2 7 2 3" xfId="28011"/>
    <cellStyle name="Header2 9 2 7 2 3 2" xfId="28012"/>
    <cellStyle name="Header2 9 2 7 2 3 3" xfId="28013"/>
    <cellStyle name="Header2 9 2 7 2 3 4" xfId="28014"/>
    <cellStyle name="Header2 9 2 7 2 4" xfId="28015"/>
    <cellStyle name="Header2 9 2 7 2 5" xfId="28016"/>
    <cellStyle name="Header2 9 2 7 2 6" xfId="28017"/>
    <cellStyle name="Header2 9 2 7 3" xfId="28018"/>
    <cellStyle name="Header2 9 2 7 3 2" xfId="28019"/>
    <cellStyle name="Header2 9 2 7 3 2 2" xfId="28020"/>
    <cellStyle name="Header2 9 2 7 3 2 3" xfId="28021"/>
    <cellStyle name="Header2 9 2 7 3 2 4" xfId="28022"/>
    <cellStyle name="Header2 9 2 7 3 3" xfId="28023"/>
    <cellStyle name="Header2 9 2 7 3 3 2" xfId="28024"/>
    <cellStyle name="Header2 9 2 7 3 3 3" xfId="28025"/>
    <cellStyle name="Header2 9 2 7 3 3 4" xfId="28026"/>
    <cellStyle name="Header2 9 2 7 3 4" xfId="28027"/>
    <cellStyle name="Header2 9 2 7 3 5" xfId="28028"/>
    <cellStyle name="Header2 9 2 7 3 6" xfId="28029"/>
    <cellStyle name="Header2 9 2 7 4" xfId="28030"/>
    <cellStyle name="Header2 9 2 7 5" xfId="28031"/>
    <cellStyle name="Header2 9 2 8" xfId="28032"/>
    <cellStyle name="Header2 9 2 8 2" xfId="28033"/>
    <cellStyle name="Header2 9 2 8 2 2" xfId="28034"/>
    <cellStyle name="Header2 9 2 8 2 2 2" xfId="28035"/>
    <cellStyle name="Header2 9 2 8 2 2 3" xfId="28036"/>
    <cellStyle name="Header2 9 2 8 2 2 4" xfId="28037"/>
    <cellStyle name="Header2 9 2 8 2 2 5" xfId="28038"/>
    <cellStyle name="Header2 9 2 8 2 3" xfId="28039"/>
    <cellStyle name="Header2 9 2 8 2 3 2" xfId="28040"/>
    <cellStyle name="Header2 9 2 8 2 3 3" xfId="28041"/>
    <cellStyle name="Header2 9 2 8 2 3 4" xfId="28042"/>
    <cellStyle name="Header2 9 2 8 2 4" xfId="28043"/>
    <cellStyle name="Header2 9 2 8 2 5" xfId="28044"/>
    <cellStyle name="Header2 9 2 8 2 6" xfId="28045"/>
    <cellStyle name="Header2 9 2 8 3" xfId="28046"/>
    <cellStyle name="Header2 9 2 8 3 2" xfId="28047"/>
    <cellStyle name="Header2 9 2 8 3 2 2" xfId="28048"/>
    <cellStyle name="Header2 9 2 8 3 2 3" xfId="28049"/>
    <cellStyle name="Header2 9 2 8 3 2 4" xfId="28050"/>
    <cellStyle name="Header2 9 2 8 3 3" xfId="28051"/>
    <cellStyle name="Header2 9 2 8 3 3 2" xfId="28052"/>
    <cellStyle name="Header2 9 2 8 3 3 3" xfId="28053"/>
    <cellStyle name="Header2 9 2 8 3 3 4" xfId="28054"/>
    <cellStyle name="Header2 9 2 8 3 4" xfId="28055"/>
    <cellStyle name="Header2 9 2 8 3 5" xfId="28056"/>
    <cellStyle name="Header2 9 2 8 3 6" xfId="28057"/>
    <cellStyle name="Header2 9 2 8 4" xfId="28058"/>
    <cellStyle name="Header2 9 2 8 5" xfId="28059"/>
    <cellStyle name="Header2 9 2 9" xfId="28060"/>
    <cellStyle name="Header2 9 2 9 2" xfId="28061"/>
    <cellStyle name="Header2 9 2 9 2 2" xfId="28062"/>
    <cellStyle name="Header2 9 2 9 2 2 2" xfId="28063"/>
    <cellStyle name="Header2 9 2 9 2 2 3" xfId="28064"/>
    <cellStyle name="Header2 9 2 9 2 2 4" xfId="28065"/>
    <cellStyle name="Header2 9 2 9 2 2 5" xfId="28066"/>
    <cellStyle name="Header2 9 2 9 2 3" xfId="28067"/>
    <cellStyle name="Header2 9 2 9 2 3 2" xfId="28068"/>
    <cellStyle name="Header2 9 2 9 2 3 3" xfId="28069"/>
    <cellStyle name="Header2 9 2 9 2 3 4" xfId="28070"/>
    <cellStyle name="Header2 9 2 9 2 4" xfId="28071"/>
    <cellStyle name="Header2 9 2 9 2 5" xfId="28072"/>
    <cellStyle name="Header2 9 2 9 2 6" xfId="28073"/>
    <cellStyle name="Header2 9 2 9 3" xfId="28074"/>
    <cellStyle name="Header2 9 2 9 3 2" xfId="28075"/>
    <cellStyle name="Header2 9 2 9 3 2 2" xfId="28076"/>
    <cellStyle name="Header2 9 2 9 3 2 3" xfId="28077"/>
    <cellStyle name="Header2 9 2 9 3 2 4" xfId="28078"/>
    <cellStyle name="Header2 9 2 9 3 3" xfId="28079"/>
    <cellStyle name="Header2 9 2 9 3 3 2" xfId="28080"/>
    <cellStyle name="Header2 9 2 9 3 3 3" xfId="28081"/>
    <cellStyle name="Header2 9 2 9 3 3 4" xfId="28082"/>
    <cellStyle name="Header2 9 2 9 3 4" xfId="28083"/>
    <cellStyle name="Header2 9 2 9 3 5" xfId="28084"/>
    <cellStyle name="Header2 9 2 9 3 6" xfId="28085"/>
    <cellStyle name="Header2 9 2 9 4" xfId="28086"/>
    <cellStyle name="Header2 9 2 9 5" xfId="28087"/>
    <cellStyle name="Header2 9 3" xfId="28088"/>
    <cellStyle name="Header2 9 3 10" xfId="28089"/>
    <cellStyle name="Header2 9 3 10 2" xfId="28090"/>
    <cellStyle name="Header2 9 3 10 2 2" xfId="28091"/>
    <cellStyle name="Header2 9 3 10 2 2 2" xfId="28092"/>
    <cellStyle name="Header2 9 3 10 2 2 3" xfId="28093"/>
    <cellStyle name="Header2 9 3 10 2 2 4" xfId="28094"/>
    <cellStyle name="Header2 9 3 10 2 2 5" xfId="28095"/>
    <cellStyle name="Header2 9 3 10 2 3" xfId="28096"/>
    <cellStyle name="Header2 9 3 10 2 3 2" xfId="28097"/>
    <cellStyle name="Header2 9 3 10 2 3 3" xfId="28098"/>
    <cellStyle name="Header2 9 3 10 2 3 4" xfId="28099"/>
    <cellStyle name="Header2 9 3 10 2 4" xfId="28100"/>
    <cellStyle name="Header2 9 3 10 2 5" xfId="28101"/>
    <cellStyle name="Header2 9 3 10 2 6" xfId="28102"/>
    <cellStyle name="Header2 9 3 10 3" xfId="28103"/>
    <cellStyle name="Header2 9 3 10 3 2" xfId="28104"/>
    <cellStyle name="Header2 9 3 10 3 2 2" xfId="28105"/>
    <cellStyle name="Header2 9 3 10 3 2 3" xfId="28106"/>
    <cellStyle name="Header2 9 3 10 3 2 4" xfId="28107"/>
    <cellStyle name="Header2 9 3 10 3 3" xfId="28108"/>
    <cellStyle name="Header2 9 3 10 3 3 2" xfId="28109"/>
    <cellStyle name="Header2 9 3 10 3 3 3" xfId="28110"/>
    <cellStyle name="Header2 9 3 10 3 3 4" xfId="28111"/>
    <cellStyle name="Header2 9 3 10 3 4" xfId="28112"/>
    <cellStyle name="Header2 9 3 10 3 5" xfId="28113"/>
    <cellStyle name="Header2 9 3 10 3 6" xfId="28114"/>
    <cellStyle name="Header2 9 3 10 4" xfId="28115"/>
    <cellStyle name="Header2 9 3 10 5" xfId="28116"/>
    <cellStyle name="Header2 9 3 11" xfId="28117"/>
    <cellStyle name="Header2 9 3 11 2" xfId="28118"/>
    <cellStyle name="Header2 9 3 11 2 2" xfId="28119"/>
    <cellStyle name="Header2 9 3 11 2 2 2" xfId="28120"/>
    <cellStyle name="Header2 9 3 11 2 2 3" xfId="28121"/>
    <cellStyle name="Header2 9 3 11 2 2 4" xfId="28122"/>
    <cellStyle name="Header2 9 3 11 2 2 5" xfId="28123"/>
    <cellStyle name="Header2 9 3 11 2 3" xfId="28124"/>
    <cellStyle name="Header2 9 3 11 2 3 2" xfId="28125"/>
    <cellStyle name="Header2 9 3 11 2 3 3" xfId="28126"/>
    <cellStyle name="Header2 9 3 11 2 3 4" xfId="28127"/>
    <cellStyle name="Header2 9 3 11 2 4" xfId="28128"/>
    <cellStyle name="Header2 9 3 11 2 5" xfId="28129"/>
    <cellStyle name="Header2 9 3 11 2 6" xfId="28130"/>
    <cellStyle name="Header2 9 3 11 3" xfId="28131"/>
    <cellStyle name="Header2 9 3 11 3 2" xfId="28132"/>
    <cellStyle name="Header2 9 3 11 3 2 2" xfId="28133"/>
    <cellStyle name="Header2 9 3 11 3 2 3" xfId="28134"/>
    <cellStyle name="Header2 9 3 11 3 2 4" xfId="28135"/>
    <cellStyle name="Header2 9 3 11 3 3" xfId="28136"/>
    <cellStyle name="Header2 9 3 11 3 3 2" xfId="28137"/>
    <cellStyle name="Header2 9 3 11 3 3 3" xfId="28138"/>
    <cellStyle name="Header2 9 3 11 3 3 4" xfId="28139"/>
    <cellStyle name="Header2 9 3 11 3 4" xfId="28140"/>
    <cellStyle name="Header2 9 3 11 3 5" xfId="28141"/>
    <cellStyle name="Header2 9 3 11 3 6" xfId="28142"/>
    <cellStyle name="Header2 9 3 11 4" xfId="28143"/>
    <cellStyle name="Header2 9 3 11 5" xfId="28144"/>
    <cellStyle name="Header2 9 3 12" xfId="28145"/>
    <cellStyle name="Header2 9 3 12 2" xfId="28146"/>
    <cellStyle name="Header2 9 3 12 2 2" xfId="28147"/>
    <cellStyle name="Header2 9 3 12 2 2 2" xfId="28148"/>
    <cellStyle name="Header2 9 3 12 2 2 3" xfId="28149"/>
    <cellStyle name="Header2 9 3 12 2 2 4" xfId="28150"/>
    <cellStyle name="Header2 9 3 12 2 2 5" xfId="28151"/>
    <cellStyle name="Header2 9 3 12 2 3" xfId="28152"/>
    <cellStyle name="Header2 9 3 12 2 3 2" xfId="28153"/>
    <cellStyle name="Header2 9 3 12 2 3 3" xfId="28154"/>
    <cellStyle name="Header2 9 3 12 2 3 4" xfId="28155"/>
    <cellStyle name="Header2 9 3 12 2 4" xfId="28156"/>
    <cellStyle name="Header2 9 3 12 2 5" xfId="28157"/>
    <cellStyle name="Header2 9 3 12 2 6" xfId="28158"/>
    <cellStyle name="Header2 9 3 12 3" xfId="28159"/>
    <cellStyle name="Header2 9 3 12 3 2" xfId="28160"/>
    <cellStyle name="Header2 9 3 12 3 2 2" xfId="28161"/>
    <cellStyle name="Header2 9 3 12 3 2 3" xfId="28162"/>
    <cellStyle name="Header2 9 3 12 3 2 4" xfId="28163"/>
    <cellStyle name="Header2 9 3 12 3 3" xfId="28164"/>
    <cellStyle name="Header2 9 3 12 3 3 2" xfId="28165"/>
    <cellStyle name="Header2 9 3 12 3 3 3" xfId="28166"/>
    <cellStyle name="Header2 9 3 12 3 3 4" xfId="28167"/>
    <cellStyle name="Header2 9 3 12 3 4" xfId="28168"/>
    <cellStyle name="Header2 9 3 12 3 5" xfId="28169"/>
    <cellStyle name="Header2 9 3 12 3 6" xfId="28170"/>
    <cellStyle name="Header2 9 3 12 4" xfId="28171"/>
    <cellStyle name="Header2 9 3 12 5" xfId="28172"/>
    <cellStyle name="Header2 9 3 2" xfId="28173"/>
    <cellStyle name="Header2 9 3 2 2" xfId="28174"/>
    <cellStyle name="Header2 9 3 2 2 2" xfId="28175"/>
    <cellStyle name="Header2 9 3 2 2 3" xfId="28176"/>
    <cellStyle name="Header2 9 3 2 3" xfId="28177"/>
    <cellStyle name="Header2 9 3 3" xfId="28178"/>
    <cellStyle name="Header2 9 3 3 2" xfId="28179"/>
    <cellStyle name="Header2 9 3 3 2 2" xfId="28180"/>
    <cellStyle name="Header2 9 3 3 2 3" xfId="28181"/>
    <cellStyle name="Header2 9 3 3 3" xfId="28182"/>
    <cellStyle name="Header2 9 3 4" xfId="28183"/>
    <cellStyle name="Header2 9 3 4 2" xfId="28184"/>
    <cellStyle name="Header2 9 3 4 2 2" xfId="28185"/>
    <cellStyle name="Header2 9 3 4 2 3" xfId="28186"/>
    <cellStyle name="Header2 9 3 4 3" xfId="28187"/>
    <cellStyle name="Header2 9 3 5" xfId="28188"/>
    <cellStyle name="Header2 9 3 5 2" xfId="28189"/>
    <cellStyle name="Header2 9 3 5 2 2" xfId="28190"/>
    <cellStyle name="Header2 9 3 5 2 2 2" xfId="28191"/>
    <cellStyle name="Header2 9 3 5 2 2 3" xfId="28192"/>
    <cellStyle name="Header2 9 3 5 2 2 4" xfId="28193"/>
    <cellStyle name="Header2 9 3 5 2 2 5" xfId="28194"/>
    <cellStyle name="Header2 9 3 5 2 3" xfId="28195"/>
    <cellStyle name="Header2 9 3 5 2 3 2" xfId="28196"/>
    <cellStyle name="Header2 9 3 5 2 3 3" xfId="28197"/>
    <cellStyle name="Header2 9 3 5 2 3 4" xfId="28198"/>
    <cellStyle name="Header2 9 3 5 2 4" xfId="28199"/>
    <cellStyle name="Header2 9 3 5 2 5" xfId="28200"/>
    <cellStyle name="Header2 9 3 5 2 6" xfId="28201"/>
    <cellStyle name="Header2 9 3 5 3" xfId="28202"/>
    <cellStyle name="Header2 9 3 5 3 2" xfId="28203"/>
    <cellStyle name="Header2 9 3 5 3 2 2" xfId="28204"/>
    <cellStyle name="Header2 9 3 5 3 2 3" xfId="28205"/>
    <cellStyle name="Header2 9 3 5 3 2 4" xfId="28206"/>
    <cellStyle name="Header2 9 3 5 3 3" xfId="28207"/>
    <cellStyle name="Header2 9 3 5 3 3 2" xfId="28208"/>
    <cellStyle name="Header2 9 3 5 3 3 3" xfId="28209"/>
    <cellStyle name="Header2 9 3 5 3 3 4" xfId="28210"/>
    <cellStyle name="Header2 9 3 5 3 4" xfId="28211"/>
    <cellStyle name="Header2 9 3 5 3 5" xfId="28212"/>
    <cellStyle name="Header2 9 3 5 3 6" xfId="28213"/>
    <cellStyle name="Header2 9 3 5 4" xfId="28214"/>
    <cellStyle name="Header2 9 3 5 5" xfId="28215"/>
    <cellStyle name="Header2 9 3 6" xfId="28216"/>
    <cellStyle name="Header2 9 3 6 2" xfId="28217"/>
    <cellStyle name="Header2 9 3 6 2 2" xfId="28218"/>
    <cellStyle name="Header2 9 3 6 2 2 2" xfId="28219"/>
    <cellStyle name="Header2 9 3 6 2 2 3" xfId="28220"/>
    <cellStyle name="Header2 9 3 6 2 2 4" xfId="28221"/>
    <cellStyle name="Header2 9 3 6 2 2 5" xfId="28222"/>
    <cellStyle name="Header2 9 3 6 2 3" xfId="28223"/>
    <cellStyle name="Header2 9 3 6 2 3 2" xfId="28224"/>
    <cellStyle name="Header2 9 3 6 2 3 3" xfId="28225"/>
    <cellStyle name="Header2 9 3 6 2 3 4" xfId="28226"/>
    <cellStyle name="Header2 9 3 6 2 4" xfId="28227"/>
    <cellStyle name="Header2 9 3 6 2 5" xfId="28228"/>
    <cellStyle name="Header2 9 3 6 2 6" xfId="28229"/>
    <cellStyle name="Header2 9 3 6 3" xfId="28230"/>
    <cellStyle name="Header2 9 3 6 3 2" xfId="28231"/>
    <cellStyle name="Header2 9 3 6 3 2 2" xfId="28232"/>
    <cellStyle name="Header2 9 3 6 3 2 3" xfId="28233"/>
    <cellStyle name="Header2 9 3 6 3 2 4" xfId="28234"/>
    <cellStyle name="Header2 9 3 6 3 3" xfId="28235"/>
    <cellStyle name="Header2 9 3 6 3 3 2" xfId="28236"/>
    <cellStyle name="Header2 9 3 6 3 3 3" xfId="28237"/>
    <cellStyle name="Header2 9 3 6 3 3 4" xfId="28238"/>
    <cellStyle name="Header2 9 3 6 3 4" xfId="28239"/>
    <cellStyle name="Header2 9 3 6 3 5" xfId="28240"/>
    <cellStyle name="Header2 9 3 6 3 6" xfId="28241"/>
    <cellStyle name="Header2 9 3 6 4" xfId="28242"/>
    <cellStyle name="Header2 9 3 6 5" xfId="28243"/>
    <cellStyle name="Header2 9 3 7" xfId="28244"/>
    <cellStyle name="Header2 9 3 7 2" xfId="28245"/>
    <cellStyle name="Header2 9 3 7 2 2" xfId="28246"/>
    <cellStyle name="Header2 9 3 7 2 2 2" xfId="28247"/>
    <cellStyle name="Header2 9 3 7 2 2 3" xfId="28248"/>
    <cellStyle name="Header2 9 3 7 2 2 4" xfId="28249"/>
    <cellStyle name="Header2 9 3 7 2 2 5" xfId="28250"/>
    <cellStyle name="Header2 9 3 7 2 3" xfId="28251"/>
    <cellStyle name="Header2 9 3 7 2 3 2" xfId="28252"/>
    <cellStyle name="Header2 9 3 7 2 3 3" xfId="28253"/>
    <cellStyle name="Header2 9 3 7 2 3 4" xfId="28254"/>
    <cellStyle name="Header2 9 3 7 2 4" xfId="28255"/>
    <cellStyle name="Header2 9 3 7 2 5" xfId="28256"/>
    <cellStyle name="Header2 9 3 7 2 6" xfId="28257"/>
    <cellStyle name="Header2 9 3 7 3" xfId="28258"/>
    <cellStyle name="Header2 9 3 7 3 2" xfId="28259"/>
    <cellStyle name="Header2 9 3 7 3 2 2" xfId="28260"/>
    <cellStyle name="Header2 9 3 7 3 2 3" xfId="28261"/>
    <cellStyle name="Header2 9 3 7 3 2 4" xfId="28262"/>
    <cellStyle name="Header2 9 3 7 3 3" xfId="28263"/>
    <cellStyle name="Header2 9 3 7 3 3 2" xfId="28264"/>
    <cellStyle name="Header2 9 3 7 3 3 3" xfId="28265"/>
    <cellStyle name="Header2 9 3 7 3 3 4" xfId="28266"/>
    <cellStyle name="Header2 9 3 7 3 4" xfId="28267"/>
    <cellStyle name="Header2 9 3 7 3 5" xfId="28268"/>
    <cellStyle name="Header2 9 3 7 3 6" xfId="28269"/>
    <cellStyle name="Header2 9 3 7 4" xfId="28270"/>
    <cellStyle name="Header2 9 3 7 5" xfId="28271"/>
    <cellStyle name="Header2 9 3 8" xfId="28272"/>
    <cellStyle name="Header2 9 3 8 2" xfId="28273"/>
    <cellStyle name="Header2 9 3 8 2 2" xfId="28274"/>
    <cellStyle name="Header2 9 3 8 2 2 2" xfId="28275"/>
    <cellStyle name="Header2 9 3 8 2 2 3" xfId="28276"/>
    <cellStyle name="Header2 9 3 8 2 2 4" xfId="28277"/>
    <cellStyle name="Header2 9 3 8 2 2 5" xfId="28278"/>
    <cellStyle name="Header2 9 3 8 2 3" xfId="28279"/>
    <cellStyle name="Header2 9 3 8 2 3 2" xfId="28280"/>
    <cellStyle name="Header2 9 3 8 2 3 3" xfId="28281"/>
    <cellStyle name="Header2 9 3 8 2 3 4" xfId="28282"/>
    <cellStyle name="Header2 9 3 8 2 4" xfId="28283"/>
    <cellStyle name="Header2 9 3 8 2 5" xfId="28284"/>
    <cellStyle name="Header2 9 3 8 2 6" xfId="28285"/>
    <cellStyle name="Header2 9 3 8 3" xfId="28286"/>
    <cellStyle name="Header2 9 3 8 3 2" xfId="28287"/>
    <cellStyle name="Header2 9 3 8 3 2 2" xfId="28288"/>
    <cellStyle name="Header2 9 3 8 3 2 3" xfId="28289"/>
    <cellStyle name="Header2 9 3 8 3 2 4" xfId="28290"/>
    <cellStyle name="Header2 9 3 8 3 3" xfId="28291"/>
    <cellStyle name="Header2 9 3 8 3 3 2" xfId="28292"/>
    <cellStyle name="Header2 9 3 8 3 3 3" xfId="28293"/>
    <cellStyle name="Header2 9 3 8 3 3 4" xfId="28294"/>
    <cellStyle name="Header2 9 3 8 3 4" xfId="28295"/>
    <cellStyle name="Header2 9 3 8 3 5" xfId="28296"/>
    <cellStyle name="Header2 9 3 8 3 6" xfId="28297"/>
    <cellStyle name="Header2 9 3 8 4" xfId="28298"/>
    <cellStyle name="Header2 9 3 8 5" xfId="28299"/>
    <cellStyle name="Header2 9 3 9" xfId="28300"/>
    <cellStyle name="Header2 9 3 9 2" xfId="28301"/>
    <cellStyle name="Header2 9 3 9 2 2" xfId="28302"/>
    <cellStyle name="Header2 9 3 9 2 2 2" xfId="28303"/>
    <cellStyle name="Header2 9 3 9 2 2 3" xfId="28304"/>
    <cellStyle name="Header2 9 3 9 2 2 4" xfId="28305"/>
    <cellStyle name="Header2 9 3 9 2 2 5" xfId="28306"/>
    <cellStyle name="Header2 9 3 9 2 3" xfId="28307"/>
    <cellStyle name="Header2 9 3 9 2 3 2" xfId="28308"/>
    <cellStyle name="Header2 9 3 9 2 3 3" xfId="28309"/>
    <cellStyle name="Header2 9 3 9 2 3 4" xfId="28310"/>
    <cellStyle name="Header2 9 3 9 2 4" xfId="28311"/>
    <cellStyle name="Header2 9 3 9 2 5" xfId="28312"/>
    <cellStyle name="Header2 9 3 9 2 6" xfId="28313"/>
    <cellStyle name="Header2 9 3 9 3" xfId="28314"/>
    <cellStyle name="Header2 9 3 9 3 2" xfId="28315"/>
    <cellStyle name="Header2 9 3 9 3 2 2" xfId="28316"/>
    <cellStyle name="Header2 9 3 9 3 2 3" xfId="28317"/>
    <cellStyle name="Header2 9 3 9 3 2 4" xfId="28318"/>
    <cellStyle name="Header2 9 3 9 3 3" xfId="28319"/>
    <cellStyle name="Header2 9 3 9 3 3 2" xfId="28320"/>
    <cellStyle name="Header2 9 3 9 3 3 3" xfId="28321"/>
    <cellStyle name="Header2 9 3 9 3 3 4" xfId="28322"/>
    <cellStyle name="Header2 9 3 9 3 4" xfId="28323"/>
    <cellStyle name="Header2 9 3 9 3 5" xfId="28324"/>
    <cellStyle name="Header2 9 3 9 3 6" xfId="28325"/>
    <cellStyle name="Header2 9 3 9 4" xfId="28326"/>
    <cellStyle name="Header2 9 3 9 5" xfId="28327"/>
    <cellStyle name="Heading 1" xfId="28328"/>
    <cellStyle name="Heading 1 2" xfId="28329"/>
    <cellStyle name="Heading 2" xfId="28330"/>
    <cellStyle name="Heading 2 2" xfId="28331"/>
    <cellStyle name="Heading 3" xfId="28332"/>
    <cellStyle name="Heading 3 2" xfId="28333"/>
    <cellStyle name="Heading 4" xfId="28334"/>
    <cellStyle name="Heading 4 2" xfId="28335"/>
    <cellStyle name="Headline" xfId="28336"/>
    <cellStyle name="Hed Side" xfId="28337"/>
    <cellStyle name="Hed Side bold" xfId="28338"/>
    <cellStyle name="Hed Side Indent" xfId="28339"/>
    <cellStyle name="Hed Side Regular" xfId="28340"/>
    <cellStyle name="Hed Side_1-1A-Regular" xfId="28341"/>
    <cellStyle name="Hed Top" xfId="28342"/>
    <cellStyle name="Hed Top - SECTION" xfId="28343"/>
    <cellStyle name="Hed Top_3-new4" xfId="28344"/>
    <cellStyle name="Hipervínculo 2 3" xfId="28345"/>
    <cellStyle name="Hipervínculo 2 2" xfId="28346"/>
    <cellStyle name="Hipervínculo 3" xfId="28347"/>
    <cellStyle name="Hipervínculo 4" xfId="28348"/>
    <cellStyle name="Hipervínculo 5" xfId="28349"/>
    <cellStyle name="Incorrecto 2" xfId="28350"/>
    <cellStyle name="Incorrecto 3" xfId="28351"/>
    <cellStyle name="Incorrecto 4" xfId="28352"/>
    <cellStyle name="Incorrecto 5" xfId="28353"/>
    <cellStyle name="Incorrecto 6" xfId="28354"/>
    <cellStyle name="Incorrecto 7" xfId="28355"/>
    <cellStyle name="Input" xfId="28356"/>
    <cellStyle name="Input [yellow]" xfId="28357"/>
    <cellStyle name="Input [yellow] 10" xfId="28358"/>
    <cellStyle name="Input [yellow] 11" xfId="28359"/>
    <cellStyle name="Input [yellow] 12" xfId="28360"/>
    <cellStyle name="Input [yellow] 13" xfId="28361"/>
    <cellStyle name="Input [yellow] 14" xfId="28362"/>
    <cellStyle name="Input [yellow] 15" xfId="28363"/>
    <cellStyle name="Input [yellow] 16" xfId="28364"/>
    <cellStyle name="Input [yellow] 17" xfId="28365"/>
    <cellStyle name="Input [yellow] 18" xfId="28366"/>
    <cellStyle name="Input [yellow] 19" xfId="28367"/>
    <cellStyle name="Input [yellow] 2" xfId="28368"/>
    <cellStyle name="Input [yellow] 20" xfId="28369"/>
    <cellStyle name="Input [yellow] 21" xfId="28370"/>
    <cellStyle name="Input [yellow] 22" xfId="28371"/>
    <cellStyle name="Input [yellow] 3" xfId="28372"/>
    <cellStyle name="Input [yellow] 4" xfId="28373"/>
    <cellStyle name="Input [yellow] 5" xfId="28374"/>
    <cellStyle name="Input [yellow] 6" xfId="28375"/>
    <cellStyle name="Input [yellow] 7" xfId="28376"/>
    <cellStyle name="Input [yellow] 8" xfId="28377"/>
    <cellStyle name="Input [yellow] 9" xfId="28378"/>
    <cellStyle name="Input 10" xfId="28379"/>
    <cellStyle name="Input 10 10" xfId="28380"/>
    <cellStyle name="Input 10 10 2" xfId="28381"/>
    <cellStyle name="Input 10 10 2 2" xfId="28382"/>
    <cellStyle name="Input 10 10 2 2 2" xfId="28383"/>
    <cellStyle name="Input 10 10 2 2 3" xfId="28384"/>
    <cellStyle name="Input 10 10 2 2 4" xfId="28385"/>
    <cellStyle name="Input 10 10 2 3" xfId="28386"/>
    <cellStyle name="Input 10 10 2 3 2" xfId="28387"/>
    <cellStyle name="Input 10 10 2 3 3" xfId="28388"/>
    <cellStyle name="Input 10 10 2 3 4" xfId="28389"/>
    <cellStyle name="Input 10 10 2 4" xfId="28390"/>
    <cellStyle name="Input 10 10 2 5" xfId="28391"/>
    <cellStyle name="Input 10 10 2 6" xfId="28392"/>
    <cellStyle name="Input 10 10 3" xfId="28393"/>
    <cellStyle name="Input 10 10 3 2" xfId="28394"/>
    <cellStyle name="Input 10 10 3 2 2" xfId="28395"/>
    <cellStyle name="Input 10 10 3 2 3" xfId="28396"/>
    <cellStyle name="Input 10 10 3 2 4" xfId="28397"/>
    <cellStyle name="Input 10 10 3 3" xfId="28398"/>
    <cellStyle name="Input 10 10 3 3 2" xfId="28399"/>
    <cellStyle name="Input 10 10 3 3 3" xfId="28400"/>
    <cellStyle name="Input 10 10 3 3 4" xfId="28401"/>
    <cellStyle name="Input 10 10 3 4" xfId="28402"/>
    <cellStyle name="Input 10 10 3 5" xfId="28403"/>
    <cellStyle name="Input 10 10 3 6" xfId="28404"/>
    <cellStyle name="Input 10 10 4" xfId="28405"/>
    <cellStyle name="Input 10 10 5" xfId="28406"/>
    <cellStyle name="Input 10 10 6" xfId="28407"/>
    <cellStyle name="Input 10 11" xfId="28408"/>
    <cellStyle name="Input 10 12" xfId="28409"/>
    <cellStyle name="Input 10 2" xfId="28410"/>
    <cellStyle name="Input 10 2 2" xfId="28411"/>
    <cellStyle name="Input 10 2 2 2" xfId="28412"/>
    <cellStyle name="Input 10 2 2 2 2" xfId="28413"/>
    <cellStyle name="Input 10 2 2 2 2 2" xfId="28414"/>
    <cellStyle name="Input 10 2 2 2 2 3" xfId="28415"/>
    <cellStyle name="Input 10 2 2 2 2 4" xfId="28416"/>
    <cellStyle name="Input 10 2 2 2 3" xfId="28417"/>
    <cellStyle name="Input 10 2 2 2 3 2" xfId="28418"/>
    <cellStyle name="Input 10 2 2 2 3 3" xfId="28419"/>
    <cellStyle name="Input 10 2 2 2 3 4" xfId="28420"/>
    <cellStyle name="Input 10 2 2 2 4" xfId="28421"/>
    <cellStyle name="Input 10 2 2 2 5" xfId="28422"/>
    <cellStyle name="Input 10 2 2 2 6" xfId="28423"/>
    <cellStyle name="Input 10 2 2 3" xfId="28424"/>
    <cellStyle name="Input 10 2 2 3 2" xfId="28425"/>
    <cellStyle name="Input 10 2 2 3 2 2" xfId="28426"/>
    <cellStyle name="Input 10 2 2 3 2 3" xfId="28427"/>
    <cellStyle name="Input 10 2 2 3 2 4" xfId="28428"/>
    <cellStyle name="Input 10 2 2 3 3" xfId="28429"/>
    <cellStyle name="Input 10 2 2 3 3 2" xfId="28430"/>
    <cellStyle name="Input 10 2 2 3 3 3" xfId="28431"/>
    <cellStyle name="Input 10 2 2 3 3 4" xfId="28432"/>
    <cellStyle name="Input 10 2 2 3 4" xfId="28433"/>
    <cellStyle name="Input 10 2 2 3 5" xfId="28434"/>
    <cellStyle name="Input 10 2 2 3 6" xfId="28435"/>
    <cellStyle name="Input 10 2 2 4" xfId="28436"/>
    <cellStyle name="Input 10 2 2 5" xfId="28437"/>
    <cellStyle name="Input 10 2 2 6" xfId="28438"/>
    <cellStyle name="Input 10 2 3" xfId="28439"/>
    <cellStyle name="Input 10 2 4" xfId="28440"/>
    <cellStyle name="Input 10 3" xfId="28441"/>
    <cellStyle name="Input 10 3 2" xfId="28442"/>
    <cellStyle name="Input 10 3 2 2" xfId="28443"/>
    <cellStyle name="Input 10 3 2 2 2" xfId="28444"/>
    <cellStyle name="Input 10 3 2 2 2 2" xfId="28445"/>
    <cellStyle name="Input 10 3 2 2 2 3" xfId="28446"/>
    <cellStyle name="Input 10 3 2 2 2 4" xfId="28447"/>
    <cellStyle name="Input 10 3 2 2 3" xfId="28448"/>
    <cellStyle name="Input 10 3 2 2 3 2" xfId="28449"/>
    <cellStyle name="Input 10 3 2 2 3 3" xfId="28450"/>
    <cellStyle name="Input 10 3 2 2 3 4" xfId="28451"/>
    <cellStyle name="Input 10 3 2 2 4" xfId="28452"/>
    <cellStyle name="Input 10 3 2 2 5" xfId="28453"/>
    <cellStyle name="Input 10 3 2 2 6" xfId="28454"/>
    <cellStyle name="Input 10 3 2 3" xfId="28455"/>
    <cellStyle name="Input 10 3 2 3 2" xfId="28456"/>
    <cellStyle name="Input 10 3 2 3 2 2" xfId="28457"/>
    <cellStyle name="Input 10 3 2 3 2 3" xfId="28458"/>
    <cellStyle name="Input 10 3 2 3 2 4" xfId="28459"/>
    <cellStyle name="Input 10 3 2 3 3" xfId="28460"/>
    <cellStyle name="Input 10 3 2 3 3 2" xfId="28461"/>
    <cellStyle name="Input 10 3 2 3 3 3" xfId="28462"/>
    <cellStyle name="Input 10 3 2 3 3 4" xfId="28463"/>
    <cellStyle name="Input 10 3 2 3 4" xfId="28464"/>
    <cellStyle name="Input 10 3 2 3 5" xfId="28465"/>
    <cellStyle name="Input 10 3 2 3 6" xfId="28466"/>
    <cellStyle name="Input 10 3 2 4" xfId="28467"/>
    <cellStyle name="Input 10 3 2 5" xfId="28468"/>
    <cellStyle name="Input 10 3 2 6" xfId="28469"/>
    <cellStyle name="Input 10 3 3" xfId="28470"/>
    <cellStyle name="Input 10 3 4" xfId="28471"/>
    <cellStyle name="Input 10 4" xfId="28472"/>
    <cellStyle name="Input 10 4 2" xfId="28473"/>
    <cellStyle name="Input 10 4 2 2" xfId="28474"/>
    <cellStyle name="Input 10 4 2 2 2" xfId="28475"/>
    <cellStyle name="Input 10 4 2 2 2 2" xfId="28476"/>
    <cellStyle name="Input 10 4 2 2 2 3" xfId="28477"/>
    <cellStyle name="Input 10 4 2 2 2 4" xfId="28478"/>
    <cellStyle name="Input 10 4 2 2 3" xfId="28479"/>
    <cellStyle name="Input 10 4 2 2 3 2" xfId="28480"/>
    <cellStyle name="Input 10 4 2 2 3 3" xfId="28481"/>
    <cellStyle name="Input 10 4 2 2 3 4" xfId="28482"/>
    <cellStyle name="Input 10 4 2 2 4" xfId="28483"/>
    <cellStyle name="Input 10 4 2 2 5" xfId="28484"/>
    <cellStyle name="Input 10 4 2 2 6" xfId="28485"/>
    <cellStyle name="Input 10 4 2 3" xfId="28486"/>
    <cellStyle name="Input 10 4 2 3 2" xfId="28487"/>
    <cellStyle name="Input 10 4 2 3 2 2" xfId="28488"/>
    <cellStyle name="Input 10 4 2 3 2 3" xfId="28489"/>
    <cellStyle name="Input 10 4 2 3 2 4" xfId="28490"/>
    <cellStyle name="Input 10 4 2 3 3" xfId="28491"/>
    <cellStyle name="Input 10 4 2 3 3 2" xfId="28492"/>
    <cellStyle name="Input 10 4 2 3 3 3" xfId="28493"/>
    <cellStyle name="Input 10 4 2 3 3 4" xfId="28494"/>
    <cellStyle name="Input 10 4 2 3 4" xfId="28495"/>
    <cellStyle name="Input 10 4 2 3 5" xfId="28496"/>
    <cellStyle name="Input 10 4 2 3 6" xfId="28497"/>
    <cellStyle name="Input 10 4 2 4" xfId="28498"/>
    <cellStyle name="Input 10 4 2 5" xfId="28499"/>
    <cellStyle name="Input 10 4 2 6" xfId="28500"/>
    <cellStyle name="Input 10 4 3" xfId="28501"/>
    <cellStyle name="Input 10 4 4" xfId="28502"/>
    <cellStyle name="Input 10 5" xfId="28503"/>
    <cellStyle name="Input 10 5 2" xfId="28504"/>
    <cellStyle name="Input 10 5 2 2" xfId="28505"/>
    <cellStyle name="Input 10 5 2 2 2" xfId="28506"/>
    <cellStyle name="Input 10 5 2 2 2 2" xfId="28507"/>
    <cellStyle name="Input 10 5 2 2 2 3" xfId="28508"/>
    <cellStyle name="Input 10 5 2 2 2 4" xfId="28509"/>
    <cellStyle name="Input 10 5 2 2 3" xfId="28510"/>
    <cellStyle name="Input 10 5 2 2 3 2" xfId="28511"/>
    <cellStyle name="Input 10 5 2 2 3 3" xfId="28512"/>
    <cellStyle name="Input 10 5 2 2 3 4" xfId="28513"/>
    <cellStyle name="Input 10 5 2 2 4" xfId="28514"/>
    <cellStyle name="Input 10 5 2 2 5" xfId="28515"/>
    <cellStyle name="Input 10 5 2 2 6" xfId="28516"/>
    <cellStyle name="Input 10 5 2 3" xfId="28517"/>
    <cellStyle name="Input 10 5 2 3 2" xfId="28518"/>
    <cellStyle name="Input 10 5 2 3 2 2" xfId="28519"/>
    <cellStyle name="Input 10 5 2 3 2 3" xfId="28520"/>
    <cellStyle name="Input 10 5 2 3 2 4" xfId="28521"/>
    <cellStyle name="Input 10 5 2 3 3" xfId="28522"/>
    <cellStyle name="Input 10 5 2 3 3 2" xfId="28523"/>
    <cellStyle name="Input 10 5 2 3 3 3" xfId="28524"/>
    <cellStyle name="Input 10 5 2 3 3 4" xfId="28525"/>
    <cellStyle name="Input 10 5 2 3 4" xfId="28526"/>
    <cellStyle name="Input 10 5 2 3 5" xfId="28527"/>
    <cellStyle name="Input 10 5 2 3 6" xfId="28528"/>
    <cellStyle name="Input 10 5 2 4" xfId="28529"/>
    <cellStyle name="Input 10 5 2 5" xfId="28530"/>
    <cellStyle name="Input 10 5 2 6" xfId="28531"/>
    <cellStyle name="Input 10 5 3" xfId="28532"/>
    <cellStyle name="Input 10 5 4" xfId="28533"/>
    <cellStyle name="Input 10 6" xfId="28534"/>
    <cellStyle name="Input 10 6 2" xfId="28535"/>
    <cellStyle name="Input 10 6 2 2" xfId="28536"/>
    <cellStyle name="Input 10 6 2 2 2" xfId="28537"/>
    <cellStyle name="Input 10 6 2 2 3" xfId="28538"/>
    <cellStyle name="Input 10 6 2 2 4" xfId="28539"/>
    <cellStyle name="Input 10 6 2 3" xfId="28540"/>
    <cellStyle name="Input 10 6 2 3 2" xfId="28541"/>
    <cellStyle name="Input 10 6 2 3 3" xfId="28542"/>
    <cellStyle name="Input 10 6 2 3 4" xfId="28543"/>
    <cellStyle name="Input 10 6 2 4" xfId="28544"/>
    <cellStyle name="Input 10 6 2 5" xfId="28545"/>
    <cellStyle name="Input 10 6 2 6" xfId="28546"/>
    <cellStyle name="Input 10 6 3" xfId="28547"/>
    <cellStyle name="Input 10 6 3 2" xfId="28548"/>
    <cellStyle name="Input 10 6 3 2 2" xfId="28549"/>
    <cellStyle name="Input 10 6 3 2 3" xfId="28550"/>
    <cellStyle name="Input 10 6 3 2 4" xfId="28551"/>
    <cellStyle name="Input 10 6 3 3" xfId="28552"/>
    <cellStyle name="Input 10 6 3 3 2" xfId="28553"/>
    <cellStyle name="Input 10 6 3 3 3" xfId="28554"/>
    <cellStyle name="Input 10 6 3 3 4" xfId="28555"/>
    <cellStyle name="Input 10 6 3 4" xfId="28556"/>
    <cellStyle name="Input 10 6 3 5" xfId="28557"/>
    <cellStyle name="Input 10 6 3 6" xfId="28558"/>
    <cellStyle name="Input 10 6 4" xfId="28559"/>
    <cellStyle name="Input 10 6 4 2" xfId="28560"/>
    <cellStyle name="Input 10 6 4 3" xfId="28561"/>
    <cellStyle name="Input 10 6 4 4" xfId="28562"/>
    <cellStyle name="Input 10 6 5" xfId="28563"/>
    <cellStyle name="Input 10 6 6" xfId="28564"/>
    <cellStyle name="Input 10 7" xfId="28565"/>
    <cellStyle name="Input 10 7 2" xfId="28566"/>
    <cellStyle name="Input 10 7 2 2" xfId="28567"/>
    <cellStyle name="Input 10 7 2 2 2" xfId="28568"/>
    <cellStyle name="Input 10 7 2 2 3" xfId="28569"/>
    <cellStyle name="Input 10 7 2 2 4" xfId="28570"/>
    <cellStyle name="Input 10 7 2 3" xfId="28571"/>
    <cellStyle name="Input 10 7 2 3 2" xfId="28572"/>
    <cellStyle name="Input 10 7 2 3 3" xfId="28573"/>
    <cellStyle name="Input 10 7 2 3 4" xfId="28574"/>
    <cellStyle name="Input 10 7 2 4" xfId="28575"/>
    <cellStyle name="Input 10 7 2 5" xfId="28576"/>
    <cellStyle name="Input 10 7 2 6" xfId="28577"/>
    <cellStyle name="Input 10 7 3" xfId="28578"/>
    <cellStyle name="Input 10 7 3 2" xfId="28579"/>
    <cellStyle name="Input 10 7 3 2 2" xfId="28580"/>
    <cellStyle name="Input 10 7 3 2 3" xfId="28581"/>
    <cellStyle name="Input 10 7 3 2 4" xfId="28582"/>
    <cellStyle name="Input 10 7 3 3" xfId="28583"/>
    <cellStyle name="Input 10 7 3 3 2" xfId="28584"/>
    <cellStyle name="Input 10 7 3 3 3" xfId="28585"/>
    <cellStyle name="Input 10 7 3 3 4" xfId="28586"/>
    <cellStyle name="Input 10 7 3 4" xfId="28587"/>
    <cellStyle name="Input 10 7 3 5" xfId="28588"/>
    <cellStyle name="Input 10 7 3 6" xfId="28589"/>
    <cellStyle name="Input 10 7 4" xfId="28590"/>
    <cellStyle name="Input 10 7 4 2" xfId="28591"/>
    <cellStyle name="Input 10 7 4 3" xfId="28592"/>
    <cellStyle name="Input 10 7 4 4" xfId="28593"/>
    <cellStyle name="Input 10 7 5" xfId="28594"/>
    <cellStyle name="Input 10 7 6" xfId="28595"/>
    <cellStyle name="Input 10 8" xfId="28596"/>
    <cellStyle name="Input 10 8 2" xfId="28597"/>
    <cellStyle name="Input 10 8 2 2" xfId="28598"/>
    <cellStyle name="Input 10 8 2 2 2" xfId="28599"/>
    <cellStyle name="Input 10 8 2 2 3" xfId="28600"/>
    <cellStyle name="Input 10 8 2 2 4" xfId="28601"/>
    <cellStyle name="Input 10 8 2 3" xfId="28602"/>
    <cellStyle name="Input 10 8 2 3 2" xfId="28603"/>
    <cellStyle name="Input 10 8 2 3 3" xfId="28604"/>
    <cellStyle name="Input 10 8 2 3 4" xfId="28605"/>
    <cellStyle name="Input 10 8 2 4" xfId="28606"/>
    <cellStyle name="Input 10 8 2 5" xfId="28607"/>
    <cellStyle name="Input 10 8 2 6" xfId="28608"/>
    <cellStyle name="Input 10 8 3" xfId="28609"/>
    <cellStyle name="Input 10 8 3 2" xfId="28610"/>
    <cellStyle name="Input 10 8 3 2 2" xfId="28611"/>
    <cellStyle name="Input 10 8 3 2 3" xfId="28612"/>
    <cellStyle name="Input 10 8 3 2 4" xfId="28613"/>
    <cellStyle name="Input 10 8 3 3" xfId="28614"/>
    <cellStyle name="Input 10 8 3 3 2" xfId="28615"/>
    <cellStyle name="Input 10 8 3 3 3" xfId="28616"/>
    <cellStyle name="Input 10 8 3 3 4" xfId="28617"/>
    <cellStyle name="Input 10 8 3 4" xfId="28618"/>
    <cellStyle name="Input 10 8 3 5" xfId="28619"/>
    <cellStyle name="Input 10 8 3 6" xfId="28620"/>
    <cellStyle name="Input 10 8 4" xfId="28621"/>
    <cellStyle name="Input 10 8 4 2" xfId="28622"/>
    <cellStyle name="Input 10 8 4 3" xfId="28623"/>
    <cellStyle name="Input 10 8 4 4" xfId="28624"/>
    <cellStyle name="Input 10 8 5" xfId="28625"/>
    <cellStyle name="Input 10 8 6" xfId="28626"/>
    <cellStyle name="Input 10 9" xfId="28627"/>
    <cellStyle name="Input 10 9 2" xfId="28628"/>
    <cellStyle name="Input 10 9 2 2" xfId="28629"/>
    <cellStyle name="Input 10 9 2 2 2" xfId="28630"/>
    <cellStyle name="Input 10 9 2 2 3" xfId="28631"/>
    <cellStyle name="Input 10 9 2 2 4" xfId="28632"/>
    <cellStyle name="Input 10 9 2 3" xfId="28633"/>
    <cellStyle name="Input 10 9 2 3 2" xfId="28634"/>
    <cellStyle name="Input 10 9 2 3 3" xfId="28635"/>
    <cellStyle name="Input 10 9 2 3 4" xfId="28636"/>
    <cellStyle name="Input 10 9 2 4" xfId="28637"/>
    <cellStyle name="Input 10 9 2 5" xfId="28638"/>
    <cellStyle name="Input 10 9 2 6" xfId="28639"/>
    <cellStyle name="Input 10 9 3" xfId="28640"/>
    <cellStyle name="Input 10 9 3 2" xfId="28641"/>
    <cellStyle name="Input 10 9 3 2 2" xfId="28642"/>
    <cellStyle name="Input 10 9 3 2 3" xfId="28643"/>
    <cellStyle name="Input 10 9 3 2 4" xfId="28644"/>
    <cellStyle name="Input 10 9 3 3" xfId="28645"/>
    <cellStyle name="Input 10 9 3 3 2" xfId="28646"/>
    <cellStyle name="Input 10 9 3 3 3" xfId="28647"/>
    <cellStyle name="Input 10 9 3 3 4" xfId="28648"/>
    <cellStyle name="Input 10 9 3 4" xfId="28649"/>
    <cellStyle name="Input 10 9 3 5" xfId="28650"/>
    <cellStyle name="Input 10 9 3 6" xfId="28651"/>
    <cellStyle name="Input 10 9 4" xfId="28652"/>
    <cellStyle name="Input 10 9 4 2" xfId="28653"/>
    <cellStyle name="Input 10 9 4 3" xfId="28654"/>
    <cellStyle name="Input 10 9 4 4" xfId="28655"/>
    <cellStyle name="Input 10 9 5" xfId="28656"/>
    <cellStyle name="Input 10 9 6" xfId="28657"/>
    <cellStyle name="Input 11" xfId="28658"/>
    <cellStyle name="Input 11 10" xfId="28659"/>
    <cellStyle name="Input 11 10 2" xfId="28660"/>
    <cellStyle name="Input 11 10 2 2" xfId="28661"/>
    <cellStyle name="Input 11 10 2 2 2" xfId="28662"/>
    <cellStyle name="Input 11 10 2 2 3" xfId="28663"/>
    <cellStyle name="Input 11 10 2 2 4" xfId="28664"/>
    <cellStyle name="Input 11 10 2 3" xfId="28665"/>
    <cellStyle name="Input 11 10 2 3 2" xfId="28666"/>
    <cellStyle name="Input 11 10 2 3 3" xfId="28667"/>
    <cellStyle name="Input 11 10 2 3 4" xfId="28668"/>
    <cellStyle name="Input 11 10 2 4" xfId="28669"/>
    <cellStyle name="Input 11 10 2 5" xfId="28670"/>
    <cellStyle name="Input 11 10 2 6" xfId="28671"/>
    <cellStyle name="Input 11 10 3" xfId="28672"/>
    <cellStyle name="Input 11 10 3 2" xfId="28673"/>
    <cellStyle name="Input 11 10 3 2 2" xfId="28674"/>
    <cellStyle name="Input 11 10 3 2 3" xfId="28675"/>
    <cellStyle name="Input 11 10 3 2 4" xfId="28676"/>
    <cellStyle name="Input 11 10 3 3" xfId="28677"/>
    <cellStyle name="Input 11 10 3 3 2" xfId="28678"/>
    <cellStyle name="Input 11 10 3 3 3" xfId="28679"/>
    <cellStyle name="Input 11 10 3 3 4" xfId="28680"/>
    <cellStyle name="Input 11 10 3 4" xfId="28681"/>
    <cellStyle name="Input 11 10 3 5" xfId="28682"/>
    <cellStyle name="Input 11 10 3 6" xfId="28683"/>
    <cellStyle name="Input 11 10 4" xfId="28684"/>
    <cellStyle name="Input 11 10 5" xfId="28685"/>
    <cellStyle name="Input 11 10 6" xfId="28686"/>
    <cellStyle name="Input 11 11" xfId="28687"/>
    <cellStyle name="Input 11 12" xfId="28688"/>
    <cellStyle name="Input 11 2" xfId="28689"/>
    <cellStyle name="Input 11 2 2" xfId="28690"/>
    <cellStyle name="Input 11 2 2 2" xfId="28691"/>
    <cellStyle name="Input 11 2 2 2 2" xfId="28692"/>
    <cellStyle name="Input 11 2 2 2 2 2" xfId="28693"/>
    <cellStyle name="Input 11 2 2 2 2 3" xfId="28694"/>
    <cellStyle name="Input 11 2 2 2 2 4" xfId="28695"/>
    <cellStyle name="Input 11 2 2 2 3" xfId="28696"/>
    <cellStyle name="Input 11 2 2 2 3 2" xfId="28697"/>
    <cellStyle name="Input 11 2 2 2 3 3" xfId="28698"/>
    <cellStyle name="Input 11 2 2 2 3 4" xfId="28699"/>
    <cellStyle name="Input 11 2 2 2 4" xfId="28700"/>
    <cellStyle name="Input 11 2 2 2 5" xfId="28701"/>
    <cellStyle name="Input 11 2 2 2 6" xfId="28702"/>
    <cellStyle name="Input 11 2 2 3" xfId="28703"/>
    <cellStyle name="Input 11 2 2 3 2" xfId="28704"/>
    <cellStyle name="Input 11 2 2 3 2 2" xfId="28705"/>
    <cellStyle name="Input 11 2 2 3 2 3" xfId="28706"/>
    <cellStyle name="Input 11 2 2 3 2 4" xfId="28707"/>
    <cellStyle name="Input 11 2 2 3 3" xfId="28708"/>
    <cellStyle name="Input 11 2 2 3 3 2" xfId="28709"/>
    <cellStyle name="Input 11 2 2 3 3 3" xfId="28710"/>
    <cellStyle name="Input 11 2 2 3 3 4" xfId="28711"/>
    <cellStyle name="Input 11 2 2 3 4" xfId="28712"/>
    <cellStyle name="Input 11 2 2 3 5" xfId="28713"/>
    <cellStyle name="Input 11 2 2 3 6" xfId="28714"/>
    <cellStyle name="Input 11 2 2 4" xfId="28715"/>
    <cellStyle name="Input 11 2 2 5" xfId="28716"/>
    <cellStyle name="Input 11 2 2 6" xfId="28717"/>
    <cellStyle name="Input 11 2 3" xfId="28718"/>
    <cellStyle name="Input 11 2 4" xfId="28719"/>
    <cellStyle name="Input 11 3" xfId="28720"/>
    <cellStyle name="Input 11 3 2" xfId="28721"/>
    <cellStyle name="Input 11 3 2 2" xfId="28722"/>
    <cellStyle name="Input 11 3 2 2 2" xfId="28723"/>
    <cellStyle name="Input 11 3 2 2 2 2" xfId="28724"/>
    <cellStyle name="Input 11 3 2 2 2 3" xfId="28725"/>
    <cellStyle name="Input 11 3 2 2 2 4" xfId="28726"/>
    <cellStyle name="Input 11 3 2 2 3" xfId="28727"/>
    <cellStyle name="Input 11 3 2 2 3 2" xfId="28728"/>
    <cellStyle name="Input 11 3 2 2 3 3" xfId="28729"/>
    <cellStyle name="Input 11 3 2 2 3 4" xfId="28730"/>
    <cellStyle name="Input 11 3 2 2 4" xfId="28731"/>
    <cellStyle name="Input 11 3 2 2 5" xfId="28732"/>
    <cellStyle name="Input 11 3 2 2 6" xfId="28733"/>
    <cellStyle name="Input 11 3 2 3" xfId="28734"/>
    <cellStyle name="Input 11 3 2 3 2" xfId="28735"/>
    <cellStyle name="Input 11 3 2 3 2 2" xfId="28736"/>
    <cellStyle name="Input 11 3 2 3 2 3" xfId="28737"/>
    <cellStyle name="Input 11 3 2 3 2 4" xfId="28738"/>
    <cellStyle name="Input 11 3 2 3 3" xfId="28739"/>
    <cellStyle name="Input 11 3 2 3 3 2" xfId="28740"/>
    <cellStyle name="Input 11 3 2 3 3 3" xfId="28741"/>
    <cellStyle name="Input 11 3 2 3 3 4" xfId="28742"/>
    <cellStyle name="Input 11 3 2 3 4" xfId="28743"/>
    <cellStyle name="Input 11 3 2 3 5" xfId="28744"/>
    <cellStyle name="Input 11 3 2 3 6" xfId="28745"/>
    <cellStyle name="Input 11 3 2 4" xfId="28746"/>
    <cellStyle name="Input 11 3 2 5" xfId="28747"/>
    <cellStyle name="Input 11 3 2 6" xfId="28748"/>
    <cellStyle name="Input 11 3 3" xfId="28749"/>
    <cellStyle name="Input 11 3 4" xfId="28750"/>
    <cellStyle name="Input 11 4" xfId="28751"/>
    <cellStyle name="Input 11 4 2" xfId="28752"/>
    <cellStyle name="Input 11 4 2 2" xfId="28753"/>
    <cellStyle name="Input 11 4 2 2 2" xfId="28754"/>
    <cellStyle name="Input 11 4 2 2 2 2" xfId="28755"/>
    <cellStyle name="Input 11 4 2 2 2 3" xfId="28756"/>
    <cellStyle name="Input 11 4 2 2 2 4" xfId="28757"/>
    <cellStyle name="Input 11 4 2 2 3" xfId="28758"/>
    <cellStyle name="Input 11 4 2 2 3 2" xfId="28759"/>
    <cellStyle name="Input 11 4 2 2 3 3" xfId="28760"/>
    <cellStyle name="Input 11 4 2 2 3 4" xfId="28761"/>
    <cellStyle name="Input 11 4 2 2 4" xfId="28762"/>
    <cellStyle name="Input 11 4 2 2 5" xfId="28763"/>
    <cellStyle name="Input 11 4 2 2 6" xfId="28764"/>
    <cellStyle name="Input 11 4 2 3" xfId="28765"/>
    <cellStyle name="Input 11 4 2 3 2" xfId="28766"/>
    <cellStyle name="Input 11 4 2 3 2 2" xfId="28767"/>
    <cellStyle name="Input 11 4 2 3 2 3" xfId="28768"/>
    <cellStyle name="Input 11 4 2 3 2 4" xfId="28769"/>
    <cellStyle name="Input 11 4 2 3 3" xfId="28770"/>
    <cellStyle name="Input 11 4 2 3 3 2" xfId="28771"/>
    <cellStyle name="Input 11 4 2 3 3 3" xfId="28772"/>
    <cellStyle name="Input 11 4 2 3 3 4" xfId="28773"/>
    <cellStyle name="Input 11 4 2 3 4" xfId="28774"/>
    <cellStyle name="Input 11 4 2 3 5" xfId="28775"/>
    <cellStyle name="Input 11 4 2 3 6" xfId="28776"/>
    <cellStyle name="Input 11 4 2 4" xfId="28777"/>
    <cellStyle name="Input 11 4 2 5" xfId="28778"/>
    <cellStyle name="Input 11 4 2 6" xfId="28779"/>
    <cellStyle name="Input 11 4 3" xfId="28780"/>
    <cellStyle name="Input 11 4 4" xfId="28781"/>
    <cellStyle name="Input 11 5" xfId="28782"/>
    <cellStyle name="Input 11 5 2" xfId="28783"/>
    <cellStyle name="Input 11 5 2 2" xfId="28784"/>
    <cellStyle name="Input 11 5 2 2 2" xfId="28785"/>
    <cellStyle name="Input 11 5 2 2 2 2" xfId="28786"/>
    <cellStyle name="Input 11 5 2 2 2 3" xfId="28787"/>
    <cellStyle name="Input 11 5 2 2 2 4" xfId="28788"/>
    <cellStyle name="Input 11 5 2 2 3" xfId="28789"/>
    <cellStyle name="Input 11 5 2 2 3 2" xfId="28790"/>
    <cellStyle name="Input 11 5 2 2 3 3" xfId="28791"/>
    <cellStyle name="Input 11 5 2 2 3 4" xfId="28792"/>
    <cellStyle name="Input 11 5 2 2 4" xfId="28793"/>
    <cellStyle name="Input 11 5 2 2 5" xfId="28794"/>
    <cellStyle name="Input 11 5 2 2 6" xfId="28795"/>
    <cellStyle name="Input 11 5 2 3" xfId="28796"/>
    <cellStyle name="Input 11 5 2 3 2" xfId="28797"/>
    <cellStyle name="Input 11 5 2 3 2 2" xfId="28798"/>
    <cellStyle name="Input 11 5 2 3 2 3" xfId="28799"/>
    <cellStyle name="Input 11 5 2 3 2 4" xfId="28800"/>
    <cellStyle name="Input 11 5 2 3 3" xfId="28801"/>
    <cellStyle name="Input 11 5 2 3 3 2" xfId="28802"/>
    <cellStyle name="Input 11 5 2 3 3 3" xfId="28803"/>
    <cellStyle name="Input 11 5 2 3 3 4" xfId="28804"/>
    <cellStyle name="Input 11 5 2 3 4" xfId="28805"/>
    <cellStyle name="Input 11 5 2 3 5" xfId="28806"/>
    <cellStyle name="Input 11 5 2 3 6" xfId="28807"/>
    <cellStyle name="Input 11 5 2 4" xfId="28808"/>
    <cellStyle name="Input 11 5 2 5" xfId="28809"/>
    <cellStyle name="Input 11 5 2 6" xfId="28810"/>
    <cellStyle name="Input 11 5 3" xfId="28811"/>
    <cellStyle name="Input 11 5 4" xfId="28812"/>
    <cellStyle name="Input 11 6" xfId="28813"/>
    <cellStyle name="Input 11 6 2" xfId="28814"/>
    <cellStyle name="Input 11 6 2 2" xfId="28815"/>
    <cellStyle name="Input 11 6 2 2 2" xfId="28816"/>
    <cellStyle name="Input 11 6 2 2 3" xfId="28817"/>
    <cellStyle name="Input 11 6 2 2 4" xfId="28818"/>
    <cellStyle name="Input 11 6 2 3" xfId="28819"/>
    <cellStyle name="Input 11 6 2 3 2" xfId="28820"/>
    <cellStyle name="Input 11 6 2 3 3" xfId="28821"/>
    <cellStyle name="Input 11 6 2 3 4" xfId="28822"/>
    <cellStyle name="Input 11 6 2 4" xfId="28823"/>
    <cellStyle name="Input 11 6 2 5" xfId="28824"/>
    <cellStyle name="Input 11 6 2 6" xfId="28825"/>
    <cellStyle name="Input 11 6 3" xfId="28826"/>
    <cellStyle name="Input 11 6 3 2" xfId="28827"/>
    <cellStyle name="Input 11 6 3 2 2" xfId="28828"/>
    <cellStyle name="Input 11 6 3 2 3" xfId="28829"/>
    <cellStyle name="Input 11 6 3 2 4" xfId="28830"/>
    <cellStyle name="Input 11 6 3 3" xfId="28831"/>
    <cellStyle name="Input 11 6 3 3 2" xfId="28832"/>
    <cellStyle name="Input 11 6 3 3 3" xfId="28833"/>
    <cellStyle name="Input 11 6 3 3 4" xfId="28834"/>
    <cellStyle name="Input 11 6 3 4" xfId="28835"/>
    <cellStyle name="Input 11 6 3 5" xfId="28836"/>
    <cellStyle name="Input 11 6 3 6" xfId="28837"/>
    <cellStyle name="Input 11 6 4" xfId="28838"/>
    <cellStyle name="Input 11 6 4 2" xfId="28839"/>
    <cellStyle name="Input 11 6 4 3" xfId="28840"/>
    <cellStyle name="Input 11 6 4 4" xfId="28841"/>
    <cellStyle name="Input 11 6 5" xfId="28842"/>
    <cellStyle name="Input 11 6 6" xfId="28843"/>
    <cellStyle name="Input 11 7" xfId="28844"/>
    <cellStyle name="Input 11 7 2" xfId="28845"/>
    <cellStyle name="Input 11 7 2 2" xfId="28846"/>
    <cellStyle name="Input 11 7 2 2 2" xfId="28847"/>
    <cellStyle name="Input 11 7 2 2 3" xfId="28848"/>
    <cellStyle name="Input 11 7 2 2 4" xfId="28849"/>
    <cellStyle name="Input 11 7 2 3" xfId="28850"/>
    <cellStyle name="Input 11 7 2 3 2" xfId="28851"/>
    <cellStyle name="Input 11 7 2 3 3" xfId="28852"/>
    <cellStyle name="Input 11 7 2 3 4" xfId="28853"/>
    <cellStyle name="Input 11 7 2 4" xfId="28854"/>
    <cellStyle name="Input 11 7 2 5" xfId="28855"/>
    <cellStyle name="Input 11 7 2 6" xfId="28856"/>
    <cellStyle name="Input 11 7 3" xfId="28857"/>
    <cellStyle name="Input 11 7 3 2" xfId="28858"/>
    <cellStyle name="Input 11 7 3 2 2" xfId="28859"/>
    <cellStyle name="Input 11 7 3 2 3" xfId="28860"/>
    <cellStyle name="Input 11 7 3 2 4" xfId="28861"/>
    <cellStyle name="Input 11 7 3 3" xfId="28862"/>
    <cellStyle name="Input 11 7 3 3 2" xfId="28863"/>
    <cellStyle name="Input 11 7 3 3 3" xfId="28864"/>
    <cellStyle name="Input 11 7 3 3 4" xfId="28865"/>
    <cellStyle name="Input 11 7 3 4" xfId="28866"/>
    <cellStyle name="Input 11 7 3 5" xfId="28867"/>
    <cellStyle name="Input 11 7 3 6" xfId="28868"/>
    <cellStyle name="Input 11 7 4" xfId="28869"/>
    <cellStyle name="Input 11 7 4 2" xfId="28870"/>
    <cellStyle name="Input 11 7 4 3" xfId="28871"/>
    <cellStyle name="Input 11 7 4 4" xfId="28872"/>
    <cellStyle name="Input 11 7 5" xfId="28873"/>
    <cellStyle name="Input 11 7 6" xfId="28874"/>
    <cellStyle name="Input 11 8" xfId="28875"/>
    <cellStyle name="Input 11 8 2" xfId="28876"/>
    <cellStyle name="Input 11 8 2 2" xfId="28877"/>
    <cellStyle name="Input 11 8 2 2 2" xfId="28878"/>
    <cellStyle name="Input 11 8 2 2 3" xfId="28879"/>
    <cellStyle name="Input 11 8 2 2 4" xfId="28880"/>
    <cellStyle name="Input 11 8 2 3" xfId="28881"/>
    <cellStyle name="Input 11 8 2 3 2" xfId="28882"/>
    <cellStyle name="Input 11 8 2 3 3" xfId="28883"/>
    <cellStyle name="Input 11 8 2 3 4" xfId="28884"/>
    <cellStyle name="Input 11 8 2 4" xfId="28885"/>
    <cellStyle name="Input 11 8 2 5" xfId="28886"/>
    <cellStyle name="Input 11 8 2 6" xfId="28887"/>
    <cellStyle name="Input 11 8 3" xfId="28888"/>
    <cellStyle name="Input 11 8 3 2" xfId="28889"/>
    <cellStyle name="Input 11 8 3 2 2" xfId="28890"/>
    <cellStyle name="Input 11 8 3 2 3" xfId="28891"/>
    <cellStyle name="Input 11 8 3 2 4" xfId="28892"/>
    <cellStyle name="Input 11 8 3 3" xfId="28893"/>
    <cellStyle name="Input 11 8 3 3 2" xfId="28894"/>
    <cellStyle name="Input 11 8 3 3 3" xfId="28895"/>
    <cellStyle name="Input 11 8 3 3 4" xfId="28896"/>
    <cellStyle name="Input 11 8 3 4" xfId="28897"/>
    <cellStyle name="Input 11 8 3 5" xfId="28898"/>
    <cellStyle name="Input 11 8 3 6" xfId="28899"/>
    <cellStyle name="Input 11 8 4" xfId="28900"/>
    <cellStyle name="Input 11 8 4 2" xfId="28901"/>
    <cellStyle name="Input 11 8 4 3" xfId="28902"/>
    <cellStyle name="Input 11 8 4 4" xfId="28903"/>
    <cellStyle name="Input 11 8 5" xfId="28904"/>
    <cellStyle name="Input 11 8 6" xfId="28905"/>
    <cellStyle name="Input 11 9" xfId="28906"/>
    <cellStyle name="Input 11 9 2" xfId="28907"/>
    <cellStyle name="Input 11 9 2 2" xfId="28908"/>
    <cellStyle name="Input 11 9 2 2 2" xfId="28909"/>
    <cellStyle name="Input 11 9 2 2 3" xfId="28910"/>
    <cellStyle name="Input 11 9 2 2 4" xfId="28911"/>
    <cellStyle name="Input 11 9 2 3" xfId="28912"/>
    <cellStyle name="Input 11 9 2 3 2" xfId="28913"/>
    <cellStyle name="Input 11 9 2 3 3" xfId="28914"/>
    <cellStyle name="Input 11 9 2 3 4" xfId="28915"/>
    <cellStyle name="Input 11 9 2 4" xfId="28916"/>
    <cellStyle name="Input 11 9 2 5" xfId="28917"/>
    <cellStyle name="Input 11 9 2 6" xfId="28918"/>
    <cellStyle name="Input 11 9 3" xfId="28919"/>
    <cellStyle name="Input 11 9 3 2" xfId="28920"/>
    <cellStyle name="Input 11 9 3 2 2" xfId="28921"/>
    <cellStyle name="Input 11 9 3 2 3" xfId="28922"/>
    <cellStyle name="Input 11 9 3 2 4" xfId="28923"/>
    <cellStyle name="Input 11 9 3 3" xfId="28924"/>
    <cellStyle name="Input 11 9 3 3 2" xfId="28925"/>
    <cellStyle name="Input 11 9 3 3 3" xfId="28926"/>
    <cellStyle name="Input 11 9 3 3 4" xfId="28927"/>
    <cellStyle name="Input 11 9 3 4" xfId="28928"/>
    <cellStyle name="Input 11 9 3 5" xfId="28929"/>
    <cellStyle name="Input 11 9 3 6" xfId="28930"/>
    <cellStyle name="Input 11 9 4" xfId="28931"/>
    <cellStyle name="Input 11 9 4 2" xfId="28932"/>
    <cellStyle name="Input 11 9 4 3" xfId="28933"/>
    <cellStyle name="Input 11 9 4 4" xfId="28934"/>
    <cellStyle name="Input 11 9 5" xfId="28935"/>
    <cellStyle name="Input 11 9 6" xfId="28936"/>
    <cellStyle name="Input 12" xfId="28937"/>
    <cellStyle name="Input 12 10" xfId="28938"/>
    <cellStyle name="Input 12 10 2" xfId="28939"/>
    <cellStyle name="Input 12 10 2 2" xfId="28940"/>
    <cellStyle name="Input 12 10 2 2 2" xfId="28941"/>
    <cellStyle name="Input 12 10 2 2 3" xfId="28942"/>
    <cellStyle name="Input 12 10 2 2 4" xfId="28943"/>
    <cellStyle name="Input 12 10 2 3" xfId="28944"/>
    <cellStyle name="Input 12 10 2 3 2" xfId="28945"/>
    <cellStyle name="Input 12 10 2 3 3" xfId="28946"/>
    <cellStyle name="Input 12 10 2 3 4" xfId="28947"/>
    <cellStyle name="Input 12 10 2 4" xfId="28948"/>
    <cellStyle name="Input 12 10 2 5" xfId="28949"/>
    <cellStyle name="Input 12 10 2 6" xfId="28950"/>
    <cellStyle name="Input 12 10 3" xfId="28951"/>
    <cellStyle name="Input 12 10 3 2" xfId="28952"/>
    <cellStyle name="Input 12 10 3 2 2" xfId="28953"/>
    <cellStyle name="Input 12 10 3 2 3" xfId="28954"/>
    <cellStyle name="Input 12 10 3 2 4" xfId="28955"/>
    <cellStyle name="Input 12 10 3 3" xfId="28956"/>
    <cellStyle name="Input 12 10 3 3 2" xfId="28957"/>
    <cellStyle name="Input 12 10 3 3 3" xfId="28958"/>
    <cellStyle name="Input 12 10 3 3 4" xfId="28959"/>
    <cellStyle name="Input 12 10 3 4" xfId="28960"/>
    <cellStyle name="Input 12 10 3 5" xfId="28961"/>
    <cellStyle name="Input 12 10 3 6" xfId="28962"/>
    <cellStyle name="Input 12 10 4" xfId="28963"/>
    <cellStyle name="Input 12 10 5" xfId="28964"/>
    <cellStyle name="Input 12 10 6" xfId="28965"/>
    <cellStyle name="Input 12 11" xfId="28966"/>
    <cellStyle name="Input 12 12" xfId="28967"/>
    <cellStyle name="Input 12 2" xfId="28968"/>
    <cellStyle name="Input 12 2 2" xfId="28969"/>
    <cellStyle name="Input 12 2 2 2" xfId="28970"/>
    <cellStyle name="Input 12 2 2 2 2" xfId="28971"/>
    <cellStyle name="Input 12 2 2 2 2 2" xfId="28972"/>
    <cellStyle name="Input 12 2 2 2 2 3" xfId="28973"/>
    <cellStyle name="Input 12 2 2 2 2 4" xfId="28974"/>
    <cellStyle name="Input 12 2 2 2 3" xfId="28975"/>
    <cellStyle name="Input 12 2 2 2 3 2" xfId="28976"/>
    <cellStyle name="Input 12 2 2 2 3 3" xfId="28977"/>
    <cellStyle name="Input 12 2 2 2 3 4" xfId="28978"/>
    <cellStyle name="Input 12 2 2 2 4" xfId="28979"/>
    <cellStyle name="Input 12 2 2 2 5" xfId="28980"/>
    <cellStyle name="Input 12 2 2 2 6" xfId="28981"/>
    <cellStyle name="Input 12 2 2 3" xfId="28982"/>
    <cellStyle name="Input 12 2 2 3 2" xfId="28983"/>
    <cellStyle name="Input 12 2 2 3 2 2" xfId="28984"/>
    <cellStyle name="Input 12 2 2 3 2 3" xfId="28985"/>
    <cellStyle name="Input 12 2 2 3 2 4" xfId="28986"/>
    <cellStyle name="Input 12 2 2 3 3" xfId="28987"/>
    <cellStyle name="Input 12 2 2 3 3 2" xfId="28988"/>
    <cellStyle name="Input 12 2 2 3 3 3" xfId="28989"/>
    <cellStyle name="Input 12 2 2 3 3 4" xfId="28990"/>
    <cellStyle name="Input 12 2 2 3 4" xfId="28991"/>
    <cellStyle name="Input 12 2 2 3 5" xfId="28992"/>
    <cellStyle name="Input 12 2 2 3 6" xfId="28993"/>
    <cellStyle name="Input 12 2 2 4" xfId="28994"/>
    <cellStyle name="Input 12 2 2 5" xfId="28995"/>
    <cellStyle name="Input 12 2 2 6" xfId="28996"/>
    <cellStyle name="Input 12 2 3" xfId="28997"/>
    <cellStyle name="Input 12 2 4" xfId="28998"/>
    <cellStyle name="Input 12 3" xfId="28999"/>
    <cellStyle name="Input 12 3 2" xfId="29000"/>
    <cellStyle name="Input 12 3 2 2" xfId="29001"/>
    <cellStyle name="Input 12 3 2 2 2" xfId="29002"/>
    <cellStyle name="Input 12 3 2 2 2 2" xfId="29003"/>
    <cellStyle name="Input 12 3 2 2 2 3" xfId="29004"/>
    <cellStyle name="Input 12 3 2 2 2 4" xfId="29005"/>
    <cellStyle name="Input 12 3 2 2 3" xfId="29006"/>
    <cellStyle name="Input 12 3 2 2 3 2" xfId="29007"/>
    <cellStyle name="Input 12 3 2 2 3 3" xfId="29008"/>
    <cellStyle name="Input 12 3 2 2 3 4" xfId="29009"/>
    <cellStyle name="Input 12 3 2 2 4" xfId="29010"/>
    <cellStyle name="Input 12 3 2 2 5" xfId="29011"/>
    <cellStyle name="Input 12 3 2 2 6" xfId="29012"/>
    <cellStyle name="Input 12 3 2 3" xfId="29013"/>
    <cellStyle name="Input 12 3 2 3 2" xfId="29014"/>
    <cellStyle name="Input 12 3 2 3 2 2" xfId="29015"/>
    <cellStyle name="Input 12 3 2 3 2 3" xfId="29016"/>
    <cellStyle name="Input 12 3 2 3 2 4" xfId="29017"/>
    <cellStyle name="Input 12 3 2 3 3" xfId="29018"/>
    <cellStyle name="Input 12 3 2 3 3 2" xfId="29019"/>
    <cellStyle name="Input 12 3 2 3 3 3" xfId="29020"/>
    <cellStyle name="Input 12 3 2 3 3 4" xfId="29021"/>
    <cellStyle name="Input 12 3 2 3 4" xfId="29022"/>
    <cellStyle name="Input 12 3 2 3 5" xfId="29023"/>
    <cellStyle name="Input 12 3 2 3 6" xfId="29024"/>
    <cellStyle name="Input 12 3 2 4" xfId="29025"/>
    <cellStyle name="Input 12 3 2 5" xfId="29026"/>
    <cellStyle name="Input 12 3 2 6" xfId="29027"/>
    <cellStyle name="Input 12 3 3" xfId="29028"/>
    <cellStyle name="Input 12 3 4" xfId="29029"/>
    <cellStyle name="Input 12 4" xfId="29030"/>
    <cellStyle name="Input 12 4 2" xfId="29031"/>
    <cellStyle name="Input 12 4 2 2" xfId="29032"/>
    <cellStyle name="Input 12 4 2 2 2" xfId="29033"/>
    <cellStyle name="Input 12 4 2 2 2 2" xfId="29034"/>
    <cellStyle name="Input 12 4 2 2 2 3" xfId="29035"/>
    <cellStyle name="Input 12 4 2 2 2 4" xfId="29036"/>
    <cellStyle name="Input 12 4 2 2 3" xfId="29037"/>
    <cellStyle name="Input 12 4 2 2 3 2" xfId="29038"/>
    <cellStyle name="Input 12 4 2 2 3 3" xfId="29039"/>
    <cellStyle name="Input 12 4 2 2 3 4" xfId="29040"/>
    <cellStyle name="Input 12 4 2 2 4" xfId="29041"/>
    <cellStyle name="Input 12 4 2 2 5" xfId="29042"/>
    <cellStyle name="Input 12 4 2 2 6" xfId="29043"/>
    <cellStyle name="Input 12 4 2 3" xfId="29044"/>
    <cellStyle name="Input 12 4 2 3 2" xfId="29045"/>
    <cellStyle name="Input 12 4 2 3 2 2" xfId="29046"/>
    <cellStyle name="Input 12 4 2 3 2 3" xfId="29047"/>
    <cellStyle name="Input 12 4 2 3 2 4" xfId="29048"/>
    <cellStyle name="Input 12 4 2 3 3" xfId="29049"/>
    <cellStyle name="Input 12 4 2 3 3 2" xfId="29050"/>
    <cellStyle name="Input 12 4 2 3 3 3" xfId="29051"/>
    <cellStyle name="Input 12 4 2 3 3 4" xfId="29052"/>
    <cellStyle name="Input 12 4 2 3 4" xfId="29053"/>
    <cellStyle name="Input 12 4 2 3 5" xfId="29054"/>
    <cellStyle name="Input 12 4 2 3 6" xfId="29055"/>
    <cellStyle name="Input 12 4 2 4" xfId="29056"/>
    <cellStyle name="Input 12 4 2 5" xfId="29057"/>
    <cellStyle name="Input 12 4 2 6" xfId="29058"/>
    <cellStyle name="Input 12 4 3" xfId="29059"/>
    <cellStyle name="Input 12 4 4" xfId="29060"/>
    <cellStyle name="Input 12 5" xfId="29061"/>
    <cellStyle name="Input 12 5 2" xfId="29062"/>
    <cellStyle name="Input 12 5 2 2" xfId="29063"/>
    <cellStyle name="Input 12 5 2 2 2" xfId="29064"/>
    <cellStyle name="Input 12 5 2 2 2 2" xfId="29065"/>
    <cellStyle name="Input 12 5 2 2 2 3" xfId="29066"/>
    <cellStyle name="Input 12 5 2 2 2 4" xfId="29067"/>
    <cellStyle name="Input 12 5 2 2 3" xfId="29068"/>
    <cellStyle name="Input 12 5 2 2 3 2" xfId="29069"/>
    <cellStyle name="Input 12 5 2 2 3 3" xfId="29070"/>
    <cellStyle name="Input 12 5 2 2 3 4" xfId="29071"/>
    <cellStyle name="Input 12 5 2 2 4" xfId="29072"/>
    <cellStyle name="Input 12 5 2 2 5" xfId="29073"/>
    <cellStyle name="Input 12 5 2 2 6" xfId="29074"/>
    <cellStyle name="Input 12 5 2 3" xfId="29075"/>
    <cellStyle name="Input 12 5 2 3 2" xfId="29076"/>
    <cellStyle name="Input 12 5 2 3 2 2" xfId="29077"/>
    <cellStyle name="Input 12 5 2 3 2 3" xfId="29078"/>
    <cellStyle name="Input 12 5 2 3 2 4" xfId="29079"/>
    <cellStyle name="Input 12 5 2 3 3" xfId="29080"/>
    <cellStyle name="Input 12 5 2 3 3 2" xfId="29081"/>
    <cellStyle name="Input 12 5 2 3 3 3" xfId="29082"/>
    <cellStyle name="Input 12 5 2 3 3 4" xfId="29083"/>
    <cellStyle name="Input 12 5 2 3 4" xfId="29084"/>
    <cellStyle name="Input 12 5 2 3 5" xfId="29085"/>
    <cellStyle name="Input 12 5 2 3 6" xfId="29086"/>
    <cellStyle name="Input 12 5 2 4" xfId="29087"/>
    <cellStyle name="Input 12 5 2 5" xfId="29088"/>
    <cellStyle name="Input 12 5 2 6" xfId="29089"/>
    <cellStyle name="Input 12 5 3" xfId="29090"/>
    <cellStyle name="Input 12 5 4" xfId="29091"/>
    <cellStyle name="Input 12 6" xfId="29092"/>
    <cellStyle name="Input 12 6 2" xfId="29093"/>
    <cellStyle name="Input 12 6 2 2" xfId="29094"/>
    <cellStyle name="Input 12 6 2 2 2" xfId="29095"/>
    <cellStyle name="Input 12 6 2 2 3" xfId="29096"/>
    <cellStyle name="Input 12 6 2 2 4" xfId="29097"/>
    <cellStyle name="Input 12 6 2 3" xfId="29098"/>
    <cellStyle name="Input 12 6 2 3 2" xfId="29099"/>
    <cellStyle name="Input 12 6 2 3 3" xfId="29100"/>
    <cellStyle name="Input 12 6 2 3 4" xfId="29101"/>
    <cellStyle name="Input 12 6 2 4" xfId="29102"/>
    <cellStyle name="Input 12 6 2 5" xfId="29103"/>
    <cellStyle name="Input 12 6 2 6" xfId="29104"/>
    <cellStyle name="Input 12 6 3" xfId="29105"/>
    <cellStyle name="Input 12 6 3 2" xfId="29106"/>
    <cellStyle name="Input 12 6 3 2 2" xfId="29107"/>
    <cellStyle name="Input 12 6 3 2 3" xfId="29108"/>
    <cellStyle name="Input 12 6 3 2 4" xfId="29109"/>
    <cellStyle name="Input 12 6 3 3" xfId="29110"/>
    <cellStyle name="Input 12 6 3 3 2" xfId="29111"/>
    <cellStyle name="Input 12 6 3 3 3" xfId="29112"/>
    <cellStyle name="Input 12 6 3 3 4" xfId="29113"/>
    <cellStyle name="Input 12 6 3 4" xfId="29114"/>
    <cellStyle name="Input 12 6 3 5" xfId="29115"/>
    <cellStyle name="Input 12 6 3 6" xfId="29116"/>
    <cellStyle name="Input 12 6 4" xfId="29117"/>
    <cellStyle name="Input 12 6 4 2" xfId="29118"/>
    <cellStyle name="Input 12 6 4 3" xfId="29119"/>
    <cellStyle name="Input 12 6 4 4" xfId="29120"/>
    <cellStyle name="Input 12 6 5" xfId="29121"/>
    <cellStyle name="Input 12 6 6" xfId="29122"/>
    <cellStyle name="Input 12 7" xfId="29123"/>
    <cellStyle name="Input 12 7 2" xfId="29124"/>
    <cellStyle name="Input 12 7 2 2" xfId="29125"/>
    <cellStyle name="Input 12 7 2 2 2" xfId="29126"/>
    <cellStyle name="Input 12 7 2 2 3" xfId="29127"/>
    <cellStyle name="Input 12 7 2 2 4" xfId="29128"/>
    <cellStyle name="Input 12 7 2 3" xfId="29129"/>
    <cellStyle name="Input 12 7 2 3 2" xfId="29130"/>
    <cellStyle name="Input 12 7 2 3 3" xfId="29131"/>
    <cellStyle name="Input 12 7 2 3 4" xfId="29132"/>
    <cellStyle name="Input 12 7 2 4" xfId="29133"/>
    <cellStyle name="Input 12 7 2 5" xfId="29134"/>
    <cellStyle name="Input 12 7 2 6" xfId="29135"/>
    <cellStyle name="Input 12 7 3" xfId="29136"/>
    <cellStyle name="Input 12 7 3 2" xfId="29137"/>
    <cellStyle name="Input 12 7 3 2 2" xfId="29138"/>
    <cellStyle name="Input 12 7 3 2 3" xfId="29139"/>
    <cellStyle name="Input 12 7 3 2 4" xfId="29140"/>
    <cellStyle name="Input 12 7 3 3" xfId="29141"/>
    <cellStyle name="Input 12 7 3 3 2" xfId="29142"/>
    <cellStyle name="Input 12 7 3 3 3" xfId="29143"/>
    <cellStyle name="Input 12 7 3 3 4" xfId="29144"/>
    <cellStyle name="Input 12 7 3 4" xfId="29145"/>
    <cellStyle name="Input 12 7 3 5" xfId="29146"/>
    <cellStyle name="Input 12 7 3 6" xfId="29147"/>
    <cellStyle name="Input 12 7 4" xfId="29148"/>
    <cellStyle name="Input 12 7 4 2" xfId="29149"/>
    <cellStyle name="Input 12 7 4 3" xfId="29150"/>
    <cellStyle name="Input 12 7 4 4" xfId="29151"/>
    <cellStyle name="Input 12 7 5" xfId="29152"/>
    <cellStyle name="Input 12 7 6" xfId="29153"/>
    <cellStyle name="Input 12 8" xfId="29154"/>
    <cellStyle name="Input 12 8 2" xfId="29155"/>
    <cellStyle name="Input 12 8 2 2" xfId="29156"/>
    <cellStyle name="Input 12 8 2 2 2" xfId="29157"/>
    <cellStyle name="Input 12 8 2 2 3" xfId="29158"/>
    <cellStyle name="Input 12 8 2 2 4" xfId="29159"/>
    <cellStyle name="Input 12 8 2 3" xfId="29160"/>
    <cellStyle name="Input 12 8 2 3 2" xfId="29161"/>
    <cellStyle name="Input 12 8 2 3 3" xfId="29162"/>
    <cellStyle name="Input 12 8 2 3 4" xfId="29163"/>
    <cellStyle name="Input 12 8 2 4" xfId="29164"/>
    <cellStyle name="Input 12 8 2 5" xfId="29165"/>
    <cellStyle name="Input 12 8 2 6" xfId="29166"/>
    <cellStyle name="Input 12 8 3" xfId="29167"/>
    <cellStyle name="Input 12 8 3 2" xfId="29168"/>
    <cellStyle name="Input 12 8 3 2 2" xfId="29169"/>
    <cellStyle name="Input 12 8 3 2 3" xfId="29170"/>
    <cellStyle name="Input 12 8 3 2 4" xfId="29171"/>
    <cellStyle name="Input 12 8 3 3" xfId="29172"/>
    <cellStyle name="Input 12 8 3 3 2" xfId="29173"/>
    <cellStyle name="Input 12 8 3 3 3" xfId="29174"/>
    <cellStyle name="Input 12 8 3 3 4" xfId="29175"/>
    <cellStyle name="Input 12 8 3 4" xfId="29176"/>
    <cellStyle name="Input 12 8 3 5" xfId="29177"/>
    <cellStyle name="Input 12 8 3 6" xfId="29178"/>
    <cellStyle name="Input 12 8 4" xfId="29179"/>
    <cellStyle name="Input 12 8 4 2" xfId="29180"/>
    <cellStyle name="Input 12 8 4 3" xfId="29181"/>
    <cellStyle name="Input 12 8 4 4" xfId="29182"/>
    <cellStyle name="Input 12 8 5" xfId="29183"/>
    <cellStyle name="Input 12 8 6" xfId="29184"/>
    <cellStyle name="Input 12 9" xfId="29185"/>
    <cellStyle name="Input 12 9 2" xfId="29186"/>
    <cellStyle name="Input 12 9 2 2" xfId="29187"/>
    <cellStyle name="Input 12 9 2 2 2" xfId="29188"/>
    <cellStyle name="Input 12 9 2 2 3" xfId="29189"/>
    <cellStyle name="Input 12 9 2 2 4" xfId="29190"/>
    <cellStyle name="Input 12 9 2 3" xfId="29191"/>
    <cellStyle name="Input 12 9 2 3 2" xfId="29192"/>
    <cellStyle name="Input 12 9 2 3 3" xfId="29193"/>
    <cellStyle name="Input 12 9 2 3 4" xfId="29194"/>
    <cellStyle name="Input 12 9 2 4" xfId="29195"/>
    <cellStyle name="Input 12 9 2 5" xfId="29196"/>
    <cellStyle name="Input 12 9 2 6" xfId="29197"/>
    <cellStyle name="Input 12 9 3" xfId="29198"/>
    <cellStyle name="Input 12 9 3 2" xfId="29199"/>
    <cellStyle name="Input 12 9 3 2 2" xfId="29200"/>
    <cellStyle name="Input 12 9 3 2 3" xfId="29201"/>
    <cellStyle name="Input 12 9 3 2 4" xfId="29202"/>
    <cellStyle name="Input 12 9 3 3" xfId="29203"/>
    <cellStyle name="Input 12 9 3 3 2" xfId="29204"/>
    <cellStyle name="Input 12 9 3 3 3" xfId="29205"/>
    <cellStyle name="Input 12 9 3 3 4" xfId="29206"/>
    <cellStyle name="Input 12 9 3 4" xfId="29207"/>
    <cellStyle name="Input 12 9 3 5" xfId="29208"/>
    <cellStyle name="Input 12 9 3 6" xfId="29209"/>
    <cellStyle name="Input 12 9 4" xfId="29210"/>
    <cellStyle name="Input 12 9 4 2" xfId="29211"/>
    <cellStyle name="Input 12 9 4 3" xfId="29212"/>
    <cellStyle name="Input 12 9 4 4" xfId="29213"/>
    <cellStyle name="Input 12 9 5" xfId="29214"/>
    <cellStyle name="Input 12 9 6" xfId="29215"/>
    <cellStyle name="Input 13" xfId="29216"/>
    <cellStyle name="Input 13 10" xfId="29217"/>
    <cellStyle name="Input 13 10 2" xfId="29218"/>
    <cellStyle name="Input 13 10 2 2" xfId="29219"/>
    <cellStyle name="Input 13 10 2 2 2" xfId="29220"/>
    <cellStyle name="Input 13 10 2 2 3" xfId="29221"/>
    <cellStyle name="Input 13 10 2 2 4" xfId="29222"/>
    <cellStyle name="Input 13 10 2 3" xfId="29223"/>
    <cellStyle name="Input 13 10 2 3 2" xfId="29224"/>
    <cellStyle name="Input 13 10 2 3 3" xfId="29225"/>
    <cellStyle name="Input 13 10 2 3 4" xfId="29226"/>
    <cellStyle name="Input 13 10 2 4" xfId="29227"/>
    <cellStyle name="Input 13 10 2 5" xfId="29228"/>
    <cellStyle name="Input 13 10 2 6" xfId="29229"/>
    <cellStyle name="Input 13 10 3" xfId="29230"/>
    <cellStyle name="Input 13 10 3 2" xfId="29231"/>
    <cellStyle name="Input 13 10 3 2 2" xfId="29232"/>
    <cellStyle name="Input 13 10 3 2 3" xfId="29233"/>
    <cellStyle name="Input 13 10 3 2 4" xfId="29234"/>
    <cellStyle name="Input 13 10 3 3" xfId="29235"/>
    <cellStyle name="Input 13 10 3 3 2" xfId="29236"/>
    <cellStyle name="Input 13 10 3 3 3" xfId="29237"/>
    <cellStyle name="Input 13 10 3 3 4" xfId="29238"/>
    <cellStyle name="Input 13 10 3 4" xfId="29239"/>
    <cellStyle name="Input 13 10 3 5" xfId="29240"/>
    <cellStyle name="Input 13 10 3 6" xfId="29241"/>
    <cellStyle name="Input 13 10 4" xfId="29242"/>
    <cellStyle name="Input 13 10 5" xfId="29243"/>
    <cellStyle name="Input 13 10 6" xfId="29244"/>
    <cellStyle name="Input 13 11" xfId="29245"/>
    <cellStyle name="Input 13 12" xfId="29246"/>
    <cellStyle name="Input 13 2" xfId="29247"/>
    <cellStyle name="Input 13 2 2" xfId="29248"/>
    <cellStyle name="Input 13 2 2 2" xfId="29249"/>
    <cellStyle name="Input 13 2 2 2 2" xfId="29250"/>
    <cellStyle name="Input 13 2 2 2 2 2" xfId="29251"/>
    <cellStyle name="Input 13 2 2 2 2 3" xfId="29252"/>
    <cellStyle name="Input 13 2 2 2 2 4" xfId="29253"/>
    <cellStyle name="Input 13 2 2 2 3" xfId="29254"/>
    <cellStyle name="Input 13 2 2 2 3 2" xfId="29255"/>
    <cellStyle name="Input 13 2 2 2 3 3" xfId="29256"/>
    <cellStyle name="Input 13 2 2 2 3 4" xfId="29257"/>
    <cellStyle name="Input 13 2 2 2 4" xfId="29258"/>
    <cellStyle name="Input 13 2 2 2 5" xfId="29259"/>
    <cellStyle name="Input 13 2 2 2 6" xfId="29260"/>
    <cellStyle name="Input 13 2 2 3" xfId="29261"/>
    <cellStyle name="Input 13 2 2 3 2" xfId="29262"/>
    <cellStyle name="Input 13 2 2 3 2 2" xfId="29263"/>
    <cellStyle name="Input 13 2 2 3 2 3" xfId="29264"/>
    <cellStyle name="Input 13 2 2 3 2 4" xfId="29265"/>
    <cellStyle name="Input 13 2 2 3 3" xfId="29266"/>
    <cellStyle name="Input 13 2 2 3 3 2" xfId="29267"/>
    <cellStyle name="Input 13 2 2 3 3 3" xfId="29268"/>
    <cellStyle name="Input 13 2 2 3 3 4" xfId="29269"/>
    <cellStyle name="Input 13 2 2 3 4" xfId="29270"/>
    <cellStyle name="Input 13 2 2 3 5" xfId="29271"/>
    <cellStyle name="Input 13 2 2 3 6" xfId="29272"/>
    <cellStyle name="Input 13 2 2 4" xfId="29273"/>
    <cellStyle name="Input 13 2 2 5" xfId="29274"/>
    <cellStyle name="Input 13 2 2 6" xfId="29275"/>
    <cellStyle name="Input 13 2 3" xfId="29276"/>
    <cellStyle name="Input 13 2 4" xfId="29277"/>
    <cellStyle name="Input 13 3" xfId="29278"/>
    <cellStyle name="Input 13 3 2" xfId="29279"/>
    <cellStyle name="Input 13 3 2 2" xfId="29280"/>
    <cellStyle name="Input 13 3 2 2 2" xfId="29281"/>
    <cellStyle name="Input 13 3 2 2 2 2" xfId="29282"/>
    <cellStyle name="Input 13 3 2 2 2 3" xfId="29283"/>
    <cellStyle name="Input 13 3 2 2 2 4" xfId="29284"/>
    <cellStyle name="Input 13 3 2 2 3" xfId="29285"/>
    <cellStyle name="Input 13 3 2 2 3 2" xfId="29286"/>
    <cellStyle name="Input 13 3 2 2 3 3" xfId="29287"/>
    <cellStyle name="Input 13 3 2 2 3 4" xfId="29288"/>
    <cellStyle name="Input 13 3 2 2 4" xfId="29289"/>
    <cellStyle name="Input 13 3 2 2 5" xfId="29290"/>
    <cellStyle name="Input 13 3 2 2 6" xfId="29291"/>
    <cellStyle name="Input 13 3 2 3" xfId="29292"/>
    <cellStyle name="Input 13 3 2 3 2" xfId="29293"/>
    <cellStyle name="Input 13 3 2 3 2 2" xfId="29294"/>
    <cellStyle name="Input 13 3 2 3 2 3" xfId="29295"/>
    <cellStyle name="Input 13 3 2 3 2 4" xfId="29296"/>
    <cellStyle name="Input 13 3 2 3 3" xfId="29297"/>
    <cellStyle name="Input 13 3 2 3 3 2" xfId="29298"/>
    <cellStyle name="Input 13 3 2 3 3 3" xfId="29299"/>
    <cellStyle name="Input 13 3 2 3 3 4" xfId="29300"/>
    <cellStyle name="Input 13 3 2 3 4" xfId="29301"/>
    <cellStyle name="Input 13 3 2 3 5" xfId="29302"/>
    <cellStyle name="Input 13 3 2 3 6" xfId="29303"/>
    <cellStyle name="Input 13 3 2 4" xfId="29304"/>
    <cellStyle name="Input 13 3 2 5" xfId="29305"/>
    <cellStyle name="Input 13 3 2 6" xfId="29306"/>
    <cellStyle name="Input 13 3 3" xfId="29307"/>
    <cellStyle name="Input 13 3 4" xfId="29308"/>
    <cellStyle name="Input 13 4" xfId="29309"/>
    <cellStyle name="Input 13 4 2" xfId="29310"/>
    <cellStyle name="Input 13 4 2 2" xfId="29311"/>
    <cellStyle name="Input 13 4 2 2 2" xfId="29312"/>
    <cellStyle name="Input 13 4 2 2 2 2" xfId="29313"/>
    <cellStyle name="Input 13 4 2 2 2 3" xfId="29314"/>
    <cellStyle name="Input 13 4 2 2 2 4" xfId="29315"/>
    <cellStyle name="Input 13 4 2 2 3" xfId="29316"/>
    <cellStyle name="Input 13 4 2 2 3 2" xfId="29317"/>
    <cellStyle name="Input 13 4 2 2 3 3" xfId="29318"/>
    <cellStyle name="Input 13 4 2 2 3 4" xfId="29319"/>
    <cellStyle name="Input 13 4 2 2 4" xfId="29320"/>
    <cellStyle name="Input 13 4 2 2 5" xfId="29321"/>
    <cellStyle name="Input 13 4 2 2 6" xfId="29322"/>
    <cellStyle name="Input 13 4 2 3" xfId="29323"/>
    <cellStyle name="Input 13 4 2 3 2" xfId="29324"/>
    <cellStyle name="Input 13 4 2 3 2 2" xfId="29325"/>
    <cellStyle name="Input 13 4 2 3 2 3" xfId="29326"/>
    <cellStyle name="Input 13 4 2 3 2 4" xfId="29327"/>
    <cellStyle name="Input 13 4 2 3 3" xfId="29328"/>
    <cellStyle name="Input 13 4 2 3 3 2" xfId="29329"/>
    <cellStyle name="Input 13 4 2 3 3 3" xfId="29330"/>
    <cellStyle name="Input 13 4 2 3 3 4" xfId="29331"/>
    <cellStyle name="Input 13 4 2 3 4" xfId="29332"/>
    <cellStyle name="Input 13 4 2 3 5" xfId="29333"/>
    <cellStyle name="Input 13 4 2 3 6" xfId="29334"/>
    <cellStyle name="Input 13 4 2 4" xfId="29335"/>
    <cellStyle name="Input 13 4 2 5" xfId="29336"/>
    <cellStyle name="Input 13 4 2 6" xfId="29337"/>
    <cellStyle name="Input 13 4 3" xfId="29338"/>
    <cellStyle name="Input 13 4 4" xfId="29339"/>
    <cellStyle name="Input 13 5" xfId="29340"/>
    <cellStyle name="Input 13 5 2" xfId="29341"/>
    <cellStyle name="Input 13 5 2 2" xfId="29342"/>
    <cellStyle name="Input 13 5 2 2 2" xfId="29343"/>
    <cellStyle name="Input 13 5 2 2 2 2" xfId="29344"/>
    <cellStyle name="Input 13 5 2 2 2 3" xfId="29345"/>
    <cellStyle name="Input 13 5 2 2 2 4" xfId="29346"/>
    <cellStyle name="Input 13 5 2 2 3" xfId="29347"/>
    <cellStyle name="Input 13 5 2 2 3 2" xfId="29348"/>
    <cellStyle name="Input 13 5 2 2 3 3" xfId="29349"/>
    <cellStyle name="Input 13 5 2 2 3 4" xfId="29350"/>
    <cellStyle name="Input 13 5 2 2 4" xfId="29351"/>
    <cellStyle name="Input 13 5 2 2 5" xfId="29352"/>
    <cellStyle name="Input 13 5 2 2 6" xfId="29353"/>
    <cellStyle name="Input 13 5 2 3" xfId="29354"/>
    <cellStyle name="Input 13 5 2 3 2" xfId="29355"/>
    <cellStyle name="Input 13 5 2 3 2 2" xfId="29356"/>
    <cellStyle name="Input 13 5 2 3 2 3" xfId="29357"/>
    <cellStyle name="Input 13 5 2 3 2 4" xfId="29358"/>
    <cellStyle name="Input 13 5 2 3 3" xfId="29359"/>
    <cellStyle name="Input 13 5 2 3 3 2" xfId="29360"/>
    <cellStyle name="Input 13 5 2 3 3 3" xfId="29361"/>
    <cellStyle name="Input 13 5 2 3 3 4" xfId="29362"/>
    <cellStyle name="Input 13 5 2 3 4" xfId="29363"/>
    <cellStyle name="Input 13 5 2 3 5" xfId="29364"/>
    <cellStyle name="Input 13 5 2 3 6" xfId="29365"/>
    <cellStyle name="Input 13 5 2 4" xfId="29366"/>
    <cellStyle name="Input 13 5 2 5" xfId="29367"/>
    <cellStyle name="Input 13 5 2 6" xfId="29368"/>
    <cellStyle name="Input 13 5 3" xfId="29369"/>
    <cellStyle name="Input 13 5 4" xfId="29370"/>
    <cellStyle name="Input 13 6" xfId="29371"/>
    <cellStyle name="Input 13 6 2" xfId="29372"/>
    <cellStyle name="Input 13 6 2 2" xfId="29373"/>
    <cellStyle name="Input 13 6 2 2 2" xfId="29374"/>
    <cellStyle name="Input 13 6 2 2 3" xfId="29375"/>
    <cellStyle name="Input 13 6 2 2 4" xfId="29376"/>
    <cellStyle name="Input 13 6 2 3" xfId="29377"/>
    <cellStyle name="Input 13 6 2 3 2" xfId="29378"/>
    <cellStyle name="Input 13 6 2 3 3" xfId="29379"/>
    <cellStyle name="Input 13 6 2 3 4" xfId="29380"/>
    <cellStyle name="Input 13 6 2 4" xfId="29381"/>
    <cellStyle name="Input 13 6 2 5" xfId="29382"/>
    <cellStyle name="Input 13 6 2 6" xfId="29383"/>
    <cellStyle name="Input 13 6 3" xfId="29384"/>
    <cellStyle name="Input 13 6 3 2" xfId="29385"/>
    <cellStyle name="Input 13 6 3 2 2" xfId="29386"/>
    <cellStyle name="Input 13 6 3 2 3" xfId="29387"/>
    <cellStyle name="Input 13 6 3 2 4" xfId="29388"/>
    <cellStyle name="Input 13 6 3 3" xfId="29389"/>
    <cellStyle name="Input 13 6 3 3 2" xfId="29390"/>
    <cellStyle name="Input 13 6 3 3 3" xfId="29391"/>
    <cellStyle name="Input 13 6 3 3 4" xfId="29392"/>
    <cellStyle name="Input 13 6 3 4" xfId="29393"/>
    <cellStyle name="Input 13 6 3 5" xfId="29394"/>
    <cellStyle name="Input 13 6 3 6" xfId="29395"/>
    <cellStyle name="Input 13 6 4" xfId="29396"/>
    <cellStyle name="Input 13 6 4 2" xfId="29397"/>
    <cellStyle name="Input 13 6 4 3" xfId="29398"/>
    <cellStyle name="Input 13 6 4 4" xfId="29399"/>
    <cellStyle name="Input 13 6 5" xfId="29400"/>
    <cellStyle name="Input 13 6 6" xfId="29401"/>
    <cellStyle name="Input 13 7" xfId="29402"/>
    <cellStyle name="Input 13 7 2" xfId="29403"/>
    <cellStyle name="Input 13 7 2 2" xfId="29404"/>
    <cellStyle name="Input 13 7 2 2 2" xfId="29405"/>
    <cellStyle name="Input 13 7 2 2 3" xfId="29406"/>
    <cellStyle name="Input 13 7 2 2 4" xfId="29407"/>
    <cellStyle name="Input 13 7 2 3" xfId="29408"/>
    <cellStyle name="Input 13 7 2 3 2" xfId="29409"/>
    <cellStyle name="Input 13 7 2 3 3" xfId="29410"/>
    <cellStyle name="Input 13 7 2 3 4" xfId="29411"/>
    <cellStyle name="Input 13 7 2 4" xfId="29412"/>
    <cellStyle name="Input 13 7 2 5" xfId="29413"/>
    <cellStyle name="Input 13 7 2 6" xfId="29414"/>
    <cellStyle name="Input 13 7 3" xfId="29415"/>
    <cellStyle name="Input 13 7 3 2" xfId="29416"/>
    <cellStyle name="Input 13 7 3 2 2" xfId="29417"/>
    <cellStyle name="Input 13 7 3 2 3" xfId="29418"/>
    <cellStyle name="Input 13 7 3 2 4" xfId="29419"/>
    <cellStyle name="Input 13 7 3 3" xfId="29420"/>
    <cellStyle name="Input 13 7 3 3 2" xfId="29421"/>
    <cellStyle name="Input 13 7 3 3 3" xfId="29422"/>
    <cellStyle name="Input 13 7 3 3 4" xfId="29423"/>
    <cellStyle name="Input 13 7 3 4" xfId="29424"/>
    <cellStyle name="Input 13 7 3 5" xfId="29425"/>
    <cellStyle name="Input 13 7 3 6" xfId="29426"/>
    <cellStyle name="Input 13 7 4" xfId="29427"/>
    <cellStyle name="Input 13 7 4 2" xfId="29428"/>
    <cellStyle name="Input 13 7 4 3" xfId="29429"/>
    <cellStyle name="Input 13 7 4 4" xfId="29430"/>
    <cellStyle name="Input 13 7 5" xfId="29431"/>
    <cellStyle name="Input 13 7 6" xfId="29432"/>
    <cellStyle name="Input 13 8" xfId="29433"/>
    <cellStyle name="Input 13 8 2" xfId="29434"/>
    <cellStyle name="Input 13 8 2 2" xfId="29435"/>
    <cellStyle name="Input 13 8 2 2 2" xfId="29436"/>
    <cellStyle name="Input 13 8 2 2 3" xfId="29437"/>
    <cellStyle name="Input 13 8 2 2 4" xfId="29438"/>
    <cellStyle name="Input 13 8 2 3" xfId="29439"/>
    <cellStyle name="Input 13 8 2 3 2" xfId="29440"/>
    <cellStyle name="Input 13 8 2 3 3" xfId="29441"/>
    <cellStyle name="Input 13 8 2 3 4" xfId="29442"/>
    <cellStyle name="Input 13 8 2 4" xfId="29443"/>
    <cellStyle name="Input 13 8 2 5" xfId="29444"/>
    <cellStyle name="Input 13 8 2 6" xfId="29445"/>
    <cellStyle name="Input 13 8 3" xfId="29446"/>
    <cellStyle name="Input 13 8 3 2" xfId="29447"/>
    <cellStyle name="Input 13 8 3 2 2" xfId="29448"/>
    <cellStyle name="Input 13 8 3 2 3" xfId="29449"/>
    <cellStyle name="Input 13 8 3 2 4" xfId="29450"/>
    <cellStyle name="Input 13 8 3 3" xfId="29451"/>
    <cellStyle name="Input 13 8 3 3 2" xfId="29452"/>
    <cellStyle name="Input 13 8 3 3 3" xfId="29453"/>
    <cellStyle name="Input 13 8 3 3 4" xfId="29454"/>
    <cellStyle name="Input 13 8 3 4" xfId="29455"/>
    <cellStyle name="Input 13 8 3 5" xfId="29456"/>
    <cellStyle name="Input 13 8 3 6" xfId="29457"/>
    <cellStyle name="Input 13 8 4" xfId="29458"/>
    <cellStyle name="Input 13 8 4 2" xfId="29459"/>
    <cellStyle name="Input 13 8 4 3" xfId="29460"/>
    <cellStyle name="Input 13 8 4 4" xfId="29461"/>
    <cellStyle name="Input 13 8 5" xfId="29462"/>
    <cellStyle name="Input 13 8 6" xfId="29463"/>
    <cellStyle name="Input 13 9" xfId="29464"/>
    <cellStyle name="Input 13 9 2" xfId="29465"/>
    <cellStyle name="Input 13 9 2 2" xfId="29466"/>
    <cellStyle name="Input 13 9 2 2 2" xfId="29467"/>
    <cellStyle name="Input 13 9 2 2 3" xfId="29468"/>
    <cellStyle name="Input 13 9 2 2 4" xfId="29469"/>
    <cellStyle name="Input 13 9 2 3" xfId="29470"/>
    <cellStyle name="Input 13 9 2 3 2" xfId="29471"/>
    <cellStyle name="Input 13 9 2 3 3" xfId="29472"/>
    <cellStyle name="Input 13 9 2 3 4" xfId="29473"/>
    <cellStyle name="Input 13 9 2 4" xfId="29474"/>
    <cellStyle name="Input 13 9 2 5" xfId="29475"/>
    <cellStyle name="Input 13 9 2 6" xfId="29476"/>
    <cellStyle name="Input 13 9 3" xfId="29477"/>
    <cellStyle name="Input 13 9 3 2" xfId="29478"/>
    <cellStyle name="Input 13 9 3 2 2" xfId="29479"/>
    <cellStyle name="Input 13 9 3 2 3" xfId="29480"/>
    <cellStyle name="Input 13 9 3 2 4" xfId="29481"/>
    <cellStyle name="Input 13 9 3 3" xfId="29482"/>
    <cellStyle name="Input 13 9 3 3 2" xfId="29483"/>
    <cellStyle name="Input 13 9 3 3 3" xfId="29484"/>
    <cellStyle name="Input 13 9 3 3 4" xfId="29485"/>
    <cellStyle name="Input 13 9 3 4" xfId="29486"/>
    <cellStyle name="Input 13 9 3 5" xfId="29487"/>
    <cellStyle name="Input 13 9 3 6" xfId="29488"/>
    <cellStyle name="Input 13 9 4" xfId="29489"/>
    <cellStyle name="Input 13 9 4 2" xfId="29490"/>
    <cellStyle name="Input 13 9 4 3" xfId="29491"/>
    <cellStyle name="Input 13 9 4 4" xfId="29492"/>
    <cellStyle name="Input 13 9 5" xfId="29493"/>
    <cellStyle name="Input 13 9 6" xfId="29494"/>
    <cellStyle name="Input 14" xfId="29495"/>
    <cellStyle name="Input 14 2" xfId="29496"/>
    <cellStyle name="Input 14 2 2" xfId="29497"/>
    <cellStyle name="Input 14 2 2 2" xfId="29498"/>
    <cellStyle name="Input 14 2 2 2 2" xfId="29499"/>
    <cellStyle name="Input 14 2 2 2 3" xfId="29500"/>
    <cellStyle name="Input 14 2 2 2 4" xfId="29501"/>
    <cellStyle name="Input 14 2 2 3" xfId="29502"/>
    <cellStyle name="Input 14 2 2 3 2" xfId="29503"/>
    <cellStyle name="Input 14 2 2 3 3" xfId="29504"/>
    <cellStyle name="Input 14 2 2 3 4" xfId="29505"/>
    <cellStyle name="Input 14 2 2 4" xfId="29506"/>
    <cellStyle name="Input 14 2 2 5" xfId="29507"/>
    <cellStyle name="Input 14 2 2 6" xfId="29508"/>
    <cellStyle name="Input 14 2 3" xfId="29509"/>
    <cellStyle name="Input 14 2 3 2" xfId="29510"/>
    <cellStyle name="Input 14 2 3 2 2" xfId="29511"/>
    <cellStyle name="Input 14 2 3 2 3" xfId="29512"/>
    <cellStyle name="Input 14 2 3 2 4" xfId="29513"/>
    <cellStyle name="Input 14 2 3 3" xfId="29514"/>
    <cellStyle name="Input 14 2 3 3 2" xfId="29515"/>
    <cellStyle name="Input 14 2 3 3 3" xfId="29516"/>
    <cellStyle name="Input 14 2 3 3 4" xfId="29517"/>
    <cellStyle name="Input 14 2 3 4" xfId="29518"/>
    <cellStyle name="Input 14 2 3 5" xfId="29519"/>
    <cellStyle name="Input 14 2 3 6" xfId="29520"/>
    <cellStyle name="Input 14 2 4" xfId="29521"/>
    <cellStyle name="Input 14 2 5" xfId="29522"/>
    <cellStyle name="Input 14 2 6" xfId="29523"/>
    <cellStyle name="Input 14 3" xfId="29524"/>
    <cellStyle name="Input 14 4" xfId="29525"/>
    <cellStyle name="Input 15" xfId="29526"/>
    <cellStyle name="Input 15 2" xfId="29527"/>
    <cellStyle name="Input 15 2 2" xfId="29528"/>
    <cellStyle name="Input 15 2 2 2" xfId="29529"/>
    <cellStyle name="Input 15 2 2 2 2" xfId="29530"/>
    <cellStyle name="Input 15 2 2 2 3" xfId="29531"/>
    <cellStyle name="Input 15 2 2 2 4" xfId="29532"/>
    <cellStyle name="Input 15 2 2 3" xfId="29533"/>
    <cellStyle name="Input 15 2 2 3 2" xfId="29534"/>
    <cellStyle name="Input 15 2 2 3 3" xfId="29535"/>
    <cellStyle name="Input 15 2 2 3 4" xfId="29536"/>
    <cellStyle name="Input 15 2 2 4" xfId="29537"/>
    <cellStyle name="Input 15 2 2 5" xfId="29538"/>
    <cellStyle name="Input 15 2 2 6" xfId="29539"/>
    <cellStyle name="Input 15 2 3" xfId="29540"/>
    <cellStyle name="Input 15 2 3 2" xfId="29541"/>
    <cellStyle name="Input 15 2 3 2 2" xfId="29542"/>
    <cellStyle name="Input 15 2 3 2 3" xfId="29543"/>
    <cellStyle name="Input 15 2 3 2 4" xfId="29544"/>
    <cellStyle name="Input 15 2 3 3" xfId="29545"/>
    <cellStyle name="Input 15 2 3 3 2" xfId="29546"/>
    <cellStyle name="Input 15 2 3 3 3" xfId="29547"/>
    <cellStyle name="Input 15 2 3 3 4" xfId="29548"/>
    <cellStyle name="Input 15 2 3 4" xfId="29549"/>
    <cellStyle name="Input 15 2 3 5" xfId="29550"/>
    <cellStyle name="Input 15 2 3 6" xfId="29551"/>
    <cellStyle name="Input 15 2 4" xfId="29552"/>
    <cellStyle name="Input 15 2 5" xfId="29553"/>
    <cellStyle name="Input 15 2 6" xfId="29554"/>
    <cellStyle name="Input 15 3" xfId="29555"/>
    <cellStyle name="Input 15 4" xfId="29556"/>
    <cellStyle name="Input 16" xfId="29557"/>
    <cellStyle name="Input 16 2" xfId="29558"/>
    <cellStyle name="Input 16 2 2" xfId="29559"/>
    <cellStyle name="Input 16 2 2 2" xfId="29560"/>
    <cellStyle name="Input 16 2 2 2 2" xfId="29561"/>
    <cellStyle name="Input 16 2 2 2 3" xfId="29562"/>
    <cellStyle name="Input 16 2 2 2 4" xfId="29563"/>
    <cellStyle name="Input 16 2 2 3" xfId="29564"/>
    <cellStyle name="Input 16 2 2 3 2" xfId="29565"/>
    <cellStyle name="Input 16 2 2 3 3" xfId="29566"/>
    <cellStyle name="Input 16 2 2 3 4" xfId="29567"/>
    <cellStyle name="Input 16 2 2 4" xfId="29568"/>
    <cellStyle name="Input 16 2 2 5" xfId="29569"/>
    <cellStyle name="Input 16 2 2 6" xfId="29570"/>
    <cellStyle name="Input 16 2 3" xfId="29571"/>
    <cellStyle name="Input 16 2 3 2" xfId="29572"/>
    <cellStyle name="Input 16 2 3 2 2" xfId="29573"/>
    <cellStyle name="Input 16 2 3 2 3" xfId="29574"/>
    <cellStyle name="Input 16 2 3 2 4" xfId="29575"/>
    <cellStyle name="Input 16 2 3 3" xfId="29576"/>
    <cellStyle name="Input 16 2 3 3 2" xfId="29577"/>
    <cellStyle name="Input 16 2 3 3 3" xfId="29578"/>
    <cellStyle name="Input 16 2 3 3 4" xfId="29579"/>
    <cellStyle name="Input 16 2 3 4" xfId="29580"/>
    <cellStyle name="Input 16 2 3 5" xfId="29581"/>
    <cellStyle name="Input 16 2 3 6" xfId="29582"/>
    <cellStyle name="Input 16 2 4" xfId="29583"/>
    <cellStyle name="Input 16 2 5" xfId="29584"/>
    <cellStyle name="Input 16 2 6" xfId="29585"/>
    <cellStyle name="Input 16 3" xfId="29586"/>
    <cellStyle name="Input 16 4" xfId="29587"/>
    <cellStyle name="Input 17" xfId="29588"/>
    <cellStyle name="Input 17 2" xfId="29589"/>
    <cellStyle name="Input 17 2 2" xfId="29590"/>
    <cellStyle name="Input 17 2 2 2" xfId="29591"/>
    <cellStyle name="Input 17 2 2 2 2" xfId="29592"/>
    <cellStyle name="Input 17 2 2 2 3" xfId="29593"/>
    <cellStyle name="Input 17 2 2 2 4" xfId="29594"/>
    <cellStyle name="Input 17 2 2 3" xfId="29595"/>
    <cellStyle name="Input 17 2 2 3 2" xfId="29596"/>
    <cellStyle name="Input 17 2 2 3 3" xfId="29597"/>
    <cellStyle name="Input 17 2 2 3 4" xfId="29598"/>
    <cellStyle name="Input 17 2 2 4" xfId="29599"/>
    <cellStyle name="Input 17 2 2 5" xfId="29600"/>
    <cellStyle name="Input 17 2 2 6" xfId="29601"/>
    <cellStyle name="Input 17 2 3" xfId="29602"/>
    <cellStyle name="Input 17 2 3 2" xfId="29603"/>
    <cellStyle name="Input 17 2 3 2 2" xfId="29604"/>
    <cellStyle name="Input 17 2 3 2 3" xfId="29605"/>
    <cellStyle name="Input 17 2 3 2 4" xfId="29606"/>
    <cellStyle name="Input 17 2 3 3" xfId="29607"/>
    <cellStyle name="Input 17 2 3 3 2" xfId="29608"/>
    <cellStyle name="Input 17 2 3 3 3" xfId="29609"/>
    <cellStyle name="Input 17 2 3 3 4" xfId="29610"/>
    <cellStyle name="Input 17 2 3 4" xfId="29611"/>
    <cellStyle name="Input 17 2 3 5" xfId="29612"/>
    <cellStyle name="Input 17 2 3 6" xfId="29613"/>
    <cellStyle name="Input 17 2 4" xfId="29614"/>
    <cellStyle name="Input 17 2 5" xfId="29615"/>
    <cellStyle name="Input 17 2 6" xfId="29616"/>
    <cellStyle name="Input 17 3" xfId="29617"/>
    <cellStyle name="Input 17 4" xfId="29618"/>
    <cellStyle name="Input 18" xfId="29619"/>
    <cellStyle name="Input 18 2" xfId="29620"/>
    <cellStyle name="Input 18 2 2" xfId="29621"/>
    <cellStyle name="Input 18 2 2 2" xfId="29622"/>
    <cellStyle name="Input 18 2 2 3" xfId="29623"/>
    <cellStyle name="Input 18 2 2 4" xfId="29624"/>
    <cellStyle name="Input 18 2 3" xfId="29625"/>
    <cellStyle name="Input 18 2 3 2" xfId="29626"/>
    <cellStyle name="Input 18 2 3 3" xfId="29627"/>
    <cellStyle name="Input 18 2 3 4" xfId="29628"/>
    <cellStyle name="Input 18 2 4" xfId="29629"/>
    <cellStyle name="Input 18 2 5" xfId="29630"/>
    <cellStyle name="Input 18 2 6" xfId="29631"/>
    <cellStyle name="Input 18 3" xfId="29632"/>
    <cellStyle name="Input 18 3 2" xfId="29633"/>
    <cellStyle name="Input 18 3 2 2" xfId="29634"/>
    <cellStyle name="Input 18 3 2 3" xfId="29635"/>
    <cellStyle name="Input 18 3 2 4" xfId="29636"/>
    <cellStyle name="Input 18 3 3" xfId="29637"/>
    <cellStyle name="Input 18 3 3 2" xfId="29638"/>
    <cellStyle name="Input 18 3 3 3" xfId="29639"/>
    <cellStyle name="Input 18 3 3 4" xfId="29640"/>
    <cellStyle name="Input 18 3 4" xfId="29641"/>
    <cellStyle name="Input 18 3 5" xfId="29642"/>
    <cellStyle name="Input 18 3 6" xfId="29643"/>
    <cellStyle name="Input 18 4" xfId="29644"/>
    <cellStyle name="Input 18 4 2" xfId="29645"/>
    <cellStyle name="Input 18 4 3" xfId="29646"/>
    <cellStyle name="Input 18 4 4" xfId="29647"/>
    <cellStyle name="Input 18 5" xfId="29648"/>
    <cellStyle name="Input 18 6" xfId="29649"/>
    <cellStyle name="Input 19" xfId="29650"/>
    <cellStyle name="Input 19 2" xfId="29651"/>
    <cellStyle name="Input 19 2 2" xfId="29652"/>
    <cellStyle name="Input 19 2 2 2" xfId="29653"/>
    <cellStyle name="Input 19 2 2 3" xfId="29654"/>
    <cellStyle name="Input 19 2 2 4" xfId="29655"/>
    <cellStyle name="Input 19 2 3" xfId="29656"/>
    <cellStyle name="Input 19 2 3 2" xfId="29657"/>
    <cellStyle name="Input 19 2 3 3" xfId="29658"/>
    <cellStyle name="Input 19 2 3 4" xfId="29659"/>
    <cellStyle name="Input 19 2 4" xfId="29660"/>
    <cellStyle name="Input 19 2 5" xfId="29661"/>
    <cellStyle name="Input 19 2 6" xfId="29662"/>
    <cellStyle name="Input 19 3" xfId="29663"/>
    <cellStyle name="Input 19 3 2" xfId="29664"/>
    <cellStyle name="Input 19 3 2 2" xfId="29665"/>
    <cellStyle name="Input 19 3 2 3" xfId="29666"/>
    <cellStyle name="Input 19 3 2 4" xfId="29667"/>
    <cellStyle name="Input 19 3 3" xfId="29668"/>
    <cellStyle name="Input 19 3 3 2" xfId="29669"/>
    <cellStyle name="Input 19 3 3 3" xfId="29670"/>
    <cellStyle name="Input 19 3 3 4" xfId="29671"/>
    <cellStyle name="Input 19 3 4" xfId="29672"/>
    <cellStyle name="Input 19 3 5" xfId="29673"/>
    <cellStyle name="Input 19 3 6" xfId="29674"/>
    <cellStyle name="Input 19 4" xfId="29675"/>
    <cellStyle name="Input 19 4 2" xfId="29676"/>
    <cellStyle name="Input 19 4 3" xfId="29677"/>
    <cellStyle name="Input 19 4 4" xfId="29678"/>
    <cellStyle name="Input 19 5" xfId="29679"/>
    <cellStyle name="Input 19 6" xfId="29680"/>
    <cellStyle name="Input 2" xfId="29681"/>
    <cellStyle name="Input 2 10" xfId="29682"/>
    <cellStyle name="Input 2 10 2" xfId="29683"/>
    <cellStyle name="Input 2 10 2 2" xfId="29684"/>
    <cellStyle name="Input 2 10 2 2 2" xfId="29685"/>
    <cellStyle name="Input 2 10 2 2 3" xfId="29686"/>
    <cellStyle name="Input 2 10 2 2 4" xfId="29687"/>
    <cellStyle name="Input 2 10 2 3" xfId="29688"/>
    <cellStyle name="Input 2 10 2 3 2" xfId="29689"/>
    <cellStyle name="Input 2 10 2 3 3" xfId="29690"/>
    <cellStyle name="Input 2 10 2 3 4" xfId="29691"/>
    <cellStyle name="Input 2 10 2 4" xfId="29692"/>
    <cellStyle name="Input 2 10 2 5" xfId="29693"/>
    <cellStyle name="Input 2 10 2 6" xfId="29694"/>
    <cellStyle name="Input 2 10 3" xfId="29695"/>
    <cellStyle name="Input 2 10 3 2" xfId="29696"/>
    <cellStyle name="Input 2 10 3 2 2" xfId="29697"/>
    <cellStyle name="Input 2 10 3 2 3" xfId="29698"/>
    <cellStyle name="Input 2 10 3 2 4" xfId="29699"/>
    <cellStyle name="Input 2 10 3 3" xfId="29700"/>
    <cellStyle name="Input 2 10 3 3 2" xfId="29701"/>
    <cellStyle name="Input 2 10 3 3 3" xfId="29702"/>
    <cellStyle name="Input 2 10 3 3 4" xfId="29703"/>
    <cellStyle name="Input 2 10 3 4" xfId="29704"/>
    <cellStyle name="Input 2 10 3 5" xfId="29705"/>
    <cellStyle name="Input 2 10 3 6" xfId="29706"/>
    <cellStyle name="Input 2 10 4" xfId="29707"/>
    <cellStyle name="Input 2 10 5" xfId="29708"/>
    <cellStyle name="Input 2 10 6" xfId="29709"/>
    <cellStyle name="Input 2 11" xfId="29710"/>
    <cellStyle name="Input 2 12" xfId="29711"/>
    <cellStyle name="Input 2 2" xfId="29712"/>
    <cellStyle name="Input 2 2 2" xfId="29713"/>
    <cellStyle name="Input 2 2 2 2" xfId="29714"/>
    <cellStyle name="Input 2 2 2 2 2" xfId="29715"/>
    <cellStyle name="Input 2 2 2 2 2 2" xfId="29716"/>
    <cellStyle name="Input 2 2 2 2 2 3" xfId="29717"/>
    <cellStyle name="Input 2 2 2 2 2 4" xfId="29718"/>
    <cellStyle name="Input 2 2 2 2 3" xfId="29719"/>
    <cellStyle name="Input 2 2 2 2 3 2" xfId="29720"/>
    <cellStyle name="Input 2 2 2 2 3 3" xfId="29721"/>
    <cellStyle name="Input 2 2 2 2 3 4" xfId="29722"/>
    <cellStyle name="Input 2 2 2 2 4" xfId="29723"/>
    <cellStyle name="Input 2 2 2 2 5" xfId="29724"/>
    <cellStyle name="Input 2 2 2 2 6" xfId="29725"/>
    <cellStyle name="Input 2 2 2 3" xfId="29726"/>
    <cellStyle name="Input 2 2 2 3 2" xfId="29727"/>
    <cellStyle name="Input 2 2 2 3 2 2" xfId="29728"/>
    <cellStyle name="Input 2 2 2 3 2 3" xfId="29729"/>
    <cellStyle name="Input 2 2 2 3 2 4" xfId="29730"/>
    <cellStyle name="Input 2 2 2 3 3" xfId="29731"/>
    <cellStyle name="Input 2 2 2 3 3 2" xfId="29732"/>
    <cellStyle name="Input 2 2 2 3 3 3" xfId="29733"/>
    <cellStyle name="Input 2 2 2 3 3 4" xfId="29734"/>
    <cellStyle name="Input 2 2 2 3 4" xfId="29735"/>
    <cellStyle name="Input 2 2 2 3 5" xfId="29736"/>
    <cellStyle name="Input 2 2 2 3 6" xfId="29737"/>
    <cellStyle name="Input 2 2 2 4" xfId="29738"/>
    <cellStyle name="Input 2 2 2 5" xfId="29739"/>
    <cellStyle name="Input 2 2 2 6" xfId="29740"/>
    <cellStyle name="Input 2 2 3" xfId="29741"/>
    <cellStyle name="Input 2 2 4" xfId="29742"/>
    <cellStyle name="Input 2 3" xfId="29743"/>
    <cellStyle name="Input 2 3 2" xfId="29744"/>
    <cellStyle name="Input 2 3 2 2" xfId="29745"/>
    <cellStyle name="Input 2 3 2 2 2" xfId="29746"/>
    <cellStyle name="Input 2 3 2 2 2 2" xfId="29747"/>
    <cellStyle name="Input 2 3 2 2 2 3" xfId="29748"/>
    <cellStyle name="Input 2 3 2 2 2 4" xfId="29749"/>
    <cellStyle name="Input 2 3 2 2 3" xfId="29750"/>
    <cellStyle name="Input 2 3 2 2 3 2" xfId="29751"/>
    <cellStyle name="Input 2 3 2 2 3 3" xfId="29752"/>
    <cellStyle name="Input 2 3 2 2 3 4" xfId="29753"/>
    <cellStyle name="Input 2 3 2 2 4" xfId="29754"/>
    <cellStyle name="Input 2 3 2 2 5" xfId="29755"/>
    <cellStyle name="Input 2 3 2 2 6" xfId="29756"/>
    <cellStyle name="Input 2 3 2 3" xfId="29757"/>
    <cellStyle name="Input 2 3 2 3 2" xfId="29758"/>
    <cellStyle name="Input 2 3 2 3 2 2" xfId="29759"/>
    <cellStyle name="Input 2 3 2 3 2 3" xfId="29760"/>
    <cellStyle name="Input 2 3 2 3 2 4" xfId="29761"/>
    <cellStyle name="Input 2 3 2 3 3" xfId="29762"/>
    <cellStyle name="Input 2 3 2 3 3 2" xfId="29763"/>
    <cellStyle name="Input 2 3 2 3 3 3" xfId="29764"/>
    <cellStyle name="Input 2 3 2 3 3 4" xfId="29765"/>
    <cellStyle name="Input 2 3 2 3 4" xfId="29766"/>
    <cellStyle name="Input 2 3 2 3 5" xfId="29767"/>
    <cellStyle name="Input 2 3 2 3 6" xfId="29768"/>
    <cellStyle name="Input 2 3 2 4" xfId="29769"/>
    <cellStyle name="Input 2 3 2 5" xfId="29770"/>
    <cellStyle name="Input 2 3 2 6" xfId="29771"/>
    <cellStyle name="Input 2 3 3" xfId="29772"/>
    <cellStyle name="Input 2 3 4" xfId="29773"/>
    <cellStyle name="Input 2 4" xfId="29774"/>
    <cellStyle name="Input 2 4 2" xfId="29775"/>
    <cellStyle name="Input 2 4 2 2" xfId="29776"/>
    <cellStyle name="Input 2 4 2 2 2" xfId="29777"/>
    <cellStyle name="Input 2 4 2 2 2 2" xfId="29778"/>
    <cellStyle name="Input 2 4 2 2 2 3" xfId="29779"/>
    <cellStyle name="Input 2 4 2 2 2 4" xfId="29780"/>
    <cellStyle name="Input 2 4 2 2 3" xfId="29781"/>
    <cellStyle name="Input 2 4 2 2 3 2" xfId="29782"/>
    <cellStyle name="Input 2 4 2 2 3 3" xfId="29783"/>
    <cellStyle name="Input 2 4 2 2 3 4" xfId="29784"/>
    <cellStyle name="Input 2 4 2 2 4" xfId="29785"/>
    <cellStyle name="Input 2 4 2 2 5" xfId="29786"/>
    <cellStyle name="Input 2 4 2 2 6" xfId="29787"/>
    <cellStyle name="Input 2 4 2 3" xfId="29788"/>
    <cellStyle name="Input 2 4 2 3 2" xfId="29789"/>
    <cellStyle name="Input 2 4 2 3 2 2" xfId="29790"/>
    <cellStyle name="Input 2 4 2 3 2 3" xfId="29791"/>
    <cellStyle name="Input 2 4 2 3 2 4" xfId="29792"/>
    <cellStyle name="Input 2 4 2 3 3" xfId="29793"/>
    <cellStyle name="Input 2 4 2 3 3 2" xfId="29794"/>
    <cellStyle name="Input 2 4 2 3 3 3" xfId="29795"/>
    <cellStyle name="Input 2 4 2 3 3 4" xfId="29796"/>
    <cellStyle name="Input 2 4 2 3 4" xfId="29797"/>
    <cellStyle name="Input 2 4 2 3 5" xfId="29798"/>
    <cellStyle name="Input 2 4 2 3 6" xfId="29799"/>
    <cellStyle name="Input 2 4 2 4" xfId="29800"/>
    <cellStyle name="Input 2 4 2 5" xfId="29801"/>
    <cellStyle name="Input 2 4 2 6" xfId="29802"/>
    <cellStyle name="Input 2 4 3" xfId="29803"/>
    <cellStyle name="Input 2 4 4" xfId="29804"/>
    <cellStyle name="Input 2 5" xfId="29805"/>
    <cellStyle name="Input 2 5 2" xfId="29806"/>
    <cellStyle name="Input 2 5 2 2" xfId="29807"/>
    <cellStyle name="Input 2 5 2 2 2" xfId="29808"/>
    <cellStyle name="Input 2 5 2 2 2 2" xfId="29809"/>
    <cellStyle name="Input 2 5 2 2 2 3" xfId="29810"/>
    <cellStyle name="Input 2 5 2 2 2 4" xfId="29811"/>
    <cellStyle name="Input 2 5 2 2 3" xfId="29812"/>
    <cellStyle name="Input 2 5 2 2 3 2" xfId="29813"/>
    <cellStyle name="Input 2 5 2 2 3 3" xfId="29814"/>
    <cellStyle name="Input 2 5 2 2 3 4" xfId="29815"/>
    <cellStyle name="Input 2 5 2 2 4" xfId="29816"/>
    <cellStyle name="Input 2 5 2 2 5" xfId="29817"/>
    <cellStyle name="Input 2 5 2 2 6" xfId="29818"/>
    <cellStyle name="Input 2 5 2 3" xfId="29819"/>
    <cellStyle name="Input 2 5 2 3 2" xfId="29820"/>
    <cellStyle name="Input 2 5 2 3 2 2" xfId="29821"/>
    <cellStyle name="Input 2 5 2 3 2 3" xfId="29822"/>
    <cellStyle name="Input 2 5 2 3 2 4" xfId="29823"/>
    <cellStyle name="Input 2 5 2 3 3" xfId="29824"/>
    <cellStyle name="Input 2 5 2 3 3 2" xfId="29825"/>
    <cellStyle name="Input 2 5 2 3 3 3" xfId="29826"/>
    <cellStyle name="Input 2 5 2 3 3 4" xfId="29827"/>
    <cellStyle name="Input 2 5 2 3 4" xfId="29828"/>
    <cellStyle name="Input 2 5 2 3 5" xfId="29829"/>
    <cellStyle name="Input 2 5 2 3 6" xfId="29830"/>
    <cellStyle name="Input 2 5 2 4" xfId="29831"/>
    <cellStyle name="Input 2 5 2 5" xfId="29832"/>
    <cellStyle name="Input 2 5 2 6" xfId="29833"/>
    <cellStyle name="Input 2 5 3" xfId="29834"/>
    <cellStyle name="Input 2 5 4" xfId="29835"/>
    <cellStyle name="Input 2 6" xfId="29836"/>
    <cellStyle name="Input 2 6 2" xfId="29837"/>
    <cellStyle name="Input 2 6 2 2" xfId="29838"/>
    <cellStyle name="Input 2 6 2 2 2" xfId="29839"/>
    <cellStyle name="Input 2 6 2 2 3" xfId="29840"/>
    <cellStyle name="Input 2 6 2 2 4" xfId="29841"/>
    <cellStyle name="Input 2 6 2 3" xfId="29842"/>
    <cellStyle name="Input 2 6 2 3 2" xfId="29843"/>
    <cellStyle name="Input 2 6 2 3 3" xfId="29844"/>
    <cellStyle name="Input 2 6 2 3 4" xfId="29845"/>
    <cellStyle name="Input 2 6 2 4" xfId="29846"/>
    <cellStyle name="Input 2 6 2 5" xfId="29847"/>
    <cellStyle name="Input 2 6 2 6" xfId="29848"/>
    <cellStyle name="Input 2 6 3" xfId="29849"/>
    <cellStyle name="Input 2 6 3 2" xfId="29850"/>
    <cellStyle name="Input 2 6 3 2 2" xfId="29851"/>
    <cellStyle name="Input 2 6 3 2 3" xfId="29852"/>
    <cellStyle name="Input 2 6 3 2 4" xfId="29853"/>
    <cellStyle name="Input 2 6 3 3" xfId="29854"/>
    <cellStyle name="Input 2 6 3 3 2" xfId="29855"/>
    <cellStyle name="Input 2 6 3 3 3" xfId="29856"/>
    <cellStyle name="Input 2 6 3 3 4" xfId="29857"/>
    <cellStyle name="Input 2 6 3 4" xfId="29858"/>
    <cellStyle name="Input 2 6 3 5" xfId="29859"/>
    <cellStyle name="Input 2 6 3 6" xfId="29860"/>
    <cellStyle name="Input 2 6 4" xfId="29861"/>
    <cellStyle name="Input 2 6 4 2" xfId="29862"/>
    <cellStyle name="Input 2 6 4 3" xfId="29863"/>
    <cellStyle name="Input 2 6 4 4" xfId="29864"/>
    <cellStyle name="Input 2 6 5" xfId="29865"/>
    <cellStyle name="Input 2 6 6" xfId="29866"/>
    <cellStyle name="Input 2 7" xfId="29867"/>
    <cellStyle name="Input 2 7 2" xfId="29868"/>
    <cellStyle name="Input 2 7 2 2" xfId="29869"/>
    <cellStyle name="Input 2 7 2 2 2" xfId="29870"/>
    <cellStyle name="Input 2 7 2 2 3" xfId="29871"/>
    <cellStyle name="Input 2 7 2 2 4" xfId="29872"/>
    <cellStyle name="Input 2 7 2 3" xfId="29873"/>
    <cellStyle name="Input 2 7 2 3 2" xfId="29874"/>
    <cellStyle name="Input 2 7 2 3 3" xfId="29875"/>
    <cellStyle name="Input 2 7 2 3 4" xfId="29876"/>
    <cellStyle name="Input 2 7 2 4" xfId="29877"/>
    <cellStyle name="Input 2 7 2 5" xfId="29878"/>
    <cellStyle name="Input 2 7 2 6" xfId="29879"/>
    <cellStyle name="Input 2 7 3" xfId="29880"/>
    <cellStyle name="Input 2 7 3 2" xfId="29881"/>
    <cellStyle name="Input 2 7 3 2 2" xfId="29882"/>
    <cellStyle name="Input 2 7 3 2 3" xfId="29883"/>
    <cellStyle name="Input 2 7 3 2 4" xfId="29884"/>
    <cellStyle name="Input 2 7 3 3" xfId="29885"/>
    <cellStyle name="Input 2 7 3 3 2" xfId="29886"/>
    <cellStyle name="Input 2 7 3 3 3" xfId="29887"/>
    <cellStyle name="Input 2 7 3 3 4" xfId="29888"/>
    <cellStyle name="Input 2 7 3 4" xfId="29889"/>
    <cellStyle name="Input 2 7 3 5" xfId="29890"/>
    <cellStyle name="Input 2 7 3 6" xfId="29891"/>
    <cellStyle name="Input 2 7 4" xfId="29892"/>
    <cellStyle name="Input 2 7 4 2" xfId="29893"/>
    <cellStyle name="Input 2 7 4 3" xfId="29894"/>
    <cellStyle name="Input 2 7 4 4" xfId="29895"/>
    <cellStyle name="Input 2 7 5" xfId="29896"/>
    <cellStyle name="Input 2 7 6" xfId="29897"/>
    <cellStyle name="Input 2 8" xfId="29898"/>
    <cellStyle name="Input 2 8 2" xfId="29899"/>
    <cellStyle name="Input 2 8 2 2" xfId="29900"/>
    <cellStyle name="Input 2 8 2 2 2" xfId="29901"/>
    <cellStyle name="Input 2 8 2 2 3" xfId="29902"/>
    <cellStyle name="Input 2 8 2 2 4" xfId="29903"/>
    <cellStyle name="Input 2 8 2 3" xfId="29904"/>
    <cellStyle name="Input 2 8 2 3 2" xfId="29905"/>
    <cellStyle name="Input 2 8 2 3 3" xfId="29906"/>
    <cellStyle name="Input 2 8 2 3 4" xfId="29907"/>
    <cellStyle name="Input 2 8 2 4" xfId="29908"/>
    <cellStyle name="Input 2 8 2 5" xfId="29909"/>
    <cellStyle name="Input 2 8 2 6" xfId="29910"/>
    <cellStyle name="Input 2 8 3" xfId="29911"/>
    <cellStyle name="Input 2 8 3 2" xfId="29912"/>
    <cellStyle name="Input 2 8 3 2 2" xfId="29913"/>
    <cellStyle name="Input 2 8 3 2 3" xfId="29914"/>
    <cellStyle name="Input 2 8 3 2 4" xfId="29915"/>
    <cellStyle name="Input 2 8 3 3" xfId="29916"/>
    <cellStyle name="Input 2 8 3 3 2" xfId="29917"/>
    <cellStyle name="Input 2 8 3 3 3" xfId="29918"/>
    <cellStyle name="Input 2 8 3 3 4" xfId="29919"/>
    <cellStyle name="Input 2 8 3 4" xfId="29920"/>
    <cellStyle name="Input 2 8 3 5" xfId="29921"/>
    <cellStyle name="Input 2 8 3 6" xfId="29922"/>
    <cellStyle name="Input 2 8 4" xfId="29923"/>
    <cellStyle name="Input 2 8 4 2" xfId="29924"/>
    <cellStyle name="Input 2 8 4 3" xfId="29925"/>
    <cellStyle name="Input 2 8 4 4" xfId="29926"/>
    <cellStyle name="Input 2 8 5" xfId="29927"/>
    <cellStyle name="Input 2 8 6" xfId="29928"/>
    <cellStyle name="Input 2 9" xfId="29929"/>
    <cellStyle name="Input 2 9 2" xfId="29930"/>
    <cellStyle name="Input 2 9 2 2" xfId="29931"/>
    <cellStyle name="Input 2 9 2 2 2" xfId="29932"/>
    <cellStyle name="Input 2 9 2 2 3" xfId="29933"/>
    <cellStyle name="Input 2 9 2 2 4" xfId="29934"/>
    <cellStyle name="Input 2 9 2 3" xfId="29935"/>
    <cellStyle name="Input 2 9 2 3 2" xfId="29936"/>
    <cellStyle name="Input 2 9 2 3 3" xfId="29937"/>
    <cellStyle name="Input 2 9 2 3 4" xfId="29938"/>
    <cellStyle name="Input 2 9 2 4" xfId="29939"/>
    <cellStyle name="Input 2 9 2 5" xfId="29940"/>
    <cellStyle name="Input 2 9 2 6" xfId="29941"/>
    <cellStyle name="Input 2 9 3" xfId="29942"/>
    <cellStyle name="Input 2 9 3 2" xfId="29943"/>
    <cellStyle name="Input 2 9 3 2 2" xfId="29944"/>
    <cellStyle name="Input 2 9 3 2 3" xfId="29945"/>
    <cellStyle name="Input 2 9 3 2 4" xfId="29946"/>
    <cellStyle name="Input 2 9 3 3" xfId="29947"/>
    <cellStyle name="Input 2 9 3 3 2" xfId="29948"/>
    <cellStyle name="Input 2 9 3 3 3" xfId="29949"/>
    <cellStyle name="Input 2 9 3 3 4" xfId="29950"/>
    <cellStyle name="Input 2 9 3 4" xfId="29951"/>
    <cellStyle name="Input 2 9 3 5" xfId="29952"/>
    <cellStyle name="Input 2 9 3 6" xfId="29953"/>
    <cellStyle name="Input 2 9 4" xfId="29954"/>
    <cellStyle name="Input 2 9 4 2" xfId="29955"/>
    <cellStyle name="Input 2 9 4 3" xfId="29956"/>
    <cellStyle name="Input 2 9 4 4" xfId="29957"/>
    <cellStyle name="Input 2 9 5" xfId="29958"/>
    <cellStyle name="Input 2 9 6" xfId="29959"/>
    <cellStyle name="Input 20" xfId="29960"/>
    <cellStyle name="Input 20 2" xfId="29961"/>
    <cellStyle name="Input 20 2 2" xfId="29962"/>
    <cellStyle name="Input 20 2 2 2" xfId="29963"/>
    <cellStyle name="Input 20 2 2 3" xfId="29964"/>
    <cellStyle name="Input 20 2 2 4" xfId="29965"/>
    <cellStyle name="Input 20 2 3" xfId="29966"/>
    <cellStyle name="Input 20 2 3 2" xfId="29967"/>
    <cellStyle name="Input 20 2 3 3" xfId="29968"/>
    <cellStyle name="Input 20 2 3 4" xfId="29969"/>
    <cellStyle name="Input 20 2 4" xfId="29970"/>
    <cellStyle name="Input 20 2 5" xfId="29971"/>
    <cellStyle name="Input 20 2 6" xfId="29972"/>
    <cellStyle name="Input 20 3" xfId="29973"/>
    <cellStyle name="Input 20 3 2" xfId="29974"/>
    <cellStyle name="Input 20 3 2 2" xfId="29975"/>
    <cellStyle name="Input 20 3 2 3" xfId="29976"/>
    <cellStyle name="Input 20 3 2 4" xfId="29977"/>
    <cellStyle name="Input 20 3 3" xfId="29978"/>
    <cellStyle name="Input 20 3 3 2" xfId="29979"/>
    <cellStyle name="Input 20 3 3 3" xfId="29980"/>
    <cellStyle name="Input 20 3 3 4" xfId="29981"/>
    <cellStyle name="Input 20 3 4" xfId="29982"/>
    <cellStyle name="Input 20 3 5" xfId="29983"/>
    <cellStyle name="Input 20 3 6" xfId="29984"/>
    <cellStyle name="Input 20 4" xfId="29985"/>
    <cellStyle name="Input 20 4 2" xfId="29986"/>
    <cellStyle name="Input 20 4 3" xfId="29987"/>
    <cellStyle name="Input 20 4 4" xfId="29988"/>
    <cellStyle name="Input 20 5" xfId="29989"/>
    <cellStyle name="Input 20 6" xfId="29990"/>
    <cellStyle name="Input 21" xfId="29991"/>
    <cellStyle name="Input 21 2" xfId="29992"/>
    <cellStyle name="Input 21 2 2" xfId="29993"/>
    <cellStyle name="Input 21 2 2 2" xfId="29994"/>
    <cellStyle name="Input 21 2 2 3" xfId="29995"/>
    <cellStyle name="Input 21 2 2 4" xfId="29996"/>
    <cellStyle name="Input 21 2 3" xfId="29997"/>
    <cellStyle name="Input 21 2 3 2" xfId="29998"/>
    <cellStyle name="Input 21 2 3 3" xfId="29999"/>
    <cellStyle name="Input 21 2 3 4" xfId="30000"/>
    <cellStyle name="Input 21 2 4" xfId="30001"/>
    <cellStyle name="Input 21 2 5" xfId="30002"/>
    <cellStyle name="Input 21 2 6" xfId="30003"/>
    <cellStyle name="Input 21 3" xfId="30004"/>
    <cellStyle name="Input 21 3 2" xfId="30005"/>
    <cellStyle name="Input 21 3 2 2" xfId="30006"/>
    <cellStyle name="Input 21 3 2 3" xfId="30007"/>
    <cellStyle name="Input 21 3 2 4" xfId="30008"/>
    <cellStyle name="Input 21 3 3" xfId="30009"/>
    <cellStyle name="Input 21 3 3 2" xfId="30010"/>
    <cellStyle name="Input 21 3 3 3" xfId="30011"/>
    <cellStyle name="Input 21 3 3 4" xfId="30012"/>
    <cellStyle name="Input 21 3 4" xfId="30013"/>
    <cellStyle name="Input 21 3 5" xfId="30014"/>
    <cellStyle name="Input 21 3 6" xfId="30015"/>
    <cellStyle name="Input 21 4" xfId="30016"/>
    <cellStyle name="Input 21 4 2" xfId="30017"/>
    <cellStyle name="Input 21 4 3" xfId="30018"/>
    <cellStyle name="Input 21 4 4" xfId="30019"/>
    <cellStyle name="Input 21 5" xfId="30020"/>
    <cellStyle name="Input 21 6" xfId="30021"/>
    <cellStyle name="Input 22" xfId="30022"/>
    <cellStyle name="Input 22 2" xfId="30023"/>
    <cellStyle name="Input 22 2 2" xfId="30024"/>
    <cellStyle name="Input 22 2 2 2" xfId="30025"/>
    <cellStyle name="Input 22 2 2 3" xfId="30026"/>
    <cellStyle name="Input 22 2 2 4" xfId="30027"/>
    <cellStyle name="Input 22 2 3" xfId="30028"/>
    <cellStyle name="Input 22 2 3 2" xfId="30029"/>
    <cellStyle name="Input 22 2 3 3" xfId="30030"/>
    <cellStyle name="Input 22 2 3 4" xfId="30031"/>
    <cellStyle name="Input 22 2 4" xfId="30032"/>
    <cellStyle name="Input 22 2 5" xfId="30033"/>
    <cellStyle name="Input 22 2 6" xfId="30034"/>
    <cellStyle name="Input 22 3" xfId="30035"/>
    <cellStyle name="Input 22 3 2" xfId="30036"/>
    <cellStyle name="Input 22 3 2 2" xfId="30037"/>
    <cellStyle name="Input 22 3 2 3" xfId="30038"/>
    <cellStyle name="Input 22 3 2 4" xfId="30039"/>
    <cellStyle name="Input 22 3 3" xfId="30040"/>
    <cellStyle name="Input 22 3 3 2" xfId="30041"/>
    <cellStyle name="Input 22 3 3 3" xfId="30042"/>
    <cellStyle name="Input 22 3 3 4" xfId="30043"/>
    <cellStyle name="Input 22 3 4" xfId="30044"/>
    <cellStyle name="Input 22 3 5" xfId="30045"/>
    <cellStyle name="Input 22 3 6" xfId="30046"/>
    <cellStyle name="Input 22 4" xfId="30047"/>
    <cellStyle name="Input 22 4 2" xfId="30048"/>
    <cellStyle name="Input 22 4 3" xfId="30049"/>
    <cellStyle name="Input 22 4 4" xfId="30050"/>
    <cellStyle name="Input 22 5" xfId="30051"/>
    <cellStyle name="Input 22 6" xfId="30052"/>
    <cellStyle name="Input 23" xfId="30053"/>
    <cellStyle name="Input 23 2" xfId="30054"/>
    <cellStyle name="Input 23 2 2" xfId="30055"/>
    <cellStyle name="Input 23 2 2 2" xfId="30056"/>
    <cellStyle name="Input 23 2 2 3" xfId="30057"/>
    <cellStyle name="Input 23 2 2 4" xfId="30058"/>
    <cellStyle name="Input 23 2 3" xfId="30059"/>
    <cellStyle name="Input 23 2 3 2" xfId="30060"/>
    <cellStyle name="Input 23 2 3 3" xfId="30061"/>
    <cellStyle name="Input 23 2 3 4" xfId="30062"/>
    <cellStyle name="Input 23 2 4" xfId="30063"/>
    <cellStyle name="Input 23 2 5" xfId="30064"/>
    <cellStyle name="Input 23 2 6" xfId="30065"/>
    <cellStyle name="Input 23 3" xfId="30066"/>
    <cellStyle name="Input 23 3 2" xfId="30067"/>
    <cellStyle name="Input 23 3 2 2" xfId="30068"/>
    <cellStyle name="Input 23 3 2 3" xfId="30069"/>
    <cellStyle name="Input 23 3 2 4" xfId="30070"/>
    <cellStyle name="Input 23 3 3" xfId="30071"/>
    <cellStyle name="Input 23 3 3 2" xfId="30072"/>
    <cellStyle name="Input 23 3 3 3" xfId="30073"/>
    <cellStyle name="Input 23 3 3 4" xfId="30074"/>
    <cellStyle name="Input 23 3 4" xfId="30075"/>
    <cellStyle name="Input 23 3 5" xfId="30076"/>
    <cellStyle name="Input 23 3 6" xfId="30077"/>
    <cellStyle name="Input 23 4" xfId="30078"/>
    <cellStyle name="Input 23 4 2" xfId="30079"/>
    <cellStyle name="Input 23 4 3" xfId="30080"/>
    <cellStyle name="Input 23 4 4" xfId="30081"/>
    <cellStyle name="Input 23 5" xfId="30082"/>
    <cellStyle name="Input 23 6" xfId="30083"/>
    <cellStyle name="Input 24" xfId="30084"/>
    <cellStyle name="Input 24 2" xfId="30085"/>
    <cellStyle name="Input 24 2 2" xfId="30086"/>
    <cellStyle name="Input 24 2 2 2" xfId="30087"/>
    <cellStyle name="Input 24 2 2 3" xfId="30088"/>
    <cellStyle name="Input 24 2 2 4" xfId="30089"/>
    <cellStyle name="Input 24 2 3" xfId="30090"/>
    <cellStyle name="Input 24 2 3 2" xfId="30091"/>
    <cellStyle name="Input 24 2 3 3" xfId="30092"/>
    <cellStyle name="Input 24 2 3 4" xfId="30093"/>
    <cellStyle name="Input 24 2 4" xfId="30094"/>
    <cellStyle name="Input 24 2 5" xfId="30095"/>
    <cellStyle name="Input 24 2 6" xfId="30096"/>
    <cellStyle name="Input 24 3" xfId="30097"/>
    <cellStyle name="Input 24 3 2" xfId="30098"/>
    <cellStyle name="Input 24 3 2 2" xfId="30099"/>
    <cellStyle name="Input 24 3 2 3" xfId="30100"/>
    <cellStyle name="Input 24 3 2 4" xfId="30101"/>
    <cellStyle name="Input 24 3 3" xfId="30102"/>
    <cellStyle name="Input 24 3 3 2" xfId="30103"/>
    <cellStyle name="Input 24 3 3 3" xfId="30104"/>
    <cellStyle name="Input 24 3 3 4" xfId="30105"/>
    <cellStyle name="Input 24 3 4" xfId="30106"/>
    <cellStyle name="Input 24 3 5" xfId="30107"/>
    <cellStyle name="Input 24 3 6" xfId="30108"/>
    <cellStyle name="Input 24 4" xfId="30109"/>
    <cellStyle name="Input 24 4 2" xfId="30110"/>
    <cellStyle name="Input 24 4 3" xfId="30111"/>
    <cellStyle name="Input 24 4 4" xfId="30112"/>
    <cellStyle name="Input 24 5" xfId="30113"/>
    <cellStyle name="Input 24 6" xfId="30114"/>
    <cellStyle name="Input 25" xfId="30115"/>
    <cellStyle name="Input 25 2" xfId="30116"/>
    <cellStyle name="Input 25 2 2" xfId="30117"/>
    <cellStyle name="Input 25 2 2 2" xfId="30118"/>
    <cellStyle name="Input 25 2 2 3" xfId="30119"/>
    <cellStyle name="Input 25 2 2 4" xfId="30120"/>
    <cellStyle name="Input 25 2 3" xfId="30121"/>
    <cellStyle name="Input 25 2 3 2" xfId="30122"/>
    <cellStyle name="Input 25 2 3 3" xfId="30123"/>
    <cellStyle name="Input 25 2 3 4" xfId="30124"/>
    <cellStyle name="Input 25 2 4" xfId="30125"/>
    <cellStyle name="Input 25 2 5" xfId="30126"/>
    <cellStyle name="Input 25 2 6" xfId="30127"/>
    <cellStyle name="Input 25 3" xfId="30128"/>
    <cellStyle name="Input 25 3 2" xfId="30129"/>
    <cellStyle name="Input 25 3 2 2" xfId="30130"/>
    <cellStyle name="Input 25 3 2 3" xfId="30131"/>
    <cellStyle name="Input 25 3 2 4" xfId="30132"/>
    <cellStyle name="Input 25 3 3" xfId="30133"/>
    <cellStyle name="Input 25 3 3 2" xfId="30134"/>
    <cellStyle name="Input 25 3 3 3" xfId="30135"/>
    <cellStyle name="Input 25 3 3 4" xfId="30136"/>
    <cellStyle name="Input 25 3 4" xfId="30137"/>
    <cellStyle name="Input 25 3 5" xfId="30138"/>
    <cellStyle name="Input 25 3 6" xfId="30139"/>
    <cellStyle name="Input 25 4" xfId="30140"/>
    <cellStyle name="Input 25 4 2" xfId="30141"/>
    <cellStyle name="Input 25 4 3" xfId="30142"/>
    <cellStyle name="Input 25 4 4" xfId="30143"/>
    <cellStyle name="Input 25 5" xfId="30144"/>
    <cellStyle name="Input 25 6" xfId="30145"/>
    <cellStyle name="Input 26" xfId="30146"/>
    <cellStyle name="Input 26 2" xfId="30147"/>
    <cellStyle name="Input 26 2 2" xfId="30148"/>
    <cellStyle name="Input 26 2 2 2" xfId="30149"/>
    <cellStyle name="Input 26 2 2 3" xfId="30150"/>
    <cellStyle name="Input 26 2 2 4" xfId="30151"/>
    <cellStyle name="Input 26 2 3" xfId="30152"/>
    <cellStyle name="Input 26 2 3 2" xfId="30153"/>
    <cellStyle name="Input 26 2 3 3" xfId="30154"/>
    <cellStyle name="Input 26 2 3 4" xfId="30155"/>
    <cellStyle name="Input 26 2 4" xfId="30156"/>
    <cellStyle name="Input 26 2 5" xfId="30157"/>
    <cellStyle name="Input 26 2 6" xfId="30158"/>
    <cellStyle name="Input 26 3" xfId="30159"/>
    <cellStyle name="Input 26 3 2" xfId="30160"/>
    <cellStyle name="Input 26 3 2 2" xfId="30161"/>
    <cellStyle name="Input 26 3 2 3" xfId="30162"/>
    <cellStyle name="Input 26 3 2 4" xfId="30163"/>
    <cellStyle name="Input 26 3 3" xfId="30164"/>
    <cellStyle name="Input 26 3 3 2" xfId="30165"/>
    <cellStyle name="Input 26 3 3 3" xfId="30166"/>
    <cellStyle name="Input 26 3 3 4" xfId="30167"/>
    <cellStyle name="Input 26 3 4" xfId="30168"/>
    <cellStyle name="Input 26 3 5" xfId="30169"/>
    <cellStyle name="Input 26 3 6" xfId="30170"/>
    <cellStyle name="Input 26 4" xfId="30171"/>
    <cellStyle name="Input 26 4 2" xfId="30172"/>
    <cellStyle name="Input 26 4 3" xfId="30173"/>
    <cellStyle name="Input 26 4 4" xfId="30174"/>
    <cellStyle name="Input 26 5" xfId="30175"/>
    <cellStyle name="Input 26 6" xfId="30176"/>
    <cellStyle name="Input 27" xfId="30177"/>
    <cellStyle name="Input 27 2" xfId="30178"/>
    <cellStyle name="Input 27 2 2" xfId="30179"/>
    <cellStyle name="Input 27 2 2 2" xfId="30180"/>
    <cellStyle name="Input 27 2 2 3" xfId="30181"/>
    <cellStyle name="Input 27 2 2 4" xfId="30182"/>
    <cellStyle name="Input 27 2 3" xfId="30183"/>
    <cellStyle name="Input 27 2 3 2" xfId="30184"/>
    <cellStyle name="Input 27 2 3 3" xfId="30185"/>
    <cellStyle name="Input 27 2 3 4" xfId="30186"/>
    <cellStyle name="Input 27 2 4" xfId="30187"/>
    <cellStyle name="Input 27 2 5" xfId="30188"/>
    <cellStyle name="Input 27 2 6" xfId="30189"/>
    <cellStyle name="Input 27 3" xfId="30190"/>
    <cellStyle name="Input 27 3 2" xfId="30191"/>
    <cellStyle name="Input 27 3 2 2" xfId="30192"/>
    <cellStyle name="Input 27 3 2 3" xfId="30193"/>
    <cellStyle name="Input 27 3 2 4" xfId="30194"/>
    <cellStyle name="Input 27 3 3" xfId="30195"/>
    <cellStyle name="Input 27 3 3 2" xfId="30196"/>
    <cellStyle name="Input 27 3 3 3" xfId="30197"/>
    <cellStyle name="Input 27 3 3 4" xfId="30198"/>
    <cellStyle name="Input 27 3 4" xfId="30199"/>
    <cellStyle name="Input 27 3 5" xfId="30200"/>
    <cellStyle name="Input 27 3 6" xfId="30201"/>
    <cellStyle name="Input 27 4" xfId="30202"/>
    <cellStyle name="Input 27 4 2" xfId="30203"/>
    <cellStyle name="Input 27 4 3" xfId="30204"/>
    <cellStyle name="Input 27 4 4" xfId="30205"/>
    <cellStyle name="Input 27 5" xfId="30206"/>
    <cellStyle name="Input 27 6" xfId="30207"/>
    <cellStyle name="Input 28" xfId="30208"/>
    <cellStyle name="Input 28 2" xfId="30209"/>
    <cellStyle name="Input 28 2 2" xfId="30210"/>
    <cellStyle name="Input 28 2 2 2" xfId="30211"/>
    <cellStyle name="Input 28 2 2 3" xfId="30212"/>
    <cellStyle name="Input 28 2 2 4" xfId="30213"/>
    <cellStyle name="Input 28 2 3" xfId="30214"/>
    <cellStyle name="Input 28 2 3 2" xfId="30215"/>
    <cellStyle name="Input 28 2 3 3" xfId="30216"/>
    <cellStyle name="Input 28 2 3 4" xfId="30217"/>
    <cellStyle name="Input 28 2 4" xfId="30218"/>
    <cellStyle name="Input 28 2 5" xfId="30219"/>
    <cellStyle name="Input 28 2 6" xfId="30220"/>
    <cellStyle name="Input 28 3" xfId="30221"/>
    <cellStyle name="Input 28 3 2" xfId="30222"/>
    <cellStyle name="Input 28 3 2 2" xfId="30223"/>
    <cellStyle name="Input 28 3 2 3" xfId="30224"/>
    <cellStyle name="Input 28 3 2 4" xfId="30225"/>
    <cellStyle name="Input 28 3 3" xfId="30226"/>
    <cellStyle name="Input 28 3 3 2" xfId="30227"/>
    <cellStyle name="Input 28 3 3 3" xfId="30228"/>
    <cellStyle name="Input 28 3 3 4" xfId="30229"/>
    <cellStyle name="Input 28 3 4" xfId="30230"/>
    <cellStyle name="Input 28 3 5" xfId="30231"/>
    <cellStyle name="Input 28 3 6" xfId="30232"/>
    <cellStyle name="Input 28 4" xfId="30233"/>
    <cellStyle name="Input 28 4 2" xfId="30234"/>
    <cellStyle name="Input 28 4 3" xfId="30235"/>
    <cellStyle name="Input 28 4 4" xfId="30236"/>
    <cellStyle name="Input 28 5" xfId="30237"/>
    <cellStyle name="Input 28 6" xfId="30238"/>
    <cellStyle name="Input 29" xfId="30239"/>
    <cellStyle name="Input 29 2" xfId="30240"/>
    <cellStyle name="Input 29 2 2" xfId="30241"/>
    <cellStyle name="Input 29 2 2 2" xfId="30242"/>
    <cellStyle name="Input 29 2 2 3" xfId="30243"/>
    <cellStyle name="Input 29 2 2 4" xfId="30244"/>
    <cellStyle name="Input 29 2 3" xfId="30245"/>
    <cellStyle name="Input 29 2 3 2" xfId="30246"/>
    <cellStyle name="Input 29 2 3 3" xfId="30247"/>
    <cellStyle name="Input 29 2 3 4" xfId="30248"/>
    <cellStyle name="Input 29 2 4" xfId="30249"/>
    <cellStyle name="Input 29 2 5" xfId="30250"/>
    <cellStyle name="Input 29 2 6" xfId="30251"/>
    <cellStyle name="Input 29 3" xfId="30252"/>
    <cellStyle name="Input 29 3 2" xfId="30253"/>
    <cellStyle name="Input 29 3 2 2" xfId="30254"/>
    <cellStyle name="Input 29 3 2 3" xfId="30255"/>
    <cellStyle name="Input 29 3 2 4" xfId="30256"/>
    <cellStyle name="Input 29 3 3" xfId="30257"/>
    <cellStyle name="Input 29 3 3 2" xfId="30258"/>
    <cellStyle name="Input 29 3 3 3" xfId="30259"/>
    <cellStyle name="Input 29 3 3 4" xfId="30260"/>
    <cellStyle name="Input 29 3 4" xfId="30261"/>
    <cellStyle name="Input 29 3 5" xfId="30262"/>
    <cellStyle name="Input 29 3 6" xfId="30263"/>
    <cellStyle name="Input 29 4" xfId="30264"/>
    <cellStyle name="Input 29 4 2" xfId="30265"/>
    <cellStyle name="Input 29 4 3" xfId="30266"/>
    <cellStyle name="Input 29 4 4" xfId="30267"/>
    <cellStyle name="Input 29 5" xfId="30268"/>
    <cellStyle name="Input 29 6" xfId="30269"/>
    <cellStyle name="Input 3" xfId="30270"/>
    <cellStyle name="Input 3 10" xfId="30271"/>
    <cellStyle name="Input 3 10 2" xfId="30272"/>
    <cellStyle name="Input 3 10 2 2" xfId="30273"/>
    <cellStyle name="Input 3 10 2 2 2" xfId="30274"/>
    <cellStyle name="Input 3 10 2 2 3" xfId="30275"/>
    <cellStyle name="Input 3 10 2 2 4" xfId="30276"/>
    <cellStyle name="Input 3 10 2 3" xfId="30277"/>
    <cellStyle name="Input 3 10 2 3 2" xfId="30278"/>
    <cellStyle name="Input 3 10 2 3 3" xfId="30279"/>
    <cellStyle name="Input 3 10 2 3 4" xfId="30280"/>
    <cellStyle name="Input 3 10 2 4" xfId="30281"/>
    <cellStyle name="Input 3 10 2 5" xfId="30282"/>
    <cellStyle name="Input 3 10 2 6" xfId="30283"/>
    <cellStyle name="Input 3 10 3" xfId="30284"/>
    <cellStyle name="Input 3 10 3 2" xfId="30285"/>
    <cellStyle name="Input 3 10 3 2 2" xfId="30286"/>
    <cellStyle name="Input 3 10 3 2 3" xfId="30287"/>
    <cellStyle name="Input 3 10 3 2 4" xfId="30288"/>
    <cellStyle name="Input 3 10 3 3" xfId="30289"/>
    <cellStyle name="Input 3 10 3 3 2" xfId="30290"/>
    <cellStyle name="Input 3 10 3 3 3" xfId="30291"/>
    <cellStyle name="Input 3 10 3 3 4" xfId="30292"/>
    <cellStyle name="Input 3 10 3 4" xfId="30293"/>
    <cellStyle name="Input 3 10 3 5" xfId="30294"/>
    <cellStyle name="Input 3 10 3 6" xfId="30295"/>
    <cellStyle name="Input 3 10 4" xfId="30296"/>
    <cellStyle name="Input 3 10 5" xfId="30297"/>
    <cellStyle name="Input 3 10 6" xfId="30298"/>
    <cellStyle name="Input 3 11" xfId="30299"/>
    <cellStyle name="Input 3 12" xfId="30300"/>
    <cellStyle name="Input 3 2" xfId="30301"/>
    <cellStyle name="Input 3 2 2" xfId="30302"/>
    <cellStyle name="Input 3 2 2 2" xfId="30303"/>
    <cellStyle name="Input 3 2 2 2 2" xfId="30304"/>
    <cellStyle name="Input 3 2 2 2 2 2" xfId="30305"/>
    <cellStyle name="Input 3 2 2 2 2 3" xfId="30306"/>
    <cellStyle name="Input 3 2 2 2 2 4" xfId="30307"/>
    <cellStyle name="Input 3 2 2 2 3" xfId="30308"/>
    <cellStyle name="Input 3 2 2 2 3 2" xfId="30309"/>
    <cellStyle name="Input 3 2 2 2 3 3" xfId="30310"/>
    <cellStyle name="Input 3 2 2 2 3 4" xfId="30311"/>
    <cellStyle name="Input 3 2 2 2 4" xfId="30312"/>
    <cellStyle name="Input 3 2 2 2 5" xfId="30313"/>
    <cellStyle name="Input 3 2 2 2 6" xfId="30314"/>
    <cellStyle name="Input 3 2 2 3" xfId="30315"/>
    <cellStyle name="Input 3 2 2 3 2" xfId="30316"/>
    <cellStyle name="Input 3 2 2 3 2 2" xfId="30317"/>
    <cellStyle name="Input 3 2 2 3 2 3" xfId="30318"/>
    <cellStyle name="Input 3 2 2 3 2 4" xfId="30319"/>
    <cellStyle name="Input 3 2 2 3 3" xfId="30320"/>
    <cellStyle name="Input 3 2 2 3 3 2" xfId="30321"/>
    <cellStyle name="Input 3 2 2 3 3 3" xfId="30322"/>
    <cellStyle name="Input 3 2 2 3 3 4" xfId="30323"/>
    <cellStyle name="Input 3 2 2 3 4" xfId="30324"/>
    <cellStyle name="Input 3 2 2 3 5" xfId="30325"/>
    <cellStyle name="Input 3 2 2 3 6" xfId="30326"/>
    <cellStyle name="Input 3 2 2 4" xfId="30327"/>
    <cellStyle name="Input 3 2 2 5" xfId="30328"/>
    <cellStyle name="Input 3 2 2 6" xfId="30329"/>
    <cellStyle name="Input 3 2 3" xfId="30330"/>
    <cellStyle name="Input 3 2 4" xfId="30331"/>
    <cellStyle name="Input 3 3" xfId="30332"/>
    <cellStyle name="Input 3 3 2" xfId="30333"/>
    <cellStyle name="Input 3 3 2 2" xfId="30334"/>
    <cellStyle name="Input 3 3 2 2 2" xfId="30335"/>
    <cellStyle name="Input 3 3 2 2 2 2" xfId="30336"/>
    <cellStyle name="Input 3 3 2 2 2 3" xfId="30337"/>
    <cellStyle name="Input 3 3 2 2 2 4" xfId="30338"/>
    <cellStyle name="Input 3 3 2 2 3" xfId="30339"/>
    <cellStyle name="Input 3 3 2 2 3 2" xfId="30340"/>
    <cellStyle name="Input 3 3 2 2 3 3" xfId="30341"/>
    <cellStyle name="Input 3 3 2 2 3 4" xfId="30342"/>
    <cellStyle name="Input 3 3 2 2 4" xfId="30343"/>
    <cellStyle name="Input 3 3 2 2 5" xfId="30344"/>
    <cellStyle name="Input 3 3 2 2 6" xfId="30345"/>
    <cellStyle name="Input 3 3 2 3" xfId="30346"/>
    <cellStyle name="Input 3 3 2 3 2" xfId="30347"/>
    <cellStyle name="Input 3 3 2 3 2 2" xfId="30348"/>
    <cellStyle name="Input 3 3 2 3 2 3" xfId="30349"/>
    <cellStyle name="Input 3 3 2 3 2 4" xfId="30350"/>
    <cellStyle name="Input 3 3 2 3 3" xfId="30351"/>
    <cellStyle name="Input 3 3 2 3 3 2" xfId="30352"/>
    <cellStyle name="Input 3 3 2 3 3 3" xfId="30353"/>
    <cellStyle name="Input 3 3 2 3 3 4" xfId="30354"/>
    <cellStyle name="Input 3 3 2 3 4" xfId="30355"/>
    <cellStyle name="Input 3 3 2 3 5" xfId="30356"/>
    <cellStyle name="Input 3 3 2 3 6" xfId="30357"/>
    <cellStyle name="Input 3 3 2 4" xfId="30358"/>
    <cellStyle name="Input 3 3 2 5" xfId="30359"/>
    <cellStyle name="Input 3 3 2 6" xfId="30360"/>
    <cellStyle name="Input 3 3 3" xfId="30361"/>
    <cellStyle name="Input 3 3 4" xfId="30362"/>
    <cellStyle name="Input 3 4" xfId="30363"/>
    <cellStyle name="Input 3 4 2" xfId="30364"/>
    <cellStyle name="Input 3 4 2 2" xfId="30365"/>
    <cellStyle name="Input 3 4 2 2 2" xfId="30366"/>
    <cellStyle name="Input 3 4 2 2 2 2" xfId="30367"/>
    <cellStyle name="Input 3 4 2 2 2 3" xfId="30368"/>
    <cellStyle name="Input 3 4 2 2 2 4" xfId="30369"/>
    <cellStyle name="Input 3 4 2 2 3" xfId="30370"/>
    <cellStyle name="Input 3 4 2 2 3 2" xfId="30371"/>
    <cellStyle name="Input 3 4 2 2 3 3" xfId="30372"/>
    <cellStyle name="Input 3 4 2 2 3 4" xfId="30373"/>
    <cellStyle name="Input 3 4 2 2 4" xfId="30374"/>
    <cellStyle name="Input 3 4 2 2 5" xfId="30375"/>
    <cellStyle name="Input 3 4 2 2 6" xfId="30376"/>
    <cellStyle name="Input 3 4 2 3" xfId="30377"/>
    <cellStyle name="Input 3 4 2 3 2" xfId="30378"/>
    <cellStyle name="Input 3 4 2 3 2 2" xfId="30379"/>
    <cellStyle name="Input 3 4 2 3 2 3" xfId="30380"/>
    <cellStyle name="Input 3 4 2 3 2 4" xfId="30381"/>
    <cellStyle name="Input 3 4 2 3 3" xfId="30382"/>
    <cellStyle name="Input 3 4 2 3 3 2" xfId="30383"/>
    <cellStyle name="Input 3 4 2 3 3 3" xfId="30384"/>
    <cellStyle name="Input 3 4 2 3 3 4" xfId="30385"/>
    <cellStyle name="Input 3 4 2 3 4" xfId="30386"/>
    <cellStyle name="Input 3 4 2 3 5" xfId="30387"/>
    <cellStyle name="Input 3 4 2 3 6" xfId="30388"/>
    <cellStyle name="Input 3 4 2 4" xfId="30389"/>
    <cellStyle name="Input 3 4 2 5" xfId="30390"/>
    <cellStyle name="Input 3 4 2 6" xfId="30391"/>
    <cellStyle name="Input 3 4 3" xfId="30392"/>
    <cellStyle name="Input 3 4 4" xfId="30393"/>
    <cellStyle name="Input 3 5" xfId="30394"/>
    <cellStyle name="Input 3 5 2" xfId="30395"/>
    <cellStyle name="Input 3 5 2 2" xfId="30396"/>
    <cellStyle name="Input 3 5 2 2 2" xfId="30397"/>
    <cellStyle name="Input 3 5 2 2 2 2" xfId="30398"/>
    <cellStyle name="Input 3 5 2 2 2 3" xfId="30399"/>
    <cellStyle name="Input 3 5 2 2 2 4" xfId="30400"/>
    <cellStyle name="Input 3 5 2 2 3" xfId="30401"/>
    <cellStyle name="Input 3 5 2 2 3 2" xfId="30402"/>
    <cellStyle name="Input 3 5 2 2 3 3" xfId="30403"/>
    <cellStyle name="Input 3 5 2 2 3 4" xfId="30404"/>
    <cellStyle name="Input 3 5 2 2 4" xfId="30405"/>
    <cellStyle name="Input 3 5 2 2 5" xfId="30406"/>
    <cellStyle name="Input 3 5 2 2 6" xfId="30407"/>
    <cellStyle name="Input 3 5 2 3" xfId="30408"/>
    <cellStyle name="Input 3 5 2 3 2" xfId="30409"/>
    <cellStyle name="Input 3 5 2 3 2 2" xfId="30410"/>
    <cellStyle name="Input 3 5 2 3 2 3" xfId="30411"/>
    <cellStyle name="Input 3 5 2 3 2 4" xfId="30412"/>
    <cellStyle name="Input 3 5 2 3 3" xfId="30413"/>
    <cellStyle name="Input 3 5 2 3 3 2" xfId="30414"/>
    <cellStyle name="Input 3 5 2 3 3 3" xfId="30415"/>
    <cellStyle name="Input 3 5 2 3 3 4" xfId="30416"/>
    <cellStyle name="Input 3 5 2 3 4" xfId="30417"/>
    <cellStyle name="Input 3 5 2 3 5" xfId="30418"/>
    <cellStyle name="Input 3 5 2 3 6" xfId="30419"/>
    <cellStyle name="Input 3 5 2 4" xfId="30420"/>
    <cellStyle name="Input 3 5 2 5" xfId="30421"/>
    <cellStyle name="Input 3 5 2 6" xfId="30422"/>
    <cellStyle name="Input 3 5 3" xfId="30423"/>
    <cellStyle name="Input 3 5 4" xfId="30424"/>
    <cellStyle name="Input 3 6" xfId="30425"/>
    <cellStyle name="Input 3 6 2" xfId="30426"/>
    <cellStyle name="Input 3 6 2 2" xfId="30427"/>
    <cellStyle name="Input 3 6 2 2 2" xfId="30428"/>
    <cellStyle name="Input 3 6 2 2 3" xfId="30429"/>
    <cellStyle name="Input 3 6 2 2 4" xfId="30430"/>
    <cellStyle name="Input 3 6 2 3" xfId="30431"/>
    <cellStyle name="Input 3 6 2 3 2" xfId="30432"/>
    <cellStyle name="Input 3 6 2 3 3" xfId="30433"/>
    <cellStyle name="Input 3 6 2 3 4" xfId="30434"/>
    <cellStyle name="Input 3 6 2 4" xfId="30435"/>
    <cellStyle name="Input 3 6 2 5" xfId="30436"/>
    <cellStyle name="Input 3 6 2 6" xfId="30437"/>
    <cellStyle name="Input 3 6 3" xfId="30438"/>
    <cellStyle name="Input 3 6 3 2" xfId="30439"/>
    <cellStyle name="Input 3 6 3 2 2" xfId="30440"/>
    <cellStyle name="Input 3 6 3 2 3" xfId="30441"/>
    <cellStyle name="Input 3 6 3 2 4" xfId="30442"/>
    <cellStyle name="Input 3 6 3 3" xfId="30443"/>
    <cellStyle name="Input 3 6 3 3 2" xfId="30444"/>
    <cellStyle name="Input 3 6 3 3 3" xfId="30445"/>
    <cellStyle name="Input 3 6 3 3 4" xfId="30446"/>
    <cellStyle name="Input 3 6 3 4" xfId="30447"/>
    <cellStyle name="Input 3 6 3 5" xfId="30448"/>
    <cellStyle name="Input 3 6 3 6" xfId="30449"/>
    <cellStyle name="Input 3 6 4" xfId="30450"/>
    <cellStyle name="Input 3 6 4 2" xfId="30451"/>
    <cellStyle name="Input 3 6 4 3" xfId="30452"/>
    <cellStyle name="Input 3 6 4 4" xfId="30453"/>
    <cellStyle name="Input 3 6 5" xfId="30454"/>
    <cellStyle name="Input 3 6 6" xfId="30455"/>
    <cellStyle name="Input 3 7" xfId="30456"/>
    <cellStyle name="Input 3 7 2" xfId="30457"/>
    <cellStyle name="Input 3 7 2 2" xfId="30458"/>
    <cellStyle name="Input 3 7 2 2 2" xfId="30459"/>
    <cellStyle name="Input 3 7 2 2 3" xfId="30460"/>
    <cellStyle name="Input 3 7 2 2 4" xfId="30461"/>
    <cellStyle name="Input 3 7 2 3" xfId="30462"/>
    <cellStyle name="Input 3 7 2 3 2" xfId="30463"/>
    <cellStyle name="Input 3 7 2 3 3" xfId="30464"/>
    <cellStyle name="Input 3 7 2 3 4" xfId="30465"/>
    <cellStyle name="Input 3 7 2 4" xfId="30466"/>
    <cellStyle name="Input 3 7 2 5" xfId="30467"/>
    <cellStyle name="Input 3 7 2 6" xfId="30468"/>
    <cellStyle name="Input 3 7 3" xfId="30469"/>
    <cellStyle name="Input 3 7 3 2" xfId="30470"/>
    <cellStyle name="Input 3 7 3 2 2" xfId="30471"/>
    <cellStyle name="Input 3 7 3 2 3" xfId="30472"/>
    <cellStyle name="Input 3 7 3 2 4" xfId="30473"/>
    <cellStyle name="Input 3 7 3 3" xfId="30474"/>
    <cellStyle name="Input 3 7 3 3 2" xfId="30475"/>
    <cellStyle name="Input 3 7 3 3 3" xfId="30476"/>
    <cellStyle name="Input 3 7 3 3 4" xfId="30477"/>
    <cellStyle name="Input 3 7 3 4" xfId="30478"/>
    <cellStyle name="Input 3 7 3 5" xfId="30479"/>
    <cellStyle name="Input 3 7 3 6" xfId="30480"/>
    <cellStyle name="Input 3 7 4" xfId="30481"/>
    <cellStyle name="Input 3 7 4 2" xfId="30482"/>
    <cellStyle name="Input 3 7 4 3" xfId="30483"/>
    <cellStyle name="Input 3 7 4 4" xfId="30484"/>
    <cellStyle name="Input 3 7 5" xfId="30485"/>
    <cellStyle name="Input 3 7 6" xfId="30486"/>
    <cellStyle name="Input 3 8" xfId="30487"/>
    <cellStyle name="Input 3 8 2" xfId="30488"/>
    <cellStyle name="Input 3 8 2 2" xfId="30489"/>
    <cellStyle name="Input 3 8 2 2 2" xfId="30490"/>
    <cellStyle name="Input 3 8 2 2 3" xfId="30491"/>
    <cellStyle name="Input 3 8 2 2 4" xfId="30492"/>
    <cellStyle name="Input 3 8 2 3" xfId="30493"/>
    <cellStyle name="Input 3 8 2 3 2" xfId="30494"/>
    <cellStyle name="Input 3 8 2 3 3" xfId="30495"/>
    <cellStyle name="Input 3 8 2 3 4" xfId="30496"/>
    <cellStyle name="Input 3 8 2 4" xfId="30497"/>
    <cellStyle name="Input 3 8 2 5" xfId="30498"/>
    <cellStyle name="Input 3 8 2 6" xfId="30499"/>
    <cellStyle name="Input 3 8 3" xfId="30500"/>
    <cellStyle name="Input 3 8 3 2" xfId="30501"/>
    <cellStyle name="Input 3 8 3 2 2" xfId="30502"/>
    <cellStyle name="Input 3 8 3 2 3" xfId="30503"/>
    <cellStyle name="Input 3 8 3 2 4" xfId="30504"/>
    <cellStyle name="Input 3 8 3 3" xfId="30505"/>
    <cellStyle name="Input 3 8 3 3 2" xfId="30506"/>
    <cellStyle name="Input 3 8 3 3 3" xfId="30507"/>
    <cellStyle name="Input 3 8 3 3 4" xfId="30508"/>
    <cellStyle name="Input 3 8 3 4" xfId="30509"/>
    <cellStyle name="Input 3 8 3 5" xfId="30510"/>
    <cellStyle name="Input 3 8 3 6" xfId="30511"/>
    <cellStyle name="Input 3 8 4" xfId="30512"/>
    <cellStyle name="Input 3 8 4 2" xfId="30513"/>
    <cellStyle name="Input 3 8 4 3" xfId="30514"/>
    <cellStyle name="Input 3 8 4 4" xfId="30515"/>
    <cellStyle name="Input 3 8 5" xfId="30516"/>
    <cellStyle name="Input 3 8 6" xfId="30517"/>
    <cellStyle name="Input 3 9" xfId="30518"/>
    <cellStyle name="Input 3 9 2" xfId="30519"/>
    <cellStyle name="Input 3 9 2 2" xfId="30520"/>
    <cellStyle name="Input 3 9 2 2 2" xfId="30521"/>
    <cellStyle name="Input 3 9 2 2 3" xfId="30522"/>
    <cellStyle name="Input 3 9 2 2 4" xfId="30523"/>
    <cellStyle name="Input 3 9 2 3" xfId="30524"/>
    <cellStyle name="Input 3 9 2 3 2" xfId="30525"/>
    <cellStyle name="Input 3 9 2 3 3" xfId="30526"/>
    <cellStyle name="Input 3 9 2 3 4" xfId="30527"/>
    <cellStyle name="Input 3 9 2 4" xfId="30528"/>
    <cellStyle name="Input 3 9 2 5" xfId="30529"/>
    <cellStyle name="Input 3 9 2 6" xfId="30530"/>
    <cellStyle name="Input 3 9 3" xfId="30531"/>
    <cellStyle name="Input 3 9 3 2" xfId="30532"/>
    <cellStyle name="Input 3 9 3 2 2" xfId="30533"/>
    <cellStyle name="Input 3 9 3 2 3" xfId="30534"/>
    <cellStyle name="Input 3 9 3 2 4" xfId="30535"/>
    <cellStyle name="Input 3 9 3 3" xfId="30536"/>
    <cellStyle name="Input 3 9 3 3 2" xfId="30537"/>
    <cellStyle name="Input 3 9 3 3 3" xfId="30538"/>
    <cellStyle name="Input 3 9 3 3 4" xfId="30539"/>
    <cellStyle name="Input 3 9 3 4" xfId="30540"/>
    <cellStyle name="Input 3 9 3 5" xfId="30541"/>
    <cellStyle name="Input 3 9 3 6" xfId="30542"/>
    <cellStyle name="Input 3 9 4" xfId="30543"/>
    <cellStyle name="Input 3 9 4 2" xfId="30544"/>
    <cellStyle name="Input 3 9 4 3" xfId="30545"/>
    <cellStyle name="Input 3 9 4 4" xfId="30546"/>
    <cellStyle name="Input 3 9 5" xfId="30547"/>
    <cellStyle name="Input 3 9 6" xfId="30548"/>
    <cellStyle name="Input 30" xfId="30549"/>
    <cellStyle name="Input 30 2" xfId="30550"/>
    <cellStyle name="Input 30 2 2" xfId="30551"/>
    <cellStyle name="Input 30 2 2 2" xfId="30552"/>
    <cellStyle name="Input 30 2 2 3" xfId="30553"/>
    <cellStyle name="Input 30 2 2 4" xfId="30554"/>
    <cellStyle name="Input 30 2 3" xfId="30555"/>
    <cellStyle name="Input 30 2 3 2" xfId="30556"/>
    <cellStyle name="Input 30 2 3 3" xfId="30557"/>
    <cellStyle name="Input 30 2 3 4" xfId="30558"/>
    <cellStyle name="Input 30 2 4" xfId="30559"/>
    <cellStyle name="Input 30 2 5" xfId="30560"/>
    <cellStyle name="Input 30 2 6" xfId="30561"/>
    <cellStyle name="Input 30 3" xfId="30562"/>
    <cellStyle name="Input 30 3 2" xfId="30563"/>
    <cellStyle name="Input 30 3 2 2" xfId="30564"/>
    <cellStyle name="Input 30 3 2 3" xfId="30565"/>
    <cellStyle name="Input 30 3 2 4" xfId="30566"/>
    <cellStyle name="Input 30 3 3" xfId="30567"/>
    <cellStyle name="Input 30 3 3 2" xfId="30568"/>
    <cellStyle name="Input 30 3 3 3" xfId="30569"/>
    <cellStyle name="Input 30 3 3 4" xfId="30570"/>
    <cellStyle name="Input 30 3 4" xfId="30571"/>
    <cellStyle name="Input 30 3 5" xfId="30572"/>
    <cellStyle name="Input 30 3 6" xfId="30573"/>
    <cellStyle name="Input 30 4" xfId="30574"/>
    <cellStyle name="Input 30 4 2" xfId="30575"/>
    <cellStyle name="Input 30 4 3" xfId="30576"/>
    <cellStyle name="Input 30 4 4" xfId="30577"/>
    <cellStyle name="Input 30 5" xfId="30578"/>
    <cellStyle name="Input 30 6" xfId="30579"/>
    <cellStyle name="Input 31" xfId="30580"/>
    <cellStyle name="Input 31 2" xfId="30581"/>
    <cellStyle name="Input 31 2 2" xfId="30582"/>
    <cellStyle name="Input 31 2 2 2" xfId="30583"/>
    <cellStyle name="Input 31 2 2 3" xfId="30584"/>
    <cellStyle name="Input 31 2 2 4" xfId="30585"/>
    <cellStyle name="Input 31 2 3" xfId="30586"/>
    <cellStyle name="Input 31 2 3 2" xfId="30587"/>
    <cellStyle name="Input 31 2 3 3" xfId="30588"/>
    <cellStyle name="Input 31 2 3 4" xfId="30589"/>
    <cellStyle name="Input 31 2 4" xfId="30590"/>
    <cellStyle name="Input 31 2 5" xfId="30591"/>
    <cellStyle name="Input 31 2 6" xfId="30592"/>
    <cellStyle name="Input 31 3" xfId="30593"/>
    <cellStyle name="Input 31 3 2" xfId="30594"/>
    <cellStyle name="Input 31 3 2 2" xfId="30595"/>
    <cellStyle name="Input 31 3 2 3" xfId="30596"/>
    <cellStyle name="Input 31 3 2 4" xfId="30597"/>
    <cellStyle name="Input 31 3 3" xfId="30598"/>
    <cellStyle name="Input 31 3 3 2" xfId="30599"/>
    <cellStyle name="Input 31 3 3 3" xfId="30600"/>
    <cellStyle name="Input 31 3 3 4" xfId="30601"/>
    <cellStyle name="Input 31 3 4" xfId="30602"/>
    <cellStyle name="Input 31 3 5" xfId="30603"/>
    <cellStyle name="Input 31 3 6" xfId="30604"/>
    <cellStyle name="Input 31 4" xfId="30605"/>
    <cellStyle name="Input 31 5" xfId="30606"/>
    <cellStyle name="Input 31 6" xfId="30607"/>
    <cellStyle name="Input 32" xfId="30608"/>
    <cellStyle name="Input 32 2" xfId="30609"/>
    <cellStyle name="Input 32 2 2" xfId="30610"/>
    <cellStyle name="Input 32 2 2 2" xfId="30611"/>
    <cellStyle name="Input 32 2 2 3" xfId="30612"/>
    <cellStyle name="Input 32 2 2 4" xfId="30613"/>
    <cellStyle name="Input 32 2 3" xfId="30614"/>
    <cellStyle name="Input 32 2 3 2" xfId="30615"/>
    <cellStyle name="Input 32 2 3 3" xfId="30616"/>
    <cellStyle name="Input 32 2 3 4" xfId="30617"/>
    <cellStyle name="Input 32 2 4" xfId="30618"/>
    <cellStyle name="Input 32 2 5" xfId="30619"/>
    <cellStyle name="Input 32 2 6" xfId="30620"/>
    <cellStyle name="Input 32 3" xfId="30621"/>
    <cellStyle name="Input 32 3 2" xfId="30622"/>
    <cellStyle name="Input 32 3 2 2" xfId="30623"/>
    <cellStyle name="Input 32 3 2 3" xfId="30624"/>
    <cellStyle name="Input 32 3 2 4" xfId="30625"/>
    <cellStyle name="Input 32 3 3" xfId="30626"/>
    <cellStyle name="Input 32 3 3 2" xfId="30627"/>
    <cellStyle name="Input 32 3 3 3" xfId="30628"/>
    <cellStyle name="Input 32 3 3 4" xfId="30629"/>
    <cellStyle name="Input 32 3 4" xfId="30630"/>
    <cellStyle name="Input 32 3 5" xfId="30631"/>
    <cellStyle name="Input 32 3 6" xfId="30632"/>
    <cellStyle name="Input 32 4" xfId="30633"/>
    <cellStyle name="Input 32 5" xfId="30634"/>
    <cellStyle name="Input 32 6" xfId="30635"/>
    <cellStyle name="Input 33" xfId="30636"/>
    <cellStyle name="Input 33 2" xfId="30637"/>
    <cellStyle name="Input 33 2 2" xfId="30638"/>
    <cellStyle name="Input 33 2 2 2" xfId="30639"/>
    <cellStyle name="Input 33 2 2 3" xfId="30640"/>
    <cellStyle name="Input 33 2 2 4" xfId="30641"/>
    <cellStyle name="Input 33 2 3" xfId="30642"/>
    <cellStyle name="Input 33 2 3 2" xfId="30643"/>
    <cellStyle name="Input 33 2 3 3" xfId="30644"/>
    <cellStyle name="Input 33 2 3 4" xfId="30645"/>
    <cellStyle name="Input 33 2 4" xfId="30646"/>
    <cellStyle name="Input 33 2 5" xfId="30647"/>
    <cellStyle name="Input 33 2 6" xfId="30648"/>
    <cellStyle name="Input 33 3" xfId="30649"/>
    <cellStyle name="Input 33 3 2" xfId="30650"/>
    <cellStyle name="Input 33 3 2 2" xfId="30651"/>
    <cellStyle name="Input 33 3 2 3" xfId="30652"/>
    <cellStyle name="Input 33 3 2 4" xfId="30653"/>
    <cellStyle name="Input 33 3 3" xfId="30654"/>
    <cellStyle name="Input 33 3 3 2" xfId="30655"/>
    <cellStyle name="Input 33 3 3 3" xfId="30656"/>
    <cellStyle name="Input 33 3 3 4" xfId="30657"/>
    <cellStyle name="Input 33 3 4" xfId="30658"/>
    <cellStyle name="Input 33 3 5" xfId="30659"/>
    <cellStyle name="Input 33 3 6" xfId="30660"/>
    <cellStyle name="Input 33 4" xfId="30661"/>
    <cellStyle name="Input 33 5" xfId="30662"/>
    <cellStyle name="Input 33 6" xfId="30663"/>
    <cellStyle name="Input 34" xfId="30664"/>
    <cellStyle name="Input 34 2" xfId="30665"/>
    <cellStyle name="Input 34 2 2" xfId="30666"/>
    <cellStyle name="Input 34 2 2 2" xfId="30667"/>
    <cellStyle name="Input 34 2 2 3" xfId="30668"/>
    <cellStyle name="Input 34 2 2 4" xfId="30669"/>
    <cellStyle name="Input 34 2 3" xfId="30670"/>
    <cellStyle name="Input 34 2 3 2" xfId="30671"/>
    <cellStyle name="Input 34 2 3 3" xfId="30672"/>
    <cellStyle name="Input 34 2 3 4" xfId="30673"/>
    <cellStyle name="Input 34 2 4" xfId="30674"/>
    <cellStyle name="Input 34 2 5" xfId="30675"/>
    <cellStyle name="Input 34 2 6" xfId="30676"/>
    <cellStyle name="Input 34 3" xfId="30677"/>
    <cellStyle name="Input 34 3 2" xfId="30678"/>
    <cellStyle name="Input 34 3 2 2" xfId="30679"/>
    <cellStyle name="Input 34 3 2 3" xfId="30680"/>
    <cellStyle name="Input 34 3 2 4" xfId="30681"/>
    <cellStyle name="Input 34 3 3" xfId="30682"/>
    <cellStyle name="Input 34 3 3 2" xfId="30683"/>
    <cellStyle name="Input 34 3 3 3" xfId="30684"/>
    <cellStyle name="Input 34 3 3 4" xfId="30685"/>
    <cellStyle name="Input 34 3 4" xfId="30686"/>
    <cellStyle name="Input 34 3 5" xfId="30687"/>
    <cellStyle name="Input 34 3 6" xfId="30688"/>
    <cellStyle name="Input 34 4" xfId="30689"/>
    <cellStyle name="Input 34 5" xfId="30690"/>
    <cellStyle name="Input 34 6" xfId="30691"/>
    <cellStyle name="Input 35" xfId="30692"/>
    <cellStyle name="Input 35 2" xfId="30693"/>
    <cellStyle name="Input 35 2 2" xfId="30694"/>
    <cellStyle name="Input 35 2 2 2" xfId="30695"/>
    <cellStyle name="Input 35 2 2 3" xfId="30696"/>
    <cellStyle name="Input 35 2 2 4" xfId="30697"/>
    <cellStyle name="Input 35 2 3" xfId="30698"/>
    <cellStyle name="Input 35 2 3 2" xfId="30699"/>
    <cellStyle name="Input 35 2 3 3" xfId="30700"/>
    <cellStyle name="Input 35 2 3 4" xfId="30701"/>
    <cellStyle name="Input 35 2 4" xfId="30702"/>
    <cellStyle name="Input 35 2 5" xfId="30703"/>
    <cellStyle name="Input 35 2 6" xfId="30704"/>
    <cellStyle name="Input 35 3" xfId="30705"/>
    <cellStyle name="Input 35 3 2" xfId="30706"/>
    <cellStyle name="Input 35 3 2 2" xfId="30707"/>
    <cellStyle name="Input 35 3 2 3" xfId="30708"/>
    <cellStyle name="Input 35 3 2 4" xfId="30709"/>
    <cellStyle name="Input 35 3 3" xfId="30710"/>
    <cellStyle name="Input 35 3 3 2" xfId="30711"/>
    <cellStyle name="Input 35 3 3 3" xfId="30712"/>
    <cellStyle name="Input 35 3 3 4" xfId="30713"/>
    <cellStyle name="Input 35 3 4" xfId="30714"/>
    <cellStyle name="Input 35 3 5" xfId="30715"/>
    <cellStyle name="Input 35 3 6" xfId="30716"/>
    <cellStyle name="Input 35 4" xfId="30717"/>
    <cellStyle name="Input 35 5" xfId="30718"/>
    <cellStyle name="Input 35 6" xfId="30719"/>
    <cellStyle name="Input 36" xfId="30720"/>
    <cellStyle name="Input 36 2" xfId="30721"/>
    <cellStyle name="Input 36 2 2" xfId="30722"/>
    <cellStyle name="Input 36 2 3" xfId="30723"/>
    <cellStyle name="Input 36 2 4" xfId="30724"/>
    <cellStyle name="Input 36 3" xfId="30725"/>
    <cellStyle name="Input 36 3 2" xfId="30726"/>
    <cellStyle name="Input 36 3 3" xfId="30727"/>
    <cellStyle name="Input 36 3 4" xfId="30728"/>
    <cellStyle name="Input 36 4" xfId="30729"/>
    <cellStyle name="Input 36 5" xfId="30730"/>
    <cellStyle name="Input 36 6" xfId="30731"/>
    <cellStyle name="Input 37" xfId="30732"/>
    <cellStyle name="Input 37 2" xfId="30733"/>
    <cellStyle name="Input 37 2 2" xfId="30734"/>
    <cellStyle name="Input 37 2 3" xfId="30735"/>
    <cellStyle name="Input 37 2 4" xfId="30736"/>
    <cellStyle name="Input 37 3" xfId="30737"/>
    <cellStyle name="Input 37 3 2" xfId="30738"/>
    <cellStyle name="Input 37 3 3" xfId="30739"/>
    <cellStyle name="Input 37 3 4" xfId="30740"/>
    <cellStyle name="Input 37 4" xfId="30741"/>
    <cellStyle name="Input 37 5" xfId="30742"/>
    <cellStyle name="Input 37 6" xfId="30743"/>
    <cellStyle name="Input 38" xfId="30744"/>
    <cellStyle name="Input 38 2" xfId="30745"/>
    <cellStyle name="Input 38 2 2" xfId="30746"/>
    <cellStyle name="Input 38 2 3" xfId="30747"/>
    <cellStyle name="Input 38 2 4" xfId="30748"/>
    <cellStyle name="Input 38 3" xfId="30749"/>
    <cellStyle name="Input 38 3 2" xfId="30750"/>
    <cellStyle name="Input 38 3 3" xfId="30751"/>
    <cellStyle name="Input 38 3 4" xfId="30752"/>
    <cellStyle name="Input 38 4" xfId="30753"/>
    <cellStyle name="Input 38 5" xfId="30754"/>
    <cellStyle name="Input 38 6" xfId="30755"/>
    <cellStyle name="Input 39" xfId="30756"/>
    <cellStyle name="Input 39 2" xfId="30757"/>
    <cellStyle name="Input 39 2 2" xfId="30758"/>
    <cellStyle name="Input 39 2 3" xfId="30759"/>
    <cellStyle name="Input 39 2 4" xfId="30760"/>
    <cellStyle name="Input 39 3" xfId="30761"/>
    <cellStyle name="Input 39 3 2" xfId="30762"/>
    <cellStyle name="Input 39 3 3" xfId="30763"/>
    <cellStyle name="Input 39 3 4" xfId="30764"/>
    <cellStyle name="Input 39 4" xfId="30765"/>
    <cellStyle name="Input 39 5" xfId="30766"/>
    <cellStyle name="Input 39 6" xfId="30767"/>
    <cellStyle name="Input 4" xfId="30768"/>
    <cellStyle name="Input 4 10" xfId="30769"/>
    <cellStyle name="Input 4 10 2" xfId="30770"/>
    <cellStyle name="Input 4 10 2 2" xfId="30771"/>
    <cellStyle name="Input 4 10 2 2 2" xfId="30772"/>
    <cellStyle name="Input 4 10 2 2 3" xfId="30773"/>
    <cellStyle name="Input 4 10 2 2 4" xfId="30774"/>
    <cellStyle name="Input 4 10 2 3" xfId="30775"/>
    <cellStyle name="Input 4 10 2 3 2" xfId="30776"/>
    <cellStyle name="Input 4 10 2 3 3" xfId="30777"/>
    <cellStyle name="Input 4 10 2 3 4" xfId="30778"/>
    <cellStyle name="Input 4 10 2 4" xfId="30779"/>
    <cellStyle name="Input 4 10 2 5" xfId="30780"/>
    <cellStyle name="Input 4 10 2 6" xfId="30781"/>
    <cellStyle name="Input 4 10 3" xfId="30782"/>
    <cellStyle name="Input 4 10 3 2" xfId="30783"/>
    <cellStyle name="Input 4 10 3 2 2" xfId="30784"/>
    <cellStyle name="Input 4 10 3 2 3" xfId="30785"/>
    <cellStyle name="Input 4 10 3 2 4" xfId="30786"/>
    <cellStyle name="Input 4 10 3 3" xfId="30787"/>
    <cellStyle name="Input 4 10 3 3 2" xfId="30788"/>
    <cellStyle name="Input 4 10 3 3 3" xfId="30789"/>
    <cellStyle name="Input 4 10 3 3 4" xfId="30790"/>
    <cellStyle name="Input 4 10 3 4" xfId="30791"/>
    <cellStyle name="Input 4 10 3 5" xfId="30792"/>
    <cellStyle name="Input 4 10 3 6" xfId="30793"/>
    <cellStyle name="Input 4 10 4" xfId="30794"/>
    <cellStyle name="Input 4 10 5" xfId="30795"/>
    <cellStyle name="Input 4 10 6" xfId="30796"/>
    <cellStyle name="Input 4 11" xfId="30797"/>
    <cellStyle name="Input 4 12" xfId="30798"/>
    <cellStyle name="Input 4 2" xfId="30799"/>
    <cellStyle name="Input 4 2 2" xfId="30800"/>
    <cellStyle name="Input 4 2 2 2" xfId="30801"/>
    <cellStyle name="Input 4 2 2 2 2" xfId="30802"/>
    <cellStyle name="Input 4 2 2 2 2 2" xfId="30803"/>
    <cellStyle name="Input 4 2 2 2 2 3" xfId="30804"/>
    <cellStyle name="Input 4 2 2 2 2 4" xfId="30805"/>
    <cellStyle name="Input 4 2 2 2 3" xfId="30806"/>
    <cellStyle name="Input 4 2 2 2 3 2" xfId="30807"/>
    <cellStyle name="Input 4 2 2 2 3 3" xfId="30808"/>
    <cellStyle name="Input 4 2 2 2 3 4" xfId="30809"/>
    <cellStyle name="Input 4 2 2 2 4" xfId="30810"/>
    <cellStyle name="Input 4 2 2 2 5" xfId="30811"/>
    <cellStyle name="Input 4 2 2 2 6" xfId="30812"/>
    <cellStyle name="Input 4 2 2 3" xfId="30813"/>
    <cellStyle name="Input 4 2 2 3 2" xfId="30814"/>
    <cellStyle name="Input 4 2 2 3 2 2" xfId="30815"/>
    <cellStyle name="Input 4 2 2 3 2 3" xfId="30816"/>
    <cellStyle name="Input 4 2 2 3 2 4" xfId="30817"/>
    <cellStyle name="Input 4 2 2 3 3" xfId="30818"/>
    <cellStyle name="Input 4 2 2 3 3 2" xfId="30819"/>
    <cellStyle name="Input 4 2 2 3 3 3" xfId="30820"/>
    <cellStyle name="Input 4 2 2 3 3 4" xfId="30821"/>
    <cellStyle name="Input 4 2 2 3 4" xfId="30822"/>
    <cellStyle name="Input 4 2 2 3 5" xfId="30823"/>
    <cellStyle name="Input 4 2 2 3 6" xfId="30824"/>
    <cellStyle name="Input 4 2 2 4" xfId="30825"/>
    <cellStyle name="Input 4 2 2 5" xfId="30826"/>
    <cellStyle name="Input 4 2 2 6" xfId="30827"/>
    <cellStyle name="Input 4 2 3" xfId="30828"/>
    <cellStyle name="Input 4 2 4" xfId="30829"/>
    <cellStyle name="Input 4 3" xfId="30830"/>
    <cellStyle name="Input 4 3 2" xfId="30831"/>
    <cellStyle name="Input 4 3 2 2" xfId="30832"/>
    <cellStyle name="Input 4 3 2 2 2" xfId="30833"/>
    <cellStyle name="Input 4 3 2 2 2 2" xfId="30834"/>
    <cellStyle name="Input 4 3 2 2 2 3" xfId="30835"/>
    <cellStyle name="Input 4 3 2 2 2 4" xfId="30836"/>
    <cellStyle name="Input 4 3 2 2 3" xfId="30837"/>
    <cellStyle name="Input 4 3 2 2 3 2" xfId="30838"/>
    <cellStyle name="Input 4 3 2 2 3 3" xfId="30839"/>
    <cellStyle name="Input 4 3 2 2 3 4" xfId="30840"/>
    <cellStyle name="Input 4 3 2 2 4" xfId="30841"/>
    <cellStyle name="Input 4 3 2 2 5" xfId="30842"/>
    <cellStyle name="Input 4 3 2 2 6" xfId="30843"/>
    <cellStyle name="Input 4 3 2 3" xfId="30844"/>
    <cellStyle name="Input 4 3 2 3 2" xfId="30845"/>
    <cellStyle name="Input 4 3 2 3 2 2" xfId="30846"/>
    <cellStyle name="Input 4 3 2 3 2 3" xfId="30847"/>
    <cellStyle name="Input 4 3 2 3 2 4" xfId="30848"/>
    <cellStyle name="Input 4 3 2 3 3" xfId="30849"/>
    <cellStyle name="Input 4 3 2 3 3 2" xfId="30850"/>
    <cellStyle name="Input 4 3 2 3 3 3" xfId="30851"/>
    <cellStyle name="Input 4 3 2 3 3 4" xfId="30852"/>
    <cellStyle name="Input 4 3 2 3 4" xfId="30853"/>
    <cellStyle name="Input 4 3 2 3 5" xfId="30854"/>
    <cellStyle name="Input 4 3 2 3 6" xfId="30855"/>
    <cellStyle name="Input 4 3 2 4" xfId="30856"/>
    <cellStyle name="Input 4 3 2 5" xfId="30857"/>
    <cellStyle name="Input 4 3 2 6" xfId="30858"/>
    <cellStyle name="Input 4 3 3" xfId="30859"/>
    <cellStyle name="Input 4 3 4" xfId="30860"/>
    <cellStyle name="Input 4 4" xfId="30861"/>
    <cellStyle name="Input 4 4 2" xfId="30862"/>
    <cellStyle name="Input 4 4 2 2" xfId="30863"/>
    <cellStyle name="Input 4 4 2 2 2" xfId="30864"/>
    <cellStyle name="Input 4 4 2 2 2 2" xfId="30865"/>
    <cellStyle name="Input 4 4 2 2 2 3" xfId="30866"/>
    <cellStyle name="Input 4 4 2 2 2 4" xfId="30867"/>
    <cellStyle name="Input 4 4 2 2 3" xfId="30868"/>
    <cellStyle name="Input 4 4 2 2 3 2" xfId="30869"/>
    <cellStyle name="Input 4 4 2 2 3 3" xfId="30870"/>
    <cellStyle name="Input 4 4 2 2 3 4" xfId="30871"/>
    <cellStyle name="Input 4 4 2 2 4" xfId="30872"/>
    <cellStyle name="Input 4 4 2 2 5" xfId="30873"/>
    <cellStyle name="Input 4 4 2 2 6" xfId="30874"/>
    <cellStyle name="Input 4 4 2 3" xfId="30875"/>
    <cellStyle name="Input 4 4 2 3 2" xfId="30876"/>
    <cellStyle name="Input 4 4 2 3 2 2" xfId="30877"/>
    <cellStyle name="Input 4 4 2 3 2 3" xfId="30878"/>
    <cellStyle name="Input 4 4 2 3 2 4" xfId="30879"/>
    <cellStyle name="Input 4 4 2 3 3" xfId="30880"/>
    <cellStyle name="Input 4 4 2 3 3 2" xfId="30881"/>
    <cellStyle name="Input 4 4 2 3 3 3" xfId="30882"/>
    <cellStyle name="Input 4 4 2 3 3 4" xfId="30883"/>
    <cellStyle name="Input 4 4 2 3 4" xfId="30884"/>
    <cellStyle name="Input 4 4 2 3 5" xfId="30885"/>
    <cellStyle name="Input 4 4 2 3 6" xfId="30886"/>
    <cellStyle name="Input 4 4 2 4" xfId="30887"/>
    <cellStyle name="Input 4 4 2 5" xfId="30888"/>
    <cellStyle name="Input 4 4 2 6" xfId="30889"/>
    <cellStyle name="Input 4 4 3" xfId="30890"/>
    <cellStyle name="Input 4 4 4" xfId="30891"/>
    <cellStyle name="Input 4 5" xfId="30892"/>
    <cellStyle name="Input 4 5 2" xfId="30893"/>
    <cellStyle name="Input 4 5 2 2" xfId="30894"/>
    <cellStyle name="Input 4 5 2 2 2" xfId="30895"/>
    <cellStyle name="Input 4 5 2 2 2 2" xfId="30896"/>
    <cellStyle name="Input 4 5 2 2 2 3" xfId="30897"/>
    <cellStyle name="Input 4 5 2 2 2 4" xfId="30898"/>
    <cellStyle name="Input 4 5 2 2 3" xfId="30899"/>
    <cellStyle name="Input 4 5 2 2 3 2" xfId="30900"/>
    <cellStyle name="Input 4 5 2 2 3 3" xfId="30901"/>
    <cellStyle name="Input 4 5 2 2 3 4" xfId="30902"/>
    <cellStyle name="Input 4 5 2 2 4" xfId="30903"/>
    <cellStyle name="Input 4 5 2 2 5" xfId="30904"/>
    <cellStyle name="Input 4 5 2 2 6" xfId="30905"/>
    <cellStyle name="Input 4 5 2 3" xfId="30906"/>
    <cellStyle name="Input 4 5 2 3 2" xfId="30907"/>
    <cellStyle name="Input 4 5 2 3 2 2" xfId="30908"/>
    <cellStyle name="Input 4 5 2 3 2 3" xfId="30909"/>
    <cellStyle name="Input 4 5 2 3 2 4" xfId="30910"/>
    <cellStyle name="Input 4 5 2 3 3" xfId="30911"/>
    <cellStyle name="Input 4 5 2 3 3 2" xfId="30912"/>
    <cellStyle name="Input 4 5 2 3 3 3" xfId="30913"/>
    <cellStyle name="Input 4 5 2 3 3 4" xfId="30914"/>
    <cellStyle name="Input 4 5 2 3 4" xfId="30915"/>
    <cellStyle name="Input 4 5 2 3 5" xfId="30916"/>
    <cellStyle name="Input 4 5 2 3 6" xfId="30917"/>
    <cellStyle name="Input 4 5 2 4" xfId="30918"/>
    <cellStyle name="Input 4 5 2 5" xfId="30919"/>
    <cellStyle name="Input 4 5 2 6" xfId="30920"/>
    <cellStyle name="Input 4 5 3" xfId="30921"/>
    <cellStyle name="Input 4 5 4" xfId="30922"/>
    <cellStyle name="Input 4 6" xfId="30923"/>
    <cellStyle name="Input 4 6 2" xfId="30924"/>
    <cellStyle name="Input 4 6 2 2" xfId="30925"/>
    <cellStyle name="Input 4 6 2 2 2" xfId="30926"/>
    <cellStyle name="Input 4 6 2 2 3" xfId="30927"/>
    <cellStyle name="Input 4 6 2 2 4" xfId="30928"/>
    <cellStyle name="Input 4 6 2 3" xfId="30929"/>
    <cellStyle name="Input 4 6 2 3 2" xfId="30930"/>
    <cellStyle name="Input 4 6 2 3 3" xfId="30931"/>
    <cellStyle name="Input 4 6 2 3 4" xfId="30932"/>
    <cellStyle name="Input 4 6 2 4" xfId="30933"/>
    <cellStyle name="Input 4 6 2 5" xfId="30934"/>
    <cellStyle name="Input 4 6 2 6" xfId="30935"/>
    <cellStyle name="Input 4 6 3" xfId="30936"/>
    <cellStyle name="Input 4 6 3 2" xfId="30937"/>
    <cellStyle name="Input 4 6 3 2 2" xfId="30938"/>
    <cellStyle name="Input 4 6 3 2 3" xfId="30939"/>
    <cellStyle name="Input 4 6 3 2 4" xfId="30940"/>
    <cellStyle name="Input 4 6 3 3" xfId="30941"/>
    <cellStyle name="Input 4 6 3 3 2" xfId="30942"/>
    <cellStyle name="Input 4 6 3 3 3" xfId="30943"/>
    <cellStyle name="Input 4 6 3 3 4" xfId="30944"/>
    <cellStyle name="Input 4 6 3 4" xfId="30945"/>
    <cellStyle name="Input 4 6 3 5" xfId="30946"/>
    <cellStyle name="Input 4 6 3 6" xfId="30947"/>
    <cellStyle name="Input 4 6 4" xfId="30948"/>
    <cellStyle name="Input 4 6 4 2" xfId="30949"/>
    <cellStyle name="Input 4 6 4 3" xfId="30950"/>
    <cellStyle name="Input 4 6 4 4" xfId="30951"/>
    <cellStyle name="Input 4 6 5" xfId="30952"/>
    <cellStyle name="Input 4 6 6" xfId="30953"/>
    <cellStyle name="Input 4 7" xfId="30954"/>
    <cellStyle name="Input 4 7 2" xfId="30955"/>
    <cellStyle name="Input 4 7 2 2" xfId="30956"/>
    <cellStyle name="Input 4 7 2 2 2" xfId="30957"/>
    <cellStyle name="Input 4 7 2 2 3" xfId="30958"/>
    <cellStyle name="Input 4 7 2 2 4" xfId="30959"/>
    <cellStyle name="Input 4 7 2 3" xfId="30960"/>
    <cellStyle name="Input 4 7 2 3 2" xfId="30961"/>
    <cellStyle name="Input 4 7 2 3 3" xfId="30962"/>
    <cellStyle name="Input 4 7 2 3 4" xfId="30963"/>
    <cellStyle name="Input 4 7 2 4" xfId="30964"/>
    <cellStyle name="Input 4 7 2 5" xfId="30965"/>
    <cellStyle name="Input 4 7 2 6" xfId="30966"/>
    <cellStyle name="Input 4 7 3" xfId="30967"/>
    <cellStyle name="Input 4 7 3 2" xfId="30968"/>
    <cellStyle name="Input 4 7 3 2 2" xfId="30969"/>
    <cellStyle name="Input 4 7 3 2 3" xfId="30970"/>
    <cellStyle name="Input 4 7 3 2 4" xfId="30971"/>
    <cellStyle name="Input 4 7 3 3" xfId="30972"/>
    <cellStyle name="Input 4 7 3 3 2" xfId="30973"/>
    <cellStyle name="Input 4 7 3 3 3" xfId="30974"/>
    <cellStyle name="Input 4 7 3 3 4" xfId="30975"/>
    <cellStyle name="Input 4 7 3 4" xfId="30976"/>
    <cellStyle name="Input 4 7 3 5" xfId="30977"/>
    <cellStyle name="Input 4 7 3 6" xfId="30978"/>
    <cellStyle name="Input 4 7 4" xfId="30979"/>
    <cellStyle name="Input 4 7 4 2" xfId="30980"/>
    <cellStyle name="Input 4 7 4 3" xfId="30981"/>
    <cellStyle name="Input 4 7 4 4" xfId="30982"/>
    <cellStyle name="Input 4 7 5" xfId="30983"/>
    <cellStyle name="Input 4 7 6" xfId="30984"/>
    <cellStyle name="Input 4 8" xfId="30985"/>
    <cellStyle name="Input 4 8 2" xfId="30986"/>
    <cellStyle name="Input 4 8 2 2" xfId="30987"/>
    <cellStyle name="Input 4 8 2 2 2" xfId="30988"/>
    <cellStyle name="Input 4 8 2 2 3" xfId="30989"/>
    <cellStyle name="Input 4 8 2 2 4" xfId="30990"/>
    <cellStyle name="Input 4 8 2 3" xfId="30991"/>
    <cellStyle name="Input 4 8 2 3 2" xfId="30992"/>
    <cellStyle name="Input 4 8 2 3 3" xfId="30993"/>
    <cellStyle name="Input 4 8 2 3 4" xfId="30994"/>
    <cellStyle name="Input 4 8 2 4" xfId="30995"/>
    <cellStyle name="Input 4 8 2 5" xfId="30996"/>
    <cellStyle name="Input 4 8 2 6" xfId="30997"/>
    <cellStyle name="Input 4 8 3" xfId="30998"/>
    <cellStyle name="Input 4 8 3 2" xfId="30999"/>
    <cellStyle name="Input 4 8 3 2 2" xfId="31000"/>
    <cellStyle name="Input 4 8 3 2 3" xfId="31001"/>
    <cellStyle name="Input 4 8 3 2 4" xfId="31002"/>
    <cellStyle name="Input 4 8 3 3" xfId="31003"/>
    <cellStyle name="Input 4 8 3 3 2" xfId="31004"/>
    <cellStyle name="Input 4 8 3 3 3" xfId="31005"/>
    <cellStyle name="Input 4 8 3 3 4" xfId="31006"/>
    <cellStyle name="Input 4 8 3 4" xfId="31007"/>
    <cellStyle name="Input 4 8 3 5" xfId="31008"/>
    <cellStyle name="Input 4 8 3 6" xfId="31009"/>
    <cellStyle name="Input 4 8 4" xfId="31010"/>
    <cellStyle name="Input 4 8 4 2" xfId="31011"/>
    <cellStyle name="Input 4 8 4 3" xfId="31012"/>
    <cellStyle name="Input 4 8 4 4" xfId="31013"/>
    <cellStyle name="Input 4 8 5" xfId="31014"/>
    <cellStyle name="Input 4 8 6" xfId="31015"/>
    <cellStyle name="Input 4 9" xfId="31016"/>
    <cellStyle name="Input 4 9 2" xfId="31017"/>
    <cellStyle name="Input 4 9 2 2" xfId="31018"/>
    <cellStyle name="Input 4 9 2 2 2" xfId="31019"/>
    <cellStyle name="Input 4 9 2 2 3" xfId="31020"/>
    <cellStyle name="Input 4 9 2 2 4" xfId="31021"/>
    <cellStyle name="Input 4 9 2 3" xfId="31022"/>
    <cellStyle name="Input 4 9 2 3 2" xfId="31023"/>
    <cellStyle name="Input 4 9 2 3 3" xfId="31024"/>
    <cellStyle name="Input 4 9 2 3 4" xfId="31025"/>
    <cellStyle name="Input 4 9 2 4" xfId="31026"/>
    <cellStyle name="Input 4 9 2 5" xfId="31027"/>
    <cellStyle name="Input 4 9 2 6" xfId="31028"/>
    <cellStyle name="Input 4 9 3" xfId="31029"/>
    <cellStyle name="Input 4 9 3 2" xfId="31030"/>
    <cellStyle name="Input 4 9 3 2 2" xfId="31031"/>
    <cellStyle name="Input 4 9 3 2 3" xfId="31032"/>
    <cellStyle name="Input 4 9 3 2 4" xfId="31033"/>
    <cellStyle name="Input 4 9 3 3" xfId="31034"/>
    <cellStyle name="Input 4 9 3 3 2" xfId="31035"/>
    <cellStyle name="Input 4 9 3 3 3" xfId="31036"/>
    <cellStyle name="Input 4 9 3 3 4" xfId="31037"/>
    <cellStyle name="Input 4 9 3 4" xfId="31038"/>
    <cellStyle name="Input 4 9 3 5" xfId="31039"/>
    <cellStyle name="Input 4 9 3 6" xfId="31040"/>
    <cellStyle name="Input 4 9 4" xfId="31041"/>
    <cellStyle name="Input 4 9 4 2" xfId="31042"/>
    <cellStyle name="Input 4 9 4 3" xfId="31043"/>
    <cellStyle name="Input 4 9 4 4" xfId="31044"/>
    <cellStyle name="Input 4 9 5" xfId="31045"/>
    <cellStyle name="Input 4 9 6" xfId="31046"/>
    <cellStyle name="Input 40" xfId="31047"/>
    <cellStyle name="Input 40 2" xfId="31048"/>
    <cellStyle name="Input 40 3" xfId="31049"/>
    <cellStyle name="Input 40 4" xfId="31050"/>
    <cellStyle name="Input 41" xfId="31051"/>
    <cellStyle name="Input 41 2" xfId="31052"/>
    <cellStyle name="Input 41 3" xfId="31053"/>
    <cellStyle name="Input 41 4" xfId="31054"/>
    <cellStyle name="Input 42" xfId="31055"/>
    <cellStyle name="Input 43" xfId="31056"/>
    <cellStyle name="Input 44" xfId="31057"/>
    <cellStyle name="Input 45" xfId="31058"/>
    <cellStyle name="Input 46" xfId="31059"/>
    <cellStyle name="Input 47" xfId="31060"/>
    <cellStyle name="Input 5" xfId="31061"/>
    <cellStyle name="Input 5 10" xfId="31062"/>
    <cellStyle name="Input 5 10 2" xfId="31063"/>
    <cellStyle name="Input 5 10 2 2" xfId="31064"/>
    <cellStyle name="Input 5 10 2 2 2" xfId="31065"/>
    <cellStyle name="Input 5 10 2 2 3" xfId="31066"/>
    <cellStyle name="Input 5 10 2 2 4" xfId="31067"/>
    <cellStyle name="Input 5 10 2 3" xfId="31068"/>
    <cellStyle name="Input 5 10 2 3 2" xfId="31069"/>
    <cellStyle name="Input 5 10 2 3 3" xfId="31070"/>
    <cellStyle name="Input 5 10 2 3 4" xfId="31071"/>
    <cellStyle name="Input 5 10 2 4" xfId="31072"/>
    <cellStyle name="Input 5 10 2 5" xfId="31073"/>
    <cellStyle name="Input 5 10 2 6" xfId="31074"/>
    <cellStyle name="Input 5 10 3" xfId="31075"/>
    <cellStyle name="Input 5 10 3 2" xfId="31076"/>
    <cellStyle name="Input 5 10 3 2 2" xfId="31077"/>
    <cellStyle name="Input 5 10 3 2 3" xfId="31078"/>
    <cellStyle name="Input 5 10 3 2 4" xfId="31079"/>
    <cellStyle name="Input 5 10 3 3" xfId="31080"/>
    <cellStyle name="Input 5 10 3 3 2" xfId="31081"/>
    <cellStyle name="Input 5 10 3 3 3" xfId="31082"/>
    <cellStyle name="Input 5 10 3 3 4" xfId="31083"/>
    <cellStyle name="Input 5 10 3 4" xfId="31084"/>
    <cellStyle name="Input 5 10 3 5" xfId="31085"/>
    <cellStyle name="Input 5 10 3 6" xfId="31086"/>
    <cellStyle name="Input 5 10 4" xfId="31087"/>
    <cellStyle name="Input 5 10 5" xfId="31088"/>
    <cellStyle name="Input 5 10 6" xfId="31089"/>
    <cellStyle name="Input 5 11" xfId="31090"/>
    <cellStyle name="Input 5 12" xfId="31091"/>
    <cellStyle name="Input 5 2" xfId="31092"/>
    <cellStyle name="Input 5 2 2" xfId="31093"/>
    <cellStyle name="Input 5 2 2 2" xfId="31094"/>
    <cellStyle name="Input 5 2 2 2 2" xfId="31095"/>
    <cellStyle name="Input 5 2 2 2 2 2" xfId="31096"/>
    <cellStyle name="Input 5 2 2 2 2 3" xfId="31097"/>
    <cellStyle name="Input 5 2 2 2 2 4" xfId="31098"/>
    <cellStyle name="Input 5 2 2 2 3" xfId="31099"/>
    <cellStyle name="Input 5 2 2 2 3 2" xfId="31100"/>
    <cellStyle name="Input 5 2 2 2 3 3" xfId="31101"/>
    <cellStyle name="Input 5 2 2 2 3 4" xfId="31102"/>
    <cellStyle name="Input 5 2 2 2 4" xfId="31103"/>
    <cellStyle name="Input 5 2 2 2 5" xfId="31104"/>
    <cellStyle name="Input 5 2 2 2 6" xfId="31105"/>
    <cellStyle name="Input 5 2 2 3" xfId="31106"/>
    <cellStyle name="Input 5 2 2 3 2" xfId="31107"/>
    <cellStyle name="Input 5 2 2 3 2 2" xfId="31108"/>
    <cellStyle name="Input 5 2 2 3 2 3" xfId="31109"/>
    <cellStyle name="Input 5 2 2 3 2 4" xfId="31110"/>
    <cellStyle name="Input 5 2 2 3 3" xfId="31111"/>
    <cellStyle name="Input 5 2 2 3 3 2" xfId="31112"/>
    <cellStyle name="Input 5 2 2 3 3 3" xfId="31113"/>
    <cellStyle name="Input 5 2 2 3 3 4" xfId="31114"/>
    <cellStyle name="Input 5 2 2 3 4" xfId="31115"/>
    <cellStyle name="Input 5 2 2 3 5" xfId="31116"/>
    <cellStyle name="Input 5 2 2 3 6" xfId="31117"/>
    <cellStyle name="Input 5 2 2 4" xfId="31118"/>
    <cellStyle name="Input 5 2 2 5" xfId="31119"/>
    <cellStyle name="Input 5 2 2 6" xfId="31120"/>
    <cellStyle name="Input 5 2 3" xfId="31121"/>
    <cellStyle name="Input 5 2 4" xfId="31122"/>
    <cellStyle name="Input 5 3" xfId="31123"/>
    <cellStyle name="Input 5 3 2" xfId="31124"/>
    <cellStyle name="Input 5 3 2 2" xfId="31125"/>
    <cellStyle name="Input 5 3 2 2 2" xfId="31126"/>
    <cellStyle name="Input 5 3 2 2 2 2" xfId="31127"/>
    <cellStyle name="Input 5 3 2 2 2 3" xfId="31128"/>
    <cellStyle name="Input 5 3 2 2 2 4" xfId="31129"/>
    <cellStyle name="Input 5 3 2 2 3" xfId="31130"/>
    <cellStyle name="Input 5 3 2 2 3 2" xfId="31131"/>
    <cellStyle name="Input 5 3 2 2 3 3" xfId="31132"/>
    <cellStyle name="Input 5 3 2 2 3 4" xfId="31133"/>
    <cellStyle name="Input 5 3 2 2 4" xfId="31134"/>
    <cellStyle name="Input 5 3 2 2 5" xfId="31135"/>
    <cellStyle name="Input 5 3 2 2 6" xfId="31136"/>
    <cellStyle name="Input 5 3 2 3" xfId="31137"/>
    <cellStyle name="Input 5 3 2 3 2" xfId="31138"/>
    <cellStyle name="Input 5 3 2 3 2 2" xfId="31139"/>
    <cellStyle name="Input 5 3 2 3 2 3" xfId="31140"/>
    <cellStyle name="Input 5 3 2 3 2 4" xfId="31141"/>
    <cellStyle name="Input 5 3 2 3 3" xfId="31142"/>
    <cellStyle name="Input 5 3 2 3 3 2" xfId="31143"/>
    <cellStyle name="Input 5 3 2 3 3 3" xfId="31144"/>
    <cellStyle name="Input 5 3 2 3 3 4" xfId="31145"/>
    <cellStyle name="Input 5 3 2 3 4" xfId="31146"/>
    <cellStyle name="Input 5 3 2 3 5" xfId="31147"/>
    <cellStyle name="Input 5 3 2 3 6" xfId="31148"/>
    <cellStyle name="Input 5 3 2 4" xfId="31149"/>
    <cellStyle name="Input 5 3 2 5" xfId="31150"/>
    <cellStyle name="Input 5 3 2 6" xfId="31151"/>
    <cellStyle name="Input 5 3 3" xfId="31152"/>
    <cellStyle name="Input 5 3 4" xfId="31153"/>
    <cellStyle name="Input 5 4" xfId="31154"/>
    <cellStyle name="Input 5 4 2" xfId="31155"/>
    <cellStyle name="Input 5 4 2 2" xfId="31156"/>
    <cellStyle name="Input 5 4 2 2 2" xfId="31157"/>
    <cellStyle name="Input 5 4 2 2 2 2" xfId="31158"/>
    <cellStyle name="Input 5 4 2 2 2 3" xfId="31159"/>
    <cellStyle name="Input 5 4 2 2 2 4" xfId="31160"/>
    <cellStyle name="Input 5 4 2 2 3" xfId="31161"/>
    <cellStyle name="Input 5 4 2 2 3 2" xfId="31162"/>
    <cellStyle name="Input 5 4 2 2 3 3" xfId="31163"/>
    <cellStyle name="Input 5 4 2 2 3 4" xfId="31164"/>
    <cellStyle name="Input 5 4 2 2 4" xfId="31165"/>
    <cellStyle name="Input 5 4 2 2 5" xfId="31166"/>
    <cellStyle name="Input 5 4 2 2 6" xfId="31167"/>
    <cellStyle name="Input 5 4 2 3" xfId="31168"/>
    <cellStyle name="Input 5 4 2 3 2" xfId="31169"/>
    <cellStyle name="Input 5 4 2 3 2 2" xfId="31170"/>
    <cellStyle name="Input 5 4 2 3 2 3" xfId="31171"/>
    <cellStyle name="Input 5 4 2 3 2 4" xfId="31172"/>
    <cellStyle name="Input 5 4 2 3 3" xfId="31173"/>
    <cellStyle name="Input 5 4 2 3 3 2" xfId="31174"/>
    <cellStyle name="Input 5 4 2 3 3 3" xfId="31175"/>
    <cellStyle name="Input 5 4 2 3 3 4" xfId="31176"/>
    <cellStyle name="Input 5 4 2 3 4" xfId="31177"/>
    <cellStyle name="Input 5 4 2 3 5" xfId="31178"/>
    <cellStyle name="Input 5 4 2 3 6" xfId="31179"/>
    <cellStyle name="Input 5 4 2 4" xfId="31180"/>
    <cellStyle name="Input 5 4 2 5" xfId="31181"/>
    <cellStyle name="Input 5 4 2 6" xfId="31182"/>
    <cellStyle name="Input 5 4 3" xfId="31183"/>
    <cellStyle name="Input 5 4 4" xfId="31184"/>
    <cellStyle name="Input 5 5" xfId="31185"/>
    <cellStyle name="Input 5 5 2" xfId="31186"/>
    <cellStyle name="Input 5 5 2 2" xfId="31187"/>
    <cellStyle name="Input 5 5 2 2 2" xfId="31188"/>
    <cellStyle name="Input 5 5 2 2 2 2" xfId="31189"/>
    <cellStyle name="Input 5 5 2 2 2 3" xfId="31190"/>
    <cellStyle name="Input 5 5 2 2 2 4" xfId="31191"/>
    <cellStyle name="Input 5 5 2 2 3" xfId="31192"/>
    <cellStyle name="Input 5 5 2 2 3 2" xfId="31193"/>
    <cellStyle name="Input 5 5 2 2 3 3" xfId="31194"/>
    <cellStyle name="Input 5 5 2 2 3 4" xfId="31195"/>
    <cellStyle name="Input 5 5 2 2 4" xfId="31196"/>
    <cellStyle name="Input 5 5 2 2 5" xfId="31197"/>
    <cellStyle name="Input 5 5 2 2 6" xfId="31198"/>
    <cellStyle name="Input 5 5 2 3" xfId="31199"/>
    <cellStyle name="Input 5 5 2 3 2" xfId="31200"/>
    <cellStyle name="Input 5 5 2 3 2 2" xfId="31201"/>
    <cellStyle name="Input 5 5 2 3 2 3" xfId="31202"/>
    <cellStyle name="Input 5 5 2 3 2 4" xfId="31203"/>
    <cellStyle name="Input 5 5 2 3 3" xfId="31204"/>
    <cellStyle name="Input 5 5 2 3 3 2" xfId="31205"/>
    <cellStyle name="Input 5 5 2 3 3 3" xfId="31206"/>
    <cellStyle name="Input 5 5 2 3 3 4" xfId="31207"/>
    <cellStyle name="Input 5 5 2 3 4" xfId="31208"/>
    <cellStyle name="Input 5 5 2 3 5" xfId="31209"/>
    <cellStyle name="Input 5 5 2 3 6" xfId="31210"/>
    <cellStyle name="Input 5 5 2 4" xfId="31211"/>
    <cellStyle name="Input 5 5 2 5" xfId="31212"/>
    <cellStyle name="Input 5 5 2 6" xfId="31213"/>
    <cellStyle name="Input 5 5 3" xfId="31214"/>
    <cellStyle name="Input 5 5 4" xfId="31215"/>
    <cellStyle name="Input 5 6" xfId="31216"/>
    <cellStyle name="Input 5 6 2" xfId="31217"/>
    <cellStyle name="Input 5 6 2 2" xfId="31218"/>
    <cellStyle name="Input 5 6 2 2 2" xfId="31219"/>
    <cellStyle name="Input 5 6 2 2 3" xfId="31220"/>
    <cellStyle name="Input 5 6 2 2 4" xfId="31221"/>
    <cellStyle name="Input 5 6 2 3" xfId="31222"/>
    <cellStyle name="Input 5 6 2 3 2" xfId="31223"/>
    <cellStyle name="Input 5 6 2 3 3" xfId="31224"/>
    <cellStyle name="Input 5 6 2 3 4" xfId="31225"/>
    <cellStyle name="Input 5 6 2 4" xfId="31226"/>
    <cellStyle name="Input 5 6 2 5" xfId="31227"/>
    <cellStyle name="Input 5 6 2 6" xfId="31228"/>
    <cellStyle name="Input 5 6 3" xfId="31229"/>
    <cellStyle name="Input 5 6 3 2" xfId="31230"/>
    <cellStyle name="Input 5 6 3 2 2" xfId="31231"/>
    <cellStyle name="Input 5 6 3 2 3" xfId="31232"/>
    <cellStyle name="Input 5 6 3 2 4" xfId="31233"/>
    <cellStyle name="Input 5 6 3 3" xfId="31234"/>
    <cellStyle name="Input 5 6 3 3 2" xfId="31235"/>
    <cellStyle name="Input 5 6 3 3 3" xfId="31236"/>
    <cellStyle name="Input 5 6 3 3 4" xfId="31237"/>
    <cellStyle name="Input 5 6 3 4" xfId="31238"/>
    <cellStyle name="Input 5 6 3 5" xfId="31239"/>
    <cellStyle name="Input 5 6 3 6" xfId="31240"/>
    <cellStyle name="Input 5 6 4" xfId="31241"/>
    <cellStyle name="Input 5 6 4 2" xfId="31242"/>
    <cellStyle name="Input 5 6 4 3" xfId="31243"/>
    <cellStyle name="Input 5 6 4 4" xfId="31244"/>
    <cellStyle name="Input 5 6 5" xfId="31245"/>
    <cellStyle name="Input 5 6 6" xfId="31246"/>
    <cellStyle name="Input 5 7" xfId="31247"/>
    <cellStyle name="Input 5 7 2" xfId="31248"/>
    <cellStyle name="Input 5 7 2 2" xfId="31249"/>
    <cellStyle name="Input 5 7 2 2 2" xfId="31250"/>
    <cellStyle name="Input 5 7 2 2 3" xfId="31251"/>
    <cellStyle name="Input 5 7 2 2 4" xfId="31252"/>
    <cellStyle name="Input 5 7 2 3" xfId="31253"/>
    <cellStyle name="Input 5 7 2 3 2" xfId="31254"/>
    <cellStyle name="Input 5 7 2 3 3" xfId="31255"/>
    <cellStyle name="Input 5 7 2 3 4" xfId="31256"/>
    <cellStyle name="Input 5 7 2 4" xfId="31257"/>
    <cellStyle name="Input 5 7 2 5" xfId="31258"/>
    <cellStyle name="Input 5 7 2 6" xfId="31259"/>
    <cellStyle name="Input 5 7 3" xfId="31260"/>
    <cellStyle name="Input 5 7 3 2" xfId="31261"/>
    <cellStyle name="Input 5 7 3 2 2" xfId="31262"/>
    <cellStyle name="Input 5 7 3 2 3" xfId="31263"/>
    <cellStyle name="Input 5 7 3 2 4" xfId="31264"/>
    <cellStyle name="Input 5 7 3 3" xfId="31265"/>
    <cellStyle name="Input 5 7 3 3 2" xfId="31266"/>
    <cellStyle name="Input 5 7 3 3 3" xfId="31267"/>
    <cellStyle name="Input 5 7 3 3 4" xfId="31268"/>
    <cellStyle name="Input 5 7 3 4" xfId="31269"/>
    <cellStyle name="Input 5 7 3 5" xfId="31270"/>
    <cellStyle name="Input 5 7 3 6" xfId="31271"/>
    <cellStyle name="Input 5 7 4" xfId="31272"/>
    <cellStyle name="Input 5 7 4 2" xfId="31273"/>
    <cellStyle name="Input 5 7 4 3" xfId="31274"/>
    <cellStyle name="Input 5 7 4 4" xfId="31275"/>
    <cellStyle name="Input 5 7 5" xfId="31276"/>
    <cellStyle name="Input 5 7 6" xfId="31277"/>
    <cellStyle name="Input 5 8" xfId="31278"/>
    <cellStyle name="Input 5 8 2" xfId="31279"/>
    <cellStyle name="Input 5 8 2 2" xfId="31280"/>
    <cellStyle name="Input 5 8 2 2 2" xfId="31281"/>
    <cellStyle name="Input 5 8 2 2 3" xfId="31282"/>
    <cellStyle name="Input 5 8 2 2 4" xfId="31283"/>
    <cellStyle name="Input 5 8 2 3" xfId="31284"/>
    <cellStyle name="Input 5 8 2 3 2" xfId="31285"/>
    <cellStyle name="Input 5 8 2 3 3" xfId="31286"/>
    <cellStyle name="Input 5 8 2 3 4" xfId="31287"/>
    <cellStyle name="Input 5 8 2 4" xfId="31288"/>
    <cellStyle name="Input 5 8 2 5" xfId="31289"/>
    <cellStyle name="Input 5 8 2 6" xfId="31290"/>
    <cellStyle name="Input 5 8 3" xfId="31291"/>
    <cellStyle name="Input 5 8 3 2" xfId="31292"/>
    <cellStyle name="Input 5 8 3 2 2" xfId="31293"/>
    <cellStyle name="Input 5 8 3 2 3" xfId="31294"/>
    <cellStyle name="Input 5 8 3 2 4" xfId="31295"/>
    <cellStyle name="Input 5 8 3 3" xfId="31296"/>
    <cellStyle name="Input 5 8 3 3 2" xfId="31297"/>
    <cellStyle name="Input 5 8 3 3 3" xfId="31298"/>
    <cellStyle name="Input 5 8 3 3 4" xfId="31299"/>
    <cellStyle name="Input 5 8 3 4" xfId="31300"/>
    <cellStyle name="Input 5 8 3 5" xfId="31301"/>
    <cellStyle name="Input 5 8 3 6" xfId="31302"/>
    <cellStyle name="Input 5 8 4" xfId="31303"/>
    <cellStyle name="Input 5 8 4 2" xfId="31304"/>
    <cellStyle name="Input 5 8 4 3" xfId="31305"/>
    <cellStyle name="Input 5 8 4 4" xfId="31306"/>
    <cellStyle name="Input 5 8 5" xfId="31307"/>
    <cellStyle name="Input 5 8 6" xfId="31308"/>
    <cellStyle name="Input 5 9" xfId="31309"/>
    <cellStyle name="Input 5 9 2" xfId="31310"/>
    <cellStyle name="Input 5 9 2 2" xfId="31311"/>
    <cellStyle name="Input 5 9 2 2 2" xfId="31312"/>
    <cellStyle name="Input 5 9 2 2 3" xfId="31313"/>
    <cellStyle name="Input 5 9 2 2 4" xfId="31314"/>
    <cellStyle name="Input 5 9 2 3" xfId="31315"/>
    <cellStyle name="Input 5 9 2 3 2" xfId="31316"/>
    <cellStyle name="Input 5 9 2 3 3" xfId="31317"/>
    <cellStyle name="Input 5 9 2 3 4" xfId="31318"/>
    <cellStyle name="Input 5 9 2 4" xfId="31319"/>
    <cellStyle name="Input 5 9 2 5" xfId="31320"/>
    <cellStyle name="Input 5 9 2 6" xfId="31321"/>
    <cellStyle name="Input 5 9 3" xfId="31322"/>
    <cellStyle name="Input 5 9 3 2" xfId="31323"/>
    <cellStyle name="Input 5 9 3 2 2" xfId="31324"/>
    <cellStyle name="Input 5 9 3 2 3" xfId="31325"/>
    <cellStyle name="Input 5 9 3 2 4" xfId="31326"/>
    <cellStyle name="Input 5 9 3 3" xfId="31327"/>
    <cellStyle name="Input 5 9 3 3 2" xfId="31328"/>
    <cellStyle name="Input 5 9 3 3 3" xfId="31329"/>
    <cellStyle name="Input 5 9 3 3 4" xfId="31330"/>
    <cellStyle name="Input 5 9 3 4" xfId="31331"/>
    <cellStyle name="Input 5 9 3 5" xfId="31332"/>
    <cellStyle name="Input 5 9 3 6" xfId="31333"/>
    <cellStyle name="Input 5 9 4" xfId="31334"/>
    <cellStyle name="Input 5 9 4 2" xfId="31335"/>
    <cellStyle name="Input 5 9 4 3" xfId="31336"/>
    <cellStyle name="Input 5 9 4 4" xfId="31337"/>
    <cellStyle name="Input 5 9 5" xfId="31338"/>
    <cellStyle name="Input 5 9 6" xfId="31339"/>
    <cellStyle name="Input 6" xfId="31340"/>
    <cellStyle name="Input 6 10" xfId="31341"/>
    <cellStyle name="Input 6 10 2" xfId="31342"/>
    <cellStyle name="Input 6 10 2 2" xfId="31343"/>
    <cellStyle name="Input 6 10 2 2 2" xfId="31344"/>
    <cellStyle name="Input 6 10 2 2 3" xfId="31345"/>
    <cellStyle name="Input 6 10 2 2 4" xfId="31346"/>
    <cellStyle name="Input 6 10 2 3" xfId="31347"/>
    <cellStyle name="Input 6 10 2 3 2" xfId="31348"/>
    <cellStyle name="Input 6 10 2 3 3" xfId="31349"/>
    <cellStyle name="Input 6 10 2 3 4" xfId="31350"/>
    <cellStyle name="Input 6 10 2 4" xfId="31351"/>
    <cellStyle name="Input 6 10 2 5" xfId="31352"/>
    <cellStyle name="Input 6 10 2 6" xfId="31353"/>
    <cellStyle name="Input 6 10 3" xfId="31354"/>
    <cellStyle name="Input 6 10 3 2" xfId="31355"/>
    <cellStyle name="Input 6 10 3 2 2" xfId="31356"/>
    <cellStyle name="Input 6 10 3 2 3" xfId="31357"/>
    <cellStyle name="Input 6 10 3 2 4" xfId="31358"/>
    <cellStyle name="Input 6 10 3 3" xfId="31359"/>
    <cellStyle name="Input 6 10 3 3 2" xfId="31360"/>
    <cellStyle name="Input 6 10 3 3 3" xfId="31361"/>
    <cellStyle name="Input 6 10 3 3 4" xfId="31362"/>
    <cellStyle name="Input 6 10 3 4" xfId="31363"/>
    <cellStyle name="Input 6 10 3 5" xfId="31364"/>
    <cellStyle name="Input 6 10 3 6" xfId="31365"/>
    <cellStyle name="Input 6 10 4" xfId="31366"/>
    <cellStyle name="Input 6 10 5" xfId="31367"/>
    <cellStyle name="Input 6 10 6" xfId="31368"/>
    <cellStyle name="Input 6 11" xfId="31369"/>
    <cellStyle name="Input 6 12" xfId="31370"/>
    <cellStyle name="Input 6 2" xfId="31371"/>
    <cellStyle name="Input 6 2 2" xfId="31372"/>
    <cellStyle name="Input 6 2 2 2" xfId="31373"/>
    <cellStyle name="Input 6 2 2 2 2" xfId="31374"/>
    <cellStyle name="Input 6 2 2 2 2 2" xfId="31375"/>
    <cellStyle name="Input 6 2 2 2 2 3" xfId="31376"/>
    <cellStyle name="Input 6 2 2 2 2 4" xfId="31377"/>
    <cellStyle name="Input 6 2 2 2 3" xfId="31378"/>
    <cellStyle name="Input 6 2 2 2 3 2" xfId="31379"/>
    <cellStyle name="Input 6 2 2 2 3 3" xfId="31380"/>
    <cellStyle name="Input 6 2 2 2 3 4" xfId="31381"/>
    <cellStyle name="Input 6 2 2 2 4" xfId="31382"/>
    <cellStyle name="Input 6 2 2 2 5" xfId="31383"/>
    <cellStyle name="Input 6 2 2 2 6" xfId="31384"/>
    <cellStyle name="Input 6 2 2 3" xfId="31385"/>
    <cellStyle name="Input 6 2 2 3 2" xfId="31386"/>
    <cellStyle name="Input 6 2 2 3 2 2" xfId="31387"/>
    <cellStyle name="Input 6 2 2 3 2 3" xfId="31388"/>
    <cellStyle name="Input 6 2 2 3 2 4" xfId="31389"/>
    <cellStyle name="Input 6 2 2 3 3" xfId="31390"/>
    <cellStyle name="Input 6 2 2 3 3 2" xfId="31391"/>
    <cellStyle name="Input 6 2 2 3 3 3" xfId="31392"/>
    <cellStyle name="Input 6 2 2 3 3 4" xfId="31393"/>
    <cellStyle name="Input 6 2 2 3 4" xfId="31394"/>
    <cellStyle name="Input 6 2 2 3 5" xfId="31395"/>
    <cellStyle name="Input 6 2 2 3 6" xfId="31396"/>
    <cellStyle name="Input 6 2 2 4" xfId="31397"/>
    <cellStyle name="Input 6 2 2 5" xfId="31398"/>
    <cellStyle name="Input 6 2 2 6" xfId="31399"/>
    <cellStyle name="Input 6 2 3" xfId="31400"/>
    <cellStyle name="Input 6 2 4" xfId="31401"/>
    <cellStyle name="Input 6 3" xfId="31402"/>
    <cellStyle name="Input 6 3 2" xfId="31403"/>
    <cellStyle name="Input 6 3 2 2" xfId="31404"/>
    <cellStyle name="Input 6 3 2 2 2" xfId="31405"/>
    <cellStyle name="Input 6 3 2 2 2 2" xfId="31406"/>
    <cellStyle name="Input 6 3 2 2 2 3" xfId="31407"/>
    <cellStyle name="Input 6 3 2 2 2 4" xfId="31408"/>
    <cellStyle name="Input 6 3 2 2 3" xfId="31409"/>
    <cellStyle name="Input 6 3 2 2 3 2" xfId="31410"/>
    <cellStyle name="Input 6 3 2 2 3 3" xfId="31411"/>
    <cellStyle name="Input 6 3 2 2 3 4" xfId="31412"/>
    <cellStyle name="Input 6 3 2 2 4" xfId="31413"/>
    <cellStyle name="Input 6 3 2 2 5" xfId="31414"/>
    <cellStyle name="Input 6 3 2 2 6" xfId="31415"/>
    <cellStyle name="Input 6 3 2 3" xfId="31416"/>
    <cellStyle name="Input 6 3 2 3 2" xfId="31417"/>
    <cellStyle name="Input 6 3 2 3 2 2" xfId="31418"/>
    <cellStyle name="Input 6 3 2 3 2 3" xfId="31419"/>
    <cellStyle name="Input 6 3 2 3 2 4" xfId="31420"/>
    <cellStyle name="Input 6 3 2 3 3" xfId="31421"/>
    <cellStyle name="Input 6 3 2 3 3 2" xfId="31422"/>
    <cellStyle name="Input 6 3 2 3 3 3" xfId="31423"/>
    <cellStyle name="Input 6 3 2 3 3 4" xfId="31424"/>
    <cellStyle name="Input 6 3 2 3 4" xfId="31425"/>
    <cellStyle name="Input 6 3 2 3 5" xfId="31426"/>
    <cellStyle name="Input 6 3 2 3 6" xfId="31427"/>
    <cellStyle name="Input 6 3 2 4" xfId="31428"/>
    <cellStyle name="Input 6 3 2 5" xfId="31429"/>
    <cellStyle name="Input 6 3 2 6" xfId="31430"/>
    <cellStyle name="Input 6 3 3" xfId="31431"/>
    <cellStyle name="Input 6 3 4" xfId="31432"/>
    <cellStyle name="Input 6 4" xfId="31433"/>
    <cellStyle name="Input 6 4 2" xfId="31434"/>
    <cellStyle name="Input 6 4 2 2" xfId="31435"/>
    <cellStyle name="Input 6 4 2 2 2" xfId="31436"/>
    <cellStyle name="Input 6 4 2 2 2 2" xfId="31437"/>
    <cellStyle name="Input 6 4 2 2 2 3" xfId="31438"/>
    <cellStyle name="Input 6 4 2 2 2 4" xfId="31439"/>
    <cellStyle name="Input 6 4 2 2 3" xfId="31440"/>
    <cellStyle name="Input 6 4 2 2 3 2" xfId="31441"/>
    <cellStyle name="Input 6 4 2 2 3 3" xfId="31442"/>
    <cellStyle name="Input 6 4 2 2 3 4" xfId="31443"/>
    <cellStyle name="Input 6 4 2 2 4" xfId="31444"/>
    <cellStyle name="Input 6 4 2 2 5" xfId="31445"/>
    <cellStyle name="Input 6 4 2 2 6" xfId="31446"/>
    <cellStyle name="Input 6 4 2 3" xfId="31447"/>
    <cellStyle name="Input 6 4 2 3 2" xfId="31448"/>
    <cellStyle name="Input 6 4 2 3 2 2" xfId="31449"/>
    <cellStyle name="Input 6 4 2 3 2 3" xfId="31450"/>
    <cellStyle name="Input 6 4 2 3 2 4" xfId="31451"/>
    <cellStyle name="Input 6 4 2 3 3" xfId="31452"/>
    <cellStyle name="Input 6 4 2 3 3 2" xfId="31453"/>
    <cellStyle name="Input 6 4 2 3 3 3" xfId="31454"/>
    <cellStyle name="Input 6 4 2 3 3 4" xfId="31455"/>
    <cellStyle name="Input 6 4 2 3 4" xfId="31456"/>
    <cellStyle name="Input 6 4 2 3 5" xfId="31457"/>
    <cellStyle name="Input 6 4 2 3 6" xfId="31458"/>
    <cellStyle name="Input 6 4 2 4" xfId="31459"/>
    <cellStyle name="Input 6 4 2 5" xfId="31460"/>
    <cellStyle name="Input 6 4 2 6" xfId="31461"/>
    <cellStyle name="Input 6 4 3" xfId="31462"/>
    <cellStyle name="Input 6 4 4" xfId="31463"/>
    <cellStyle name="Input 6 5" xfId="31464"/>
    <cellStyle name="Input 6 5 2" xfId="31465"/>
    <cellStyle name="Input 6 5 2 2" xfId="31466"/>
    <cellStyle name="Input 6 5 2 2 2" xfId="31467"/>
    <cellStyle name="Input 6 5 2 2 2 2" xfId="31468"/>
    <cellStyle name="Input 6 5 2 2 2 3" xfId="31469"/>
    <cellStyle name="Input 6 5 2 2 2 4" xfId="31470"/>
    <cellStyle name="Input 6 5 2 2 3" xfId="31471"/>
    <cellStyle name="Input 6 5 2 2 3 2" xfId="31472"/>
    <cellStyle name="Input 6 5 2 2 3 3" xfId="31473"/>
    <cellStyle name="Input 6 5 2 2 3 4" xfId="31474"/>
    <cellStyle name="Input 6 5 2 2 4" xfId="31475"/>
    <cellStyle name="Input 6 5 2 2 5" xfId="31476"/>
    <cellStyle name="Input 6 5 2 2 6" xfId="31477"/>
    <cellStyle name="Input 6 5 2 3" xfId="31478"/>
    <cellStyle name="Input 6 5 2 3 2" xfId="31479"/>
    <cellStyle name="Input 6 5 2 3 2 2" xfId="31480"/>
    <cellStyle name="Input 6 5 2 3 2 3" xfId="31481"/>
    <cellStyle name="Input 6 5 2 3 2 4" xfId="31482"/>
    <cellStyle name="Input 6 5 2 3 3" xfId="31483"/>
    <cellStyle name="Input 6 5 2 3 3 2" xfId="31484"/>
    <cellStyle name="Input 6 5 2 3 3 3" xfId="31485"/>
    <cellStyle name="Input 6 5 2 3 3 4" xfId="31486"/>
    <cellStyle name="Input 6 5 2 3 4" xfId="31487"/>
    <cellStyle name="Input 6 5 2 3 5" xfId="31488"/>
    <cellStyle name="Input 6 5 2 3 6" xfId="31489"/>
    <cellStyle name="Input 6 5 2 4" xfId="31490"/>
    <cellStyle name="Input 6 5 2 5" xfId="31491"/>
    <cellStyle name="Input 6 5 2 6" xfId="31492"/>
    <cellStyle name="Input 6 5 3" xfId="31493"/>
    <cellStyle name="Input 6 5 4" xfId="31494"/>
    <cellStyle name="Input 6 6" xfId="31495"/>
    <cellStyle name="Input 6 6 2" xfId="31496"/>
    <cellStyle name="Input 6 6 2 2" xfId="31497"/>
    <cellStyle name="Input 6 6 2 2 2" xfId="31498"/>
    <cellStyle name="Input 6 6 2 2 3" xfId="31499"/>
    <cellStyle name="Input 6 6 2 2 4" xfId="31500"/>
    <cellStyle name="Input 6 6 2 3" xfId="31501"/>
    <cellStyle name="Input 6 6 2 3 2" xfId="31502"/>
    <cellStyle name="Input 6 6 2 3 3" xfId="31503"/>
    <cellStyle name="Input 6 6 2 3 4" xfId="31504"/>
    <cellStyle name="Input 6 6 2 4" xfId="31505"/>
    <cellStyle name="Input 6 6 2 5" xfId="31506"/>
    <cellStyle name="Input 6 6 2 6" xfId="31507"/>
    <cellStyle name="Input 6 6 3" xfId="31508"/>
    <cellStyle name="Input 6 6 3 2" xfId="31509"/>
    <cellStyle name="Input 6 6 3 2 2" xfId="31510"/>
    <cellStyle name="Input 6 6 3 2 3" xfId="31511"/>
    <cellStyle name="Input 6 6 3 2 4" xfId="31512"/>
    <cellStyle name="Input 6 6 3 3" xfId="31513"/>
    <cellStyle name="Input 6 6 3 3 2" xfId="31514"/>
    <cellStyle name="Input 6 6 3 3 3" xfId="31515"/>
    <cellStyle name="Input 6 6 3 3 4" xfId="31516"/>
    <cellStyle name="Input 6 6 3 4" xfId="31517"/>
    <cellStyle name="Input 6 6 3 5" xfId="31518"/>
    <cellStyle name="Input 6 6 3 6" xfId="31519"/>
    <cellStyle name="Input 6 6 4" xfId="31520"/>
    <cellStyle name="Input 6 6 4 2" xfId="31521"/>
    <cellStyle name="Input 6 6 4 3" xfId="31522"/>
    <cellStyle name="Input 6 6 4 4" xfId="31523"/>
    <cellStyle name="Input 6 6 5" xfId="31524"/>
    <cellStyle name="Input 6 6 6" xfId="31525"/>
    <cellStyle name="Input 6 7" xfId="31526"/>
    <cellStyle name="Input 6 7 2" xfId="31527"/>
    <cellStyle name="Input 6 7 2 2" xfId="31528"/>
    <cellStyle name="Input 6 7 2 2 2" xfId="31529"/>
    <cellStyle name="Input 6 7 2 2 3" xfId="31530"/>
    <cellStyle name="Input 6 7 2 2 4" xfId="31531"/>
    <cellStyle name="Input 6 7 2 3" xfId="31532"/>
    <cellStyle name="Input 6 7 2 3 2" xfId="31533"/>
    <cellStyle name="Input 6 7 2 3 3" xfId="31534"/>
    <cellStyle name="Input 6 7 2 3 4" xfId="31535"/>
    <cellStyle name="Input 6 7 2 4" xfId="31536"/>
    <cellStyle name="Input 6 7 2 5" xfId="31537"/>
    <cellStyle name="Input 6 7 2 6" xfId="31538"/>
    <cellStyle name="Input 6 7 3" xfId="31539"/>
    <cellStyle name="Input 6 7 3 2" xfId="31540"/>
    <cellStyle name="Input 6 7 3 2 2" xfId="31541"/>
    <cellStyle name="Input 6 7 3 2 3" xfId="31542"/>
    <cellStyle name="Input 6 7 3 2 4" xfId="31543"/>
    <cellStyle name="Input 6 7 3 3" xfId="31544"/>
    <cellStyle name="Input 6 7 3 3 2" xfId="31545"/>
    <cellStyle name="Input 6 7 3 3 3" xfId="31546"/>
    <cellStyle name="Input 6 7 3 3 4" xfId="31547"/>
    <cellStyle name="Input 6 7 3 4" xfId="31548"/>
    <cellStyle name="Input 6 7 3 5" xfId="31549"/>
    <cellStyle name="Input 6 7 3 6" xfId="31550"/>
    <cellStyle name="Input 6 7 4" xfId="31551"/>
    <cellStyle name="Input 6 7 4 2" xfId="31552"/>
    <cellStyle name="Input 6 7 4 3" xfId="31553"/>
    <cellStyle name="Input 6 7 4 4" xfId="31554"/>
    <cellStyle name="Input 6 7 5" xfId="31555"/>
    <cellStyle name="Input 6 7 6" xfId="31556"/>
    <cellStyle name="Input 6 8" xfId="31557"/>
    <cellStyle name="Input 6 8 2" xfId="31558"/>
    <cellStyle name="Input 6 8 2 2" xfId="31559"/>
    <cellStyle name="Input 6 8 2 2 2" xfId="31560"/>
    <cellStyle name="Input 6 8 2 2 3" xfId="31561"/>
    <cellStyle name="Input 6 8 2 2 4" xfId="31562"/>
    <cellStyle name="Input 6 8 2 3" xfId="31563"/>
    <cellStyle name="Input 6 8 2 3 2" xfId="31564"/>
    <cellStyle name="Input 6 8 2 3 3" xfId="31565"/>
    <cellStyle name="Input 6 8 2 3 4" xfId="31566"/>
    <cellStyle name="Input 6 8 2 4" xfId="31567"/>
    <cellStyle name="Input 6 8 2 5" xfId="31568"/>
    <cellStyle name="Input 6 8 2 6" xfId="31569"/>
    <cellStyle name="Input 6 8 3" xfId="31570"/>
    <cellStyle name="Input 6 8 3 2" xfId="31571"/>
    <cellStyle name="Input 6 8 3 2 2" xfId="31572"/>
    <cellStyle name="Input 6 8 3 2 3" xfId="31573"/>
    <cellStyle name="Input 6 8 3 2 4" xfId="31574"/>
    <cellStyle name="Input 6 8 3 3" xfId="31575"/>
    <cellStyle name="Input 6 8 3 3 2" xfId="31576"/>
    <cellStyle name="Input 6 8 3 3 3" xfId="31577"/>
    <cellStyle name="Input 6 8 3 3 4" xfId="31578"/>
    <cellStyle name="Input 6 8 3 4" xfId="31579"/>
    <cellStyle name="Input 6 8 3 5" xfId="31580"/>
    <cellStyle name="Input 6 8 3 6" xfId="31581"/>
    <cellStyle name="Input 6 8 4" xfId="31582"/>
    <cellStyle name="Input 6 8 4 2" xfId="31583"/>
    <cellStyle name="Input 6 8 4 3" xfId="31584"/>
    <cellStyle name="Input 6 8 4 4" xfId="31585"/>
    <cellStyle name="Input 6 8 5" xfId="31586"/>
    <cellStyle name="Input 6 8 6" xfId="31587"/>
    <cellStyle name="Input 6 9" xfId="31588"/>
    <cellStyle name="Input 6 9 2" xfId="31589"/>
    <cellStyle name="Input 6 9 2 2" xfId="31590"/>
    <cellStyle name="Input 6 9 2 2 2" xfId="31591"/>
    <cellStyle name="Input 6 9 2 2 3" xfId="31592"/>
    <cellStyle name="Input 6 9 2 2 4" xfId="31593"/>
    <cellStyle name="Input 6 9 2 3" xfId="31594"/>
    <cellStyle name="Input 6 9 2 3 2" xfId="31595"/>
    <cellStyle name="Input 6 9 2 3 3" xfId="31596"/>
    <cellStyle name="Input 6 9 2 3 4" xfId="31597"/>
    <cellStyle name="Input 6 9 2 4" xfId="31598"/>
    <cellStyle name="Input 6 9 2 5" xfId="31599"/>
    <cellStyle name="Input 6 9 2 6" xfId="31600"/>
    <cellStyle name="Input 6 9 3" xfId="31601"/>
    <cellStyle name="Input 6 9 3 2" xfId="31602"/>
    <cellStyle name="Input 6 9 3 2 2" xfId="31603"/>
    <cellStyle name="Input 6 9 3 2 3" xfId="31604"/>
    <cellStyle name="Input 6 9 3 2 4" xfId="31605"/>
    <cellStyle name="Input 6 9 3 3" xfId="31606"/>
    <cellStyle name="Input 6 9 3 3 2" xfId="31607"/>
    <cellStyle name="Input 6 9 3 3 3" xfId="31608"/>
    <cellStyle name="Input 6 9 3 3 4" xfId="31609"/>
    <cellStyle name="Input 6 9 3 4" xfId="31610"/>
    <cellStyle name="Input 6 9 3 5" xfId="31611"/>
    <cellStyle name="Input 6 9 3 6" xfId="31612"/>
    <cellStyle name="Input 6 9 4" xfId="31613"/>
    <cellStyle name="Input 6 9 4 2" xfId="31614"/>
    <cellStyle name="Input 6 9 4 3" xfId="31615"/>
    <cellStyle name="Input 6 9 4 4" xfId="31616"/>
    <cellStyle name="Input 6 9 5" xfId="31617"/>
    <cellStyle name="Input 6 9 6" xfId="31618"/>
    <cellStyle name="Input 7" xfId="31619"/>
    <cellStyle name="Input 7 10" xfId="31620"/>
    <cellStyle name="Input 7 10 2" xfId="31621"/>
    <cellStyle name="Input 7 10 2 2" xfId="31622"/>
    <cellStyle name="Input 7 10 2 2 2" xfId="31623"/>
    <cellStyle name="Input 7 10 2 2 3" xfId="31624"/>
    <cellStyle name="Input 7 10 2 2 4" xfId="31625"/>
    <cellStyle name="Input 7 10 2 3" xfId="31626"/>
    <cellStyle name="Input 7 10 2 3 2" xfId="31627"/>
    <cellStyle name="Input 7 10 2 3 3" xfId="31628"/>
    <cellStyle name="Input 7 10 2 3 4" xfId="31629"/>
    <cellStyle name="Input 7 10 2 4" xfId="31630"/>
    <cellStyle name="Input 7 10 2 5" xfId="31631"/>
    <cellStyle name="Input 7 10 2 6" xfId="31632"/>
    <cellStyle name="Input 7 10 3" xfId="31633"/>
    <cellStyle name="Input 7 10 3 2" xfId="31634"/>
    <cellStyle name="Input 7 10 3 2 2" xfId="31635"/>
    <cellStyle name="Input 7 10 3 2 3" xfId="31636"/>
    <cellStyle name="Input 7 10 3 2 4" xfId="31637"/>
    <cellStyle name="Input 7 10 3 3" xfId="31638"/>
    <cellStyle name="Input 7 10 3 3 2" xfId="31639"/>
    <cellStyle name="Input 7 10 3 3 3" xfId="31640"/>
    <cellStyle name="Input 7 10 3 3 4" xfId="31641"/>
    <cellStyle name="Input 7 10 3 4" xfId="31642"/>
    <cellStyle name="Input 7 10 3 5" xfId="31643"/>
    <cellStyle name="Input 7 10 3 6" xfId="31644"/>
    <cellStyle name="Input 7 10 4" xfId="31645"/>
    <cellStyle name="Input 7 10 5" xfId="31646"/>
    <cellStyle name="Input 7 10 6" xfId="31647"/>
    <cellStyle name="Input 7 11" xfId="31648"/>
    <cellStyle name="Input 7 12" xfId="31649"/>
    <cellStyle name="Input 7 2" xfId="31650"/>
    <cellStyle name="Input 7 2 2" xfId="31651"/>
    <cellStyle name="Input 7 2 2 2" xfId="31652"/>
    <cellStyle name="Input 7 2 2 2 2" xfId="31653"/>
    <cellStyle name="Input 7 2 2 2 2 2" xfId="31654"/>
    <cellStyle name="Input 7 2 2 2 2 3" xfId="31655"/>
    <cellStyle name="Input 7 2 2 2 2 4" xfId="31656"/>
    <cellStyle name="Input 7 2 2 2 3" xfId="31657"/>
    <cellStyle name="Input 7 2 2 2 3 2" xfId="31658"/>
    <cellStyle name="Input 7 2 2 2 3 3" xfId="31659"/>
    <cellStyle name="Input 7 2 2 2 3 4" xfId="31660"/>
    <cellStyle name="Input 7 2 2 2 4" xfId="31661"/>
    <cellStyle name="Input 7 2 2 2 5" xfId="31662"/>
    <cellStyle name="Input 7 2 2 2 6" xfId="31663"/>
    <cellStyle name="Input 7 2 2 3" xfId="31664"/>
    <cellStyle name="Input 7 2 2 3 2" xfId="31665"/>
    <cellStyle name="Input 7 2 2 3 2 2" xfId="31666"/>
    <cellStyle name="Input 7 2 2 3 2 3" xfId="31667"/>
    <cellStyle name="Input 7 2 2 3 2 4" xfId="31668"/>
    <cellStyle name="Input 7 2 2 3 3" xfId="31669"/>
    <cellStyle name="Input 7 2 2 3 3 2" xfId="31670"/>
    <cellStyle name="Input 7 2 2 3 3 3" xfId="31671"/>
    <cellStyle name="Input 7 2 2 3 3 4" xfId="31672"/>
    <cellStyle name="Input 7 2 2 3 4" xfId="31673"/>
    <cellStyle name="Input 7 2 2 3 5" xfId="31674"/>
    <cellStyle name="Input 7 2 2 3 6" xfId="31675"/>
    <cellStyle name="Input 7 2 2 4" xfId="31676"/>
    <cellStyle name="Input 7 2 2 5" xfId="31677"/>
    <cellStyle name="Input 7 2 2 6" xfId="31678"/>
    <cellStyle name="Input 7 2 3" xfId="31679"/>
    <cellStyle name="Input 7 2 4" xfId="31680"/>
    <cellStyle name="Input 7 3" xfId="31681"/>
    <cellStyle name="Input 7 3 2" xfId="31682"/>
    <cellStyle name="Input 7 3 2 2" xfId="31683"/>
    <cellStyle name="Input 7 3 2 2 2" xfId="31684"/>
    <cellStyle name="Input 7 3 2 2 2 2" xfId="31685"/>
    <cellStyle name="Input 7 3 2 2 2 3" xfId="31686"/>
    <cellStyle name="Input 7 3 2 2 2 4" xfId="31687"/>
    <cellStyle name="Input 7 3 2 2 3" xfId="31688"/>
    <cellStyle name="Input 7 3 2 2 3 2" xfId="31689"/>
    <cellStyle name="Input 7 3 2 2 3 3" xfId="31690"/>
    <cellStyle name="Input 7 3 2 2 3 4" xfId="31691"/>
    <cellStyle name="Input 7 3 2 2 4" xfId="31692"/>
    <cellStyle name="Input 7 3 2 2 5" xfId="31693"/>
    <cellStyle name="Input 7 3 2 2 6" xfId="31694"/>
    <cellStyle name="Input 7 3 2 3" xfId="31695"/>
    <cellStyle name="Input 7 3 2 3 2" xfId="31696"/>
    <cellStyle name="Input 7 3 2 3 2 2" xfId="31697"/>
    <cellStyle name="Input 7 3 2 3 2 3" xfId="31698"/>
    <cellStyle name="Input 7 3 2 3 2 4" xfId="31699"/>
    <cellStyle name="Input 7 3 2 3 3" xfId="31700"/>
    <cellStyle name="Input 7 3 2 3 3 2" xfId="31701"/>
    <cellStyle name="Input 7 3 2 3 3 3" xfId="31702"/>
    <cellStyle name="Input 7 3 2 3 3 4" xfId="31703"/>
    <cellStyle name="Input 7 3 2 3 4" xfId="31704"/>
    <cellStyle name="Input 7 3 2 3 5" xfId="31705"/>
    <cellStyle name="Input 7 3 2 3 6" xfId="31706"/>
    <cellStyle name="Input 7 3 2 4" xfId="31707"/>
    <cellStyle name="Input 7 3 2 5" xfId="31708"/>
    <cellStyle name="Input 7 3 2 6" xfId="31709"/>
    <cellStyle name="Input 7 3 3" xfId="31710"/>
    <cellStyle name="Input 7 3 4" xfId="31711"/>
    <cellStyle name="Input 7 4" xfId="31712"/>
    <cellStyle name="Input 7 4 2" xfId="31713"/>
    <cellStyle name="Input 7 4 2 2" xfId="31714"/>
    <cellStyle name="Input 7 4 2 2 2" xfId="31715"/>
    <cellStyle name="Input 7 4 2 2 2 2" xfId="31716"/>
    <cellStyle name="Input 7 4 2 2 2 3" xfId="31717"/>
    <cellStyle name="Input 7 4 2 2 2 4" xfId="31718"/>
    <cellStyle name="Input 7 4 2 2 3" xfId="31719"/>
    <cellStyle name="Input 7 4 2 2 3 2" xfId="31720"/>
    <cellStyle name="Input 7 4 2 2 3 3" xfId="31721"/>
    <cellStyle name="Input 7 4 2 2 3 4" xfId="31722"/>
    <cellStyle name="Input 7 4 2 2 4" xfId="31723"/>
    <cellStyle name="Input 7 4 2 2 5" xfId="31724"/>
    <cellStyle name="Input 7 4 2 2 6" xfId="31725"/>
    <cellStyle name="Input 7 4 2 3" xfId="31726"/>
    <cellStyle name="Input 7 4 2 3 2" xfId="31727"/>
    <cellStyle name="Input 7 4 2 3 2 2" xfId="31728"/>
    <cellStyle name="Input 7 4 2 3 2 3" xfId="31729"/>
    <cellStyle name="Input 7 4 2 3 2 4" xfId="31730"/>
    <cellStyle name="Input 7 4 2 3 3" xfId="31731"/>
    <cellStyle name="Input 7 4 2 3 3 2" xfId="31732"/>
    <cellStyle name="Input 7 4 2 3 3 3" xfId="31733"/>
    <cellStyle name="Input 7 4 2 3 3 4" xfId="31734"/>
    <cellStyle name="Input 7 4 2 3 4" xfId="31735"/>
    <cellStyle name="Input 7 4 2 3 5" xfId="31736"/>
    <cellStyle name="Input 7 4 2 3 6" xfId="31737"/>
    <cellStyle name="Input 7 4 2 4" xfId="31738"/>
    <cellStyle name="Input 7 4 2 5" xfId="31739"/>
    <cellStyle name="Input 7 4 2 6" xfId="31740"/>
    <cellStyle name="Input 7 4 3" xfId="31741"/>
    <cellStyle name="Input 7 4 4" xfId="31742"/>
    <cellStyle name="Input 7 5" xfId="31743"/>
    <cellStyle name="Input 7 5 2" xfId="31744"/>
    <cellStyle name="Input 7 5 2 2" xfId="31745"/>
    <cellStyle name="Input 7 5 2 2 2" xfId="31746"/>
    <cellStyle name="Input 7 5 2 2 2 2" xfId="31747"/>
    <cellStyle name="Input 7 5 2 2 2 3" xfId="31748"/>
    <cellStyle name="Input 7 5 2 2 2 4" xfId="31749"/>
    <cellStyle name="Input 7 5 2 2 3" xfId="31750"/>
    <cellStyle name="Input 7 5 2 2 3 2" xfId="31751"/>
    <cellStyle name="Input 7 5 2 2 3 3" xfId="31752"/>
    <cellStyle name="Input 7 5 2 2 3 4" xfId="31753"/>
    <cellStyle name="Input 7 5 2 2 4" xfId="31754"/>
    <cellStyle name="Input 7 5 2 2 5" xfId="31755"/>
    <cellStyle name="Input 7 5 2 2 6" xfId="31756"/>
    <cellStyle name="Input 7 5 2 3" xfId="31757"/>
    <cellStyle name="Input 7 5 2 3 2" xfId="31758"/>
    <cellStyle name="Input 7 5 2 3 2 2" xfId="31759"/>
    <cellStyle name="Input 7 5 2 3 2 3" xfId="31760"/>
    <cellStyle name="Input 7 5 2 3 2 4" xfId="31761"/>
    <cellStyle name="Input 7 5 2 3 3" xfId="31762"/>
    <cellStyle name="Input 7 5 2 3 3 2" xfId="31763"/>
    <cellStyle name="Input 7 5 2 3 3 3" xfId="31764"/>
    <cellStyle name="Input 7 5 2 3 3 4" xfId="31765"/>
    <cellStyle name="Input 7 5 2 3 4" xfId="31766"/>
    <cellStyle name="Input 7 5 2 3 5" xfId="31767"/>
    <cellStyle name="Input 7 5 2 3 6" xfId="31768"/>
    <cellStyle name="Input 7 5 2 4" xfId="31769"/>
    <cellStyle name="Input 7 5 2 5" xfId="31770"/>
    <cellStyle name="Input 7 5 2 6" xfId="31771"/>
    <cellStyle name="Input 7 5 3" xfId="31772"/>
    <cellStyle name="Input 7 5 4" xfId="31773"/>
    <cellStyle name="Input 7 6" xfId="31774"/>
    <cellStyle name="Input 7 6 2" xfId="31775"/>
    <cellStyle name="Input 7 6 2 2" xfId="31776"/>
    <cellStyle name="Input 7 6 2 2 2" xfId="31777"/>
    <cellStyle name="Input 7 6 2 2 3" xfId="31778"/>
    <cellStyle name="Input 7 6 2 2 4" xfId="31779"/>
    <cellStyle name="Input 7 6 2 3" xfId="31780"/>
    <cellStyle name="Input 7 6 2 3 2" xfId="31781"/>
    <cellStyle name="Input 7 6 2 3 3" xfId="31782"/>
    <cellStyle name="Input 7 6 2 3 4" xfId="31783"/>
    <cellStyle name="Input 7 6 2 4" xfId="31784"/>
    <cellStyle name="Input 7 6 2 5" xfId="31785"/>
    <cellStyle name="Input 7 6 2 6" xfId="31786"/>
    <cellStyle name="Input 7 6 3" xfId="31787"/>
    <cellStyle name="Input 7 6 3 2" xfId="31788"/>
    <cellStyle name="Input 7 6 3 2 2" xfId="31789"/>
    <cellStyle name="Input 7 6 3 2 3" xfId="31790"/>
    <cellStyle name="Input 7 6 3 2 4" xfId="31791"/>
    <cellStyle name="Input 7 6 3 3" xfId="31792"/>
    <cellStyle name="Input 7 6 3 3 2" xfId="31793"/>
    <cellStyle name="Input 7 6 3 3 3" xfId="31794"/>
    <cellStyle name="Input 7 6 3 3 4" xfId="31795"/>
    <cellStyle name="Input 7 6 3 4" xfId="31796"/>
    <cellStyle name="Input 7 6 3 5" xfId="31797"/>
    <cellStyle name="Input 7 6 3 6" xfId="31798"/>
    <cellStyle name="Input 7 6 4" xfId="31799"/>
    <cellStyle name="Input 7 6 4 2" xfId="31800"/>
    <cellStyle name="Input 7 6 4 3" xfId="31801"/>
    <cellStyle name="Input 7 6 4 4" xfId="31802"/>
    <cellStyle name="Input 7 6 5" xfId="31803"/>
    <cellStyle name="Input 7 6 6" xfId="31804"/>
    <cellStyle name="Input 7 7" xfId="31805"/>
    <cellStyle name="Input 7 7 2" xfId="31806"/>
    <cellStyle name="Input 7 7 2 2" xfId="31807"/>
    <cellStyle name="Input 7 7 2 2 2" xfId="31808"/>
    <cellStyle name="Input 7 7 2 2 3" xfId="31809"/>
    <cellStyle name="Input 7 7 2 2 4" xfId="31810"/>
    <cellStyle name="Input 7 7 2 3" xfId="31811"/>
    <cellStyle name="Input 7 7 2 3 2" xfId="31812"/>
    <cellStyle name="Input 7 7 2 3 3" xfId="31813"/>
    <cellStyle name="Input 7 7 2 3 4" xfId="31814"/>
    <cellStyle name="Input 7 7 2 4" xfId="31815"/>
    <cellStyle name="Input 7 7 2 5" xfId="31816"/>
    <cellStyle name="Input 7 7 2 6" xfId="31817"/>
    <cellStyle name="Input 7 7 3" xfId="31818"/>
    <cellStyle name="Input 7 7 3 2" xfId="31819"/>
    <cellStyle name="Input 7 7 3 2 2" xfId="31820"/>
    <cellStyle name="Input 7 7 3 2 3" xfId="31821"/>
    <cellStyle name="Input 7 7 3 2 4" xfId="31822"/>
    <cellStyle name="Input 7 7 3 3" xfId="31823"/>
    <cellStyle name="Input 7 7 3 3 2" xfId="31824"/>
    <cellStyle name="Input 7 7 3 3 3" xfId="31825"/>
    <cellStyle name="Input 7 7 3 3 4" xfId="31826"/>
    <cellStyle name="Input 7 7 3 4" xfId="31827"/>
    <cellStyle name="Input 7 7 3 5" xfId="31828"/>
    <cellStyle name="Input 7 7 3 6" xfId="31829"/>
    <cellStyle name="Input 7 7 4" xfId="31830"/>
    <cellStyle name="Input 7 7 4 2" xfId="31831"/>
    <cellStyle name="Input 7 7 4 3" xfId="31832"/>
    <cellStyle name="Input 7 7 4 4" xfId="31833"/>
    <cellStyle name="Input 7 7 5" xfId="31834"/>
    <cellStyle name="Input 7 7 6" xfId="31835"/>
    <cellStyle name="Input 7 8" xfId="31836"/>
    <cellStyle name="Input 7 8 2" xfId="31837"/>
    <cellStyle name="Input 7 8 2 2" xfId="31838"/>
    <cellStyle name="Input 7 8 2 2 2" xfId="31839"/>
    <cellStyle name="Input 7 8 2 2 3" xfId="31840"/>
    <cellStyle name="Input 7 8 2 2 4" xfId="31841"/>
    <cellStyle name="Input 7 8 2 3" xfId="31842"/>
    <cellStyle name="Input 7 8 2 3 2" xfId="31843"/>
    <cellStyle name="Input 7 8 2 3 3" xfId="31844"/>
    <cellStyle name="Input 7 8 2 3 4" xfId="31845"/>
    <cellStyle name="Input 7 8 2 4" xfId="31846"/>
    <cellStyle name="Input 7 8 2 5" xfId="31847"/>
    <cellStyle name="Input 7 8 2 6" xfId="31848"/>
    <cellStyle name="Input 7 8 3" xfId="31849"/>
    <cellStyle name="Input 7 8 3 2" xfId="31850"/>
    <cellStyle name="Input 7 8 3 2 2" xfId="31851"/>
    <cellStyle name="Input 7 8 3 2 3" xfId="31852"/>
    <cellStyle name="Input 7 8 3 2 4" xfId="31853"/>
    <cellStyle name="Input 7 8 3 3" xfId="31854"/>
    <cellStyle name="Input 7 8 3 3 2" xfId="31855"/>
    <cellStyle name="Input 7 8 3 3 3" xfId="31856"/>
    <cellStyle name="Input 7 8 3 3 4" xfId="31857"/>
    <cellStyle name="Input 7 8 3 4" xfId="31858"/>
    <cellStyle name="Input 7 8 3 5" xfId="31859"/>
    <cellStyle name="Input 7 8 3 6" xfId="31860"/>
    <cellStyle name="Input 7 8 4" xfId="31861"/>
    <cellStyle name="Input 7 8 4 2" xfId="31862"/>
    <cellStyle name="Input 7 8 4 3" xfId="31863"/>
    <cellStyle name="Input 7 8 4 4" xfId="31864"/>
    <cellStyle name="Input 7 8 5" xfId="31865"/>
    <cellStyle name="Input 7 8 6" xfId="31866"/>
    <cellStyle name="Input 7 9" xfId="31867"/>
    <cellStyle name="Input 7 9 2" xfId="31868"/>
    <cellStyle name="Input 7 9 2 2" xfId="31869"/>
    <cellStyle name="Input 7 9 2 2 2" xfId="31870"/>
    <cellStyle name="Input 7 9 2 2 3" xfId="31871"/>
    <cellStyle name="Input 7 9 2 2 4" xfId="31872"/>
    <cellStyle name="Input 7 9 2 3" xfId="31873"/>
    <cellStyle name="Input 7 9 2 3 2" xfId="31874"/>
    <cellStyle name="Input 7 9 2 3 3" xfId="31875"/>
    <cellStyle name="Input 7 9 2 3 4" xfId="31876"/>
    <cellStyle name="Input 7 9 2 4" xfId="31877"/>
    <cellStyle name="Input 7 9 2 5" xfId="31878"/>
    <cellStyle name="Input 7 9 2 6" xfId="31879"/>
    <cellStyle name="Input 7 9 3" xfId="31880"/>
    <cellStyle name="Input 7 9 3 2" xfId="31881"/>
    <cellStyle name="Input 7 9 3 2 2" xfId="31882"/>
    <cellStyle name="Input 7 9 3 2 3" xfId="31883"/>
    <cellStyle name="Input 7 9 3 2 4" xfId="31884"/>
    <cellStyle name="Input 7 9 3 3" xfId="31885"/>
    <cellStyle name="Input 7 9 3 3 2" xfId="31886"/>
    <cellStyle name="Input 7 9 3 3 3" xfId="31887"/>
    <cellStyle name="Input 7 9 3 3 4" xfId="31888"/>
    <cellStyle name="Input 7 9 3 4" xfId="31889"/>
    <cellStyle name="Input 7 9 3 5" xfId="31890"/>
    <cellStyle name="Input 7 9 3 6" xfId="31891"/>
    <cellStyle name="Input 7 9 4" xfId="31892"/>
    <cellStyle name="Input 7 9 4 2" xfId="31893"/>
    <cellStyle name="Input 7 9 4 3" xfId="31894"/>
    <cellStyle name="Input 7 9 4 4" xfId="31895"/>
    <cellStyle name="Input 7 9 5" xfId="31896"/>
    <cellStyle name="Input 7 9 6" xfId="31897"/>
    <cellStyle name="Input 8" xfId="31898"/>
    <cellStyle name="Input 8 10" xfId="31899"/>
    <cellStyle name="Input 8 10 2" xfId="31900"/>
    <cellStyle name="Input 8 10 2 2" xfId="31901"/>
    <cellStyle name="Input 8 10 2 2 2" xfId="31902"/>
    <cellStyle name="Input 8 10 2 2 3" xfId="31903"/>
    <cellStyle name="Input 8 10 2 2 4" xfId="31904"/>
    <cellStyle name="Input 8 10 2 3" xfId="31905"/>
    <cellStyle name="Input 8 10 2 3 2" xfId="31906"/>
    <cellStyle name="Input 8 10 2 3 3" xfId="31907"/>
    <cellStyle name="Input 8 10 2 3 4" xfId="31908"/>
    <cellStyle name="Input 8 10 2 4" xfId="31909"/>
    <cellStyle name="Input 8 10 2 5" xfId="31910"/>
    <cellStyle name="Input 8 10 2 6" xfId="31911"/>
    <cellStyle name="Input 8 10 3" xfId="31912"/>
    <cellStyle name="Input 8 10 3 2" xfId="31913"/>
    <cellStyle name="Input 8 10 3 2 2" xfId="31914"/>
    <cellStyle name="Input 8 10 3 2 3" xfId="31915"/>
    <cellStyle name="Input 8 10 3 2 4" xfId="31916"/>
    <cellStyle name="Input 8 10 3 3" xfId="31917"/>
    <cellStyle name="Input 8 10 3 3 2" xfId="31918"/>
    <cellStyle name="Input 8 10 3 3 3" xfId="31919"/>
    <cellStyle name="Input 8 10 3 3 4" xfId="31920"/>
    <cellStyle name="Input 8 10 3 4" xfId="31921"/>
    <cellStyle name="Input 8 10 3 5" xfId="31922"/>
    <cellStyle name="Input 8 10 3 6" xfId="31923"/>
    <cellStyle name="Input 8 10 4" xfId="31924"/>
    <cellStyle name="Input 8 10 5" xfId="31925"/>
    <cellStyle name="Input 8 10 6" xfId="31926"/>
    <cellStyle name="Input 8 11" xfId="31927"/>
    <cellStyle name="Input 8 12" xfId="31928"/>
    <cellStyle name="Input 8 2" xfId="31929"/>
    <cellStyle name="Input 8 2 2" xfId="31930"/>
    <cellStyle name="Input 8 2 2 2" xfId="31931"/>
    <cellStyle name="Input 8 2 2 2 2" xfId="31932"/>
    <cellStyle name="Input 8 2 2 2 2 2" xfId="31933"/>
    <cellStyle name="Input 8 2 2 2 2 3" xfId="31934"/>
    <cellStyle name="Input 8 2 2 2 2 4" xfId="31935"/>
    <cellStyle name="Input 8 2 2 2 3" xfId="31936"/>
    <cellStyle name="Input 8 2 2 2 3 2" xfId="31937"/>
    <cellStyle name="Input 8 2 2 2 3 3" xfId="31938"/>
    <cellStyle name="Input 8 2 2 2 3 4" xfId="31939"/>
    <cellStyle name="Input 8 2 2 2 4" xfId="31940"/>
    <cellStyle name="Input 8 2 2 2 5" xfId="31941"/>
    <cellStyle name="Input 8 2 2 2 6" xfId="31942"/>
    <cellStyle name="Input 8 2 2 3" xfId="31943"/>
    <cellStyle name="Input 8 2 2 3 2" xfId="31944"/>
    <cellStyle name="Input 8 2 2 3 2 2" xfId="31945"/>
    <cellStyle name="Input 8 2 2 3 2 3" xfId="31946"/>
    <cellStyle name="Input 8 2 2 3 2 4" xfId="31947"/>
    <cellStyle name="Input 8 2 2 3 3" xfId="31948"/>
    <cellStyle name="Input 8 2 2 3 3 2" xfId="31949"/>
    <cellStyle name="Input 8 2 2 3 3 3" xfId="31950"/>
    <cellStyle name="Input 8 2 2 3 3 4" xfId="31951"/>
    <cellStyle name="Input 8 2 2 3 4" xfId="31952"/>
    <cellStyle name="Input 8 2 2 3 5" xfId="31953"/>
    <cellStyle name="Input 8 2 2 3 6" xfId="31954"/>
    <cellStyle name="Input 8 2 2 4" xfId="31955"/>
    <cellStyle name="Input 8 2 2 5" xfId="31956"/>
    <cellStyle name="Input 8 2 2 6" xfId="31957"/>
    <cellStyle name="Input 8 2 3" xfId="31958"/>
    <cellStyle name="Input 8 2 4" xfId="31959"/>
    <cellStyle name="Input 8 3" xfId="31960"/>
    <cellStyle name="Input 8 3 2" xfId="31961"/>
    <cellStyle name="Input 8 3 2 2" xfId="31962"/>
    <cellStyle name="Input 8 3 2 2 2" xfId="31963"/>
    <cellStyle name="Input 8 3 2 2 2 2" xfId="31964"/>
    <cellStyle name="Input 8 3 2 2 2 3" xfId="31965"/>
    <cellStyle name="Input 8 3 2 2 2 4" xfId="31966"/>
    <cellStyle name="Input 8 3 2 2 3" xfId="31967"/>
    <cellStyle name="Input 8 3 2 2 3 2" xfId="31968"/>
    <cellStyle name="Input 8 3 2 2 3 3" xfId="31969"/>
    <cellStyle name="Input 8 3 2 2 3 4" xfId="31970"/>
    <cellStyle name="Input 8 3 2 2 4" xfId="31971"/>
    <cellStyle name="Input 8 3 2 2 5" xfId="31972"/>
    <cellStyle name="Input 8 3 2 2 6" xfId="31973"/>
    <cellStyle name="Input 8 3 2 3" xfId="31974"/>
    <cellStyle name="Input 8 3 2 3 2" xfId="31975"/>
    <cellStyle name="Input 8 3 2 3 2 2" xfId="31976"/>
    <cellStyle name="Input 8 3 2 3 2 3" xfId="31977"/>
    <cellStyle name="Input 8 3 2 3 2 4" xfId="31978"/>
    <cellStyle name="Input 8 3 2 3 3" xfId="31979"/>
    <cellStyle name="Input 8 3 2 3 3 2" xfId="31980"/>
    <cellStyle name="Input 8 3 2 3 3 3" xfId="31981"/>
    <cellStyle name="Input 8 3 2 3 3 4" xfId="31982"/>
    <cellStyle name="Input 8 3 2 3 4" xfId="31983"/>
    <cellStyle name="Input 8 3 2 3 5" xfId="31984"/>
    <cellStyle name="Input 8 3 2 3 6" xfId="31985"/>
    <cellStyle name="Input 8 3 2 4" xfId="31986"/>
    <cellStyle name="Input 8 3 2 5" xfId="31987"/>
    <cellStyle name="Input 8 3 2 6" xfId="31988"/>
    <cellStyle name="Input 8 3 3" xfId="31989"/>
    <cellStyle name="Input 8 3 4" xfId="31990"/>
    <cellStyle name="Input 8 4" xfId="31991"/>
    <cellStyle name="Input 8 4 2" xfId="31992"/>
    <cellStyle name="Input 8 4 2 2" xfId="31993"/>
    <cellStyle name="Input 8 4 2 2 2" xfId="31994"/>
    <cellStyle name="Input 8 4 2 2 2 2" xfId="31995"/>
    <cellStyle name="Input 8 4 2 2 2 3" xfId="31996"/>
    <cellStyle name="Input 8 4 2 2 2 4" xfId="31997"/>
    <cellStyle name="Input 8 4 2 2 3" xfId="31998"/>
    <cellStyle name="Input 8 4 2 2 3 2" xfId="31999"/>
    <cellStyle name="Input 8 4 2 2 3 3" xfId="32000"/>
    <cellStyle name="Input 8 4 2 2 3 4" xfId="32001"/>
    <cellStyle name="Input 8 4 2 2 4" xfId="32002"/>
    <cellStyle name="Input 8 4 2 2 5" xfId="32003"/>
    <cellStyle name="Input 8 4 2 2 6" xfId="32004"/>
    <cellStyle name="Input 8 4 2 3" xfId="32005"/>
    <cellStyle name="Input 8 4 2 3 2" xfId="32006"/>
    <cellStyle name="Input 8 4 2 3 2 2" xfId="32007"/>
    <cellStyle name="Input 8 4 2 3 2 3" xfId="32008"/>
    <cellStyle name="Input 8 4 2 3 2 4" xfId="32009"/>
    <cellStyle name="Input 8 4 2 3 3" xfId="32010"/>
    <cellStyle name="Input 8 4 2 3 3 2" xfId="32011"/>
    <cellStyle name="Input 8 4 2 3 3 3" xfId="32012"/>
    <cellStyle name="Input 8 4 2 3 3 4" xfId="32013"/>
    <cellStyle name="Input 8 4 2 3 4" xfId="32014"/>
    <cellStyle name="Input 8 4 2 3 5" xfId="32015"/>
    <cellStyle name="Input 8 4 2 3 6" xfId="32016"/>
    <cellStyle name="Input 8 4 2 4" xfId="32017"/>
    <cellStyle name="Input 8 4 2 5" xfId="32018"/>
    <cellStyle name="Input 8 4 2 6" xfId="32019"/>
    <cellStyle name="Input 8 4 3" xfId="32020"/>
    <cellStyle name="Input 8 4 4" xfId="32021"/>
    <cellStyle name="Input 8 5" xfId="32022"/>
    <cellStyle name="Input 8 5 2" xfId="32023"/>
    <cellStyle name="Input 8 5 2 2" xfId="32024"/>
    <cellStyle name="Input 8 5 2 2 2" xfId="32025"/>
    <cellStyle name="Input 8 5 2 2 2 2" xfId="32026"/>
    <cellStyle name="Input 8 5 2 2 2 3" xfId="32027"/>
    <cellStyle name="Input 8 5 2 2 2 4" xfId="32028"/>
    <cellStyle name="Input 8 5 2 2 3" xfId="32029"/>
    <cellStyle name="Input 8 5 2 2 3 2" xfId="32030"/>
    <cellStyle name="Input 8 5 2 2 3 3" xfId="32031"/>
    <cellStyle name="Input 8 5 2 2 3 4" xfId="32032"/>
    <cellStyle name="Input 8 5 2 2 4" xfId="32033"/>
    <cellStyle name="Input 8 5 2 2 5" xfId="32034"/>
    <cellStyle name="Input 8 5 2 2 6" xfId="32035"/>
    <cellStyle name="Input 8 5 2 3" xfId="32036"/>
    <cellStyle name="Input 8 5 2 3 2" xfId="32037"/>
    <cellStyle name="Input 8 5 2 3 2 2" xfId="32038"/>
    <cellStyle name="Input 8 5 2 3 2 3" xfId="32039"/>
    <cellStyle name="Input 8 5 2 3 2 4" xfId="32040"/>
    <cellStyle name="Input 8 5 2 3 3" xfId="32041"/>
    <cellStyle name="Input 8 5 2 3 3 2" xfId="32042"/>
    <cellStyle name="Input 8 5 2 3 3 3" xfId="32043"/>
    <cellStyle name="Input 8 5 2 3 3 4" xfId="32044"/>
    <cellStyle name="Input 8 5 2 3 4" xfId="32045"/>
    <cellStyle name="Input 8 5 2 3 5" xfId="32046"/>
    <cellStyle name="Input 8 5 2 3 6" xfId="32047"/>
    <cellStyle name="Input 8 5 2 4" xfId="32048"/>
    <cellStyle name="Input 8 5 2 5" xfId="32049"/>
    <cellStyle name="Input 8 5 2 6" xfId="32050"/>
    <cellStyle name="Input 8 5 3" xfId="32051"/>
    <cellStyle name="Input 8 5 4" xfId="32052"/>
    <cellStyle name="Input 8 6" xfId="32053"/>
    <cellStyle name="Input 8 6 2" xfId="32054"/>
    <cellStyle name="Input 8 6 2 2" xfId="32055"/>
    <cellStyle name="Input 8 6 2 2 2" xfId="32056"/>
    <cellStyle name="Input 8 6 2 2 3" xfId="32057"/>
    <cellStyle name="Input 8 6 2 2 4" xfId="32058"/>
    <cellStyle name="Input 8 6 2 3" xfId="32059"/>
    <cellStyle name="Input 8 6 2 3 2" xfId="32060"/>
    <cellStyle name="Input 8 6 2 3 3" xfId="32061"/>
    <cellStyle name="Input 8 6 2 3 4" xfId="32062"/>
    <cellStyle name="Input 8 6 2 4" xfId="32063"/>
    <cellStyle name="Input 8 6 2 5" xfId="32064"/>
    <cellStyle name="Input 8 6 2 6" xfId="32065"/>
    <cellStyle name="Input 8 6 3" xfId="32066"/>
    <cellStyle name="Input 8 6 3 2" xfId="32067"/>
    <cellStyle name="Input 8 6 3 2 2" xfId="32068"/>
    <cellStyle name="Input 8 6 3 2 3" xfId="32069"/>
    <cellStyle name="Input 8 6 3 2 4" xfId="32070"/>
    <cellStyle name="Input 8 6 3 3" xfId="32071"/>
    <cellStyle name="Input 8 6 3 3 2" xfId="32072"/>
    <cellStyle name="Input 8 6 3 3 3" xfId="32073"/>
    <cellStyle name="Input 8 6 3 3 4" xfId="32074"/>
    <cellStyle name="Input 8 6 3 4" xfId="32075"/>
    <cellStyle name="Input 8 6 3 5" xfId="32076"/>
    <cellStyle name="Input 8 6 3 6" xfId="32077"/>
    <cellStyle name="Input 8 6 4" xfId="32078"/>
    <cellStyle name="Input 8 6 4 2" xfId="32079"/>
    <cellStyle name="Input 8 6 4 3" xfId="32080"/>
    <cellStyle name="Input 8 6 4 4" xfId="32081"/>
    <cellStyle name="Input 8 6 5" xfId="32082"/>
    <cellStyle name="Input 8 6 6" xfId="32083"/>
    <cellStyle name="Input 8 7" xfId="32084"/>
    <cellStyle name="Input 8 7 2" xfId="32085"/>
    <cellStyle name="Input 8 7 2 2" xfId="32086"/>
    <cellStyle name="Input 8 7 2 2 2" xfId="32087"/>
    <cellStyle name="Input 8 7 2 2 3" xfId="32088"/>
    <cellStyle name="Input 8 7 2 2 4" xfId="32089"/>
    <cellStyle name="Input 8 7 2 3" xfId="32090"/>
    <cellStyle name="Input 8 7 2 3 2" xfId="32091"/>
    <cellStyle name="Input 8 7 2 3 3" xfId="32092"/>
    <cellStyle name="Input 8 7 2 3 4" xfId="32093"/>
    <cellStyle name="Input 8 7 2 4" xfId="32094"/>
    <cellStyle name="Input 8 7 2 5" xfId="32095"/>
    <cellStyle name="Input 8 7 2 6" xfId="32096"/>
    <cellStyle name="Input 8 7 3" xfId="32097"/>
    <cellStyle name="Input 8 7 3 2" xfId="32098"/>
    <cellStyle name="Input 8 7 3 2 2" xfId="32099"/>
    <cellStyle name="Input 8 7 3 2 3" xfId="32100"/>
    <cellStyle name="Input 8 7 3 2 4" xfId="32101"/>
    <cellStyle name="Input 8 7 3 3" xfId="32102"/>
    <cellStyle name="Input 8 7 3 3 2" xfId="32103"/>
    <cellStyle name="Input 8 7 3 3 3" xfId="32104"/>
    <cellStyle name="Input 8 7 3 3 4" xfId="32105"/>
    <cellStyle name="Input 8 7 3 4" xfId="32106"/>
    <cellStyle name="Input 8 7 3 5" xfId="32107"/>
    <cellStyle name="Input 8 7 3 6" xfId="32108"/>
    <cellStyle name="Input 8 7 4" xfId="32109"/>
    <cellStyle name="Input 8 7 4 2" xfId="32110"/>
    <cellStyle name="Input 8 7 4 3" xfId="32111"/>
    <cellStyle name="Input 8 7 4 4" xfId="32112"/>
    <cellStyle name="Input 8 7 5" xfId="32113"/>
    <cellStyle name="Input 8 7 6" xfId="32114"/>
    <cellStyle name="Input 8 8" xfId="32115"/>
    <cellStyle name="Input 8 8 2" xfId="32116"/>
    <cellStyle name="Input 8 8 2 2" xfId="32117"/>
    <cellStyle name="Input 8 8 2 2 2" xfId="32118"/>
    <cellStyle name="Input 8 8 2 2 3" xfId="32119"/>
    <cellStyle name="Input 8 8 2 2 4" xfId="32120"/>
    <cellStyle name="Input 8 8 2 3" xfId="32121"/>
    <cellStyle name="Input 8 8 2 3 2" xfId="32122"/>
    <cellStyle name="Input 8 8 2 3 3" xfId="32123"/>
    <cellStyle name="Input 8 8 2 3 4" xfId="32124"/>
    <cellStyle name="Input 8 8 2 4" xfId="32125"/>
    <cellStyle name="Input 8 8 2 5" xfId="32126"/>
    <cellStyle name="Input 8 8 2 6" xfId="32127"/>
    <cellStyle name="Input 8 8 3" xfId="32128"/>
    <cellStyle name="Input 8 8 3 2" xfId="32129"/>
    <cellStyle name="Input 8 8 3 2 2" xfId="32130"/>
    <cellStyle name="Input 8 8 3 2 3" xfId="32131"/>
    <cellStyle name="Input 8 8 3 2 4" xfId="32132"/>
    <cellStyle name="Input 8 8 3 3" xfId="32133"/>
    <cellStyle name="Input 8 8 3 3 2" xfId="32134"/>
    <cellStyle name="Input 8 8 3 3 3" xfId="32135"/>
    <cellStyle name="Input 8 8 3 3 4" xfId="32136"/>
    <cellStyle name="Input 8 8 3 4" xfId="32137"/>
    <cellStyle name="Input 8 8 3 5" xfId="32138"/>
    <cellStyle name="Input 8 8 3 6" xfId="32139"/>
    <cellStyle name="Input 8 8 4" xfId="32140"/>
    <cellStyle name="Input 8 8 4 2" xfId="32141"/>
    <cellStyle name="Input 8 8 4 3" xfId="32142"/>
    <cellStyle name="Input 8 8 4 4" xfId="32143"/>
    <cellStyle name="Input 8 8 5" xfId="32144"/>
    <cellStyle name="Input 8 8 6" xfId="32145"/>
    <cellStyle name="Input 8 9" xfId="32146"/>
    <cellStyle name="Input 8 9 2" xfId="32147"/>
    <cellStyle name="Input 8 9 2 2" xfId="32148"/>
    <cellStyle name="Input 8 9 2 2 2" xfId="32149"/>
    <cellStyle name="Input 8 9 2 2 3" xfId="32150"/>
    <cellStyle name="Input 8 9 2 2 4" xfId="32151"/>
    <cellStyle name="Input 8 9 2 3" xfId="32152"/>
    <cellStyle name="Input 8 9 2 3 2" xfId="32153"/>
    <cellStyle name="Input 8 9 2 3 3" xfId="32154"/>
    <cellStyle name="Input 8 9 2 3 4" xfId="32155"/>
    <cellStyle name="Input 8 9 2 4" xfId="32156"/>
    <cellStyle name="Input 8 9 2 5" xfId="32157"/>
    <cellStyle name="Input 8 9 2 6" xfId="32158"/>
    <cellStyle name="Input 8 9 3" xfId="32159"/>
    <cellStyle name="Input 8 9 3 2" xfId="32160"/>
    <cellStyle name="Input 8 9 3 2 2" xfId="32161"/>
    <cellStyle name="Input 8 9 3 2 3" xfId="32162"/>
    <cellStyle name="Input 8 9 3 2 4" xfId="32163"/>
    <cellStyle name="Input 8 9 3 3" xfId="32164"/>
    <cellStyle name="Input 8 9 3 3 2" xfId="32165"/>
    <cellStyle name="Input 8 9 3 3 3" xfId="32166"/>
    <cellStyle name="Input 8 9 3 3 4" xfId="32167"/>
    <cellStyle name="Input 8 9 3 4" xfId="32168"/>
    <cellStyle name="Input 8 9 3 5" xfId="32169"/>
    <cellStyle name="Input 8 9 3 6" xfId="32170"/>
    <cellStyle name="Input 8 9 4" xfId="32171"/>
    <cellStyle name="Input 8 9 4 2" xfId="32172"/>
    <cellStyle name="Input 8 9 4 3" xfId="32173"/>
    <cellStyle name="Input 8 9 4 4" xfId="32174"/>
    <cellStyle name="Input 8 9 5" xfId="32175"/>
    <cellStyle name="Input 8 9 6" xfId="32176"/>
    <cellStyle name="Input 9" xfId="32177"/>
    <cellStyle name="Input 9 10" xfId="32178"/>
    <cellStyle name="Input 9 10 2" xfId="32179"/>
    <cellStyle name="Input 9 10 2 2" xfId="32180"/>
    <cellStyle name="Input 9 10 2 2 2" xfId="32181"/>
    <cellStyle name="Input 9 10 2 2 3" xfId="32182"/>
    <cellStyle name="Input 9 10 2 2 4" xfId="32183"/>
    <cellStyle name="Input 9 10 2 3" xfId="32184"/>
    <cellStyle name="Input 9 10 2 3 2" xfId="32185"/>
    <cellStyle name="Input 9 10 2 3 3" xfId="32186"/>
    <cellStyle name="Input 9 10 2 3 4" xfId="32187"/>
    <cellStyle name="Input 9 10 2 4" xfId="32188"/>
    <cellStyle name="Input 9 10 2 5" xfId="32189"/>
    <cellStyle name="Input 9 10 2 6" xfId="32190"/>
    <cellStyle name="Input 9 10 3" xfId="32191"/>
    <cellStyle name="Input 9 10 3 2" xfId="32192"/>
    <cellStyle name="Input 9 10 3 2 2" xfId="32193"/>
    <cellStyle name="Input 9 10 3 2 3" xfId="32194"/>
    <cellStyle name="Input 9 10 3 2 4" xfId="32195"/>
    <cellStyle name="Input 9 10 3 3" xfId="32196"/>
    <cellStyle name="Input 9 10 3 3 2" xfId="32197"/>
    <cellStyle name="Input 9 10 3 3 3" xfId="32198"/>
    <cellStyle name="Input 9 10 3 3 4" xfId="32199"/>
    <cellStyle name="Input 9 10 3 4" xfId="32200"/>
    <cellStyle name="Input 9 10 3 5" xfId="32201"/>
    <cellStyle name="Input 9 10 3 6" xfId="32202"/>
    <cellStyle name="Input 9 10 4" xfId="32203"/>
    <cellStyle name="Input 9 10 5" xfId="32204"/>
    <cellStyle name="Input 9 10 6" xfId="32205"/>
    <cellStyle name="Input 9 11" xfId="32206"/>
    <cellStyle name="Input 9 12" xfId="32207"/>
    <cellStyle name="Input 9 2" xfId="32208"/>
    <cellStyle name="Input 9 2 2" xfId="32209"/>
    <cellStyle name="Input 9 2 2 2" xfId="32210"/>
    <cellStyle name="Input 9 2 2 2 2" xfId="32211"/>
    <cellStyle name="Input 9 2 2 2 2 2" xfId="32212"/>
    <cellStyle name="Input 9 2 2 2 2 3" xfId="32213"/>
    <cellStyle name="Input 9 2 2 2 2 4" xfId="32214"/>
    <cellStyle name="Input 9 2 2 2 3" xfId="32215"/>
    <cellStyle name="Input 9 2 2 2 3 2" xfId="32216"/>
    <cellStyle name="Input 9 2 2 2 3 3" xfId="32217"/>
    <cellStyle name="Input 9 2 2 2 3 4" xfId="32218"/>
    <cellStyle name="Input 9 2 2 2 4" xfId="32219"/>
    <cellStyle name="Input 9 2 2 2 5" xfId="32220"/>
    <cellStyle name="Input 9 2 2 2 6" xfId="32221"/>
    <cellStyle name="Input 9 2 2 3" xfId="32222"/>
    <cellStyle name="Input 9 2 2 3 2" xfId="32223"/>
    <cellStyle name="Input 9 2 2 3 2 2" xfId="32224"/>
    <cellStyle name="Input 9 2 2 3 2 3" xfId="32225"/>
    <cellStyle name="Input 9 2 2 3 2 4" xfId="32226"/>
    <cellStyle name="Input 9 2 2 3 3" xfId="32227"/>
    <cellStyle name="Input 9 2 2 3 3 2" xfId="32228"/>
    <cellStyle name="Input 9 2 2 3 3 3" xfId="32229"/>
    <cellStyle name="Input 9 2 2 3 3 4" xfId="32230"/>
    <cellStyle name="Input 9 2 2 3 4" xfId="32231"/>
    <cellStyle name="Input 9 2 2 3 5" xfId="32232"/>
    <cellStyle name="Input 9 2 2 3 6" xfId="32233"/>
    <cellStyle name="Input 9 2 2 4" xfId="32234"/>
    <cellStyle name="Input 9 2 2 5" xfId="32235"/>
    <cellStyle name="Input 9 2 2 6" xfId="32236"/>
    <cellStyle name="Input 9 2 3" xfId="32237"/>
    <cellStyle name="Input 9 2 4" xfId="32238"/>
    <cellStyle name="Input 9 3" xfId="32239"/>
    <cellStyle name="Input 9 3 2" xfId="32240"/>
    <cellStyle name="Input 9 3 2 2" xfId="32241"/>
    <cellStyle name="Input 9 3 2 2 2" xfId="32242"/>
    <cellStyle name="Input 9 3 2 2 2 2" xfId="32243"/>
    <cellStyle name="Input 9 3 2 2 2 3" xfId="32244"/>
    <cellStyle name="Input 9 3 2 2 2 4" xfId="32245"/>
    <cellStyle name="Input 9 3 2 2 3" xfId="32246"/>
    <cellStyle name="Input 9 3 2 2 3 2" xfId="32247"/>
    <cellStyle name="Input 9 3 2 2 3 3" xfId="32248"/>
    <cellStyle name="Input 9 3 2 2 3 4" xfId="32249"/>
    <cellStyle name="Input 9 3 2 2 4" xfId="32250"/>
    <cellStyle name="Input 9 3 2 2 5" xfId="32251"/>
    <cellStyle name="Input 9 3 2 2 6" xfId="32252"/>
    <cellStyle name="Input 9 3 2 3" xfId="32253"/>
    <cellStyle name="Input 9 3 2 3 2" xfId="32254"/>
    <cellStyle name="Input 9 3 2 3 2 2" xfId="32255"/>
    <cellStyle name="Input 9 3 2 3 2 3" xfId="32256"/>
    <cellStyle name="Input 9 3 2 3 2 4" xfId="32257"/>
    <cellStyle name="Input 9 3 2 3 3" xfId="32258"/>
    <cellStyle name="Input 9 3 2 3 3 2" xfId="32259"/>
    <cellStyle name="Input 9 3 2 3 3 3" xfId="32260"/>
    <cellStyle name="Input 9 3 2 3 3 4" xfId="32261"/>
    <cellStyle name="Input 9 3 2 3 4" xfId="32262"/>
    <cellStyle name="Input 9 3 2 3 5" xfId="32263"/>
    <cellStyle name="Input 9 3 2 3 6" xfId="32264"/>
    <cellStyle name="Input 9 3 2 4" xfId="32265"/>
    <cellStyle name="Input 9 3 2 5" xfId="32266"/>
    <cellStyle name="Input 9 3 2 6" xfId="32267"/>
    <cellStyle name="Input 9 3 3" xfId="32268"/>
    <cellStyle name="Input 9 3 4" xfId="32269"/>
    <cellStyle name="Input 9 4" xfId="32270"/>
    <cellStyle name="Input 9 4 2" xfId="32271"/>
    <cellStyle name="Input 9 4 2 2" xfId="32272"/>
    <cellStyle name="Input 9 4 2 2 2" xfId="32273"/>
    <cellStyle name="Input 9 4 2 2 2 2" xfId="32274"/>
    <cellStyle name="Input 9 4 2 2 2 3" xfId="32275"/>
    <cellStyle name="Input 9 4 2 2 2 4" xfId="32276"/>
    <cellStyle name="Input 9 4 2 2 3" xfId="32277"/>
    <cellStyle name="Input 9 4 2 2 3 2" xfId="32278"/>
    <cellStyle name="Input 9 4 2 2 3 3" xfId="32279"/>
    <cellStyle name="Input 9 4 2 2 3 4" xfId="32280"/>
    <cellStyle name="Input 9 4 2 2 4" xfId="32281"/>
    <cellStyle name="Input 9 4 2 2 5" xfId="32282"/>
    <cellStyle name="Input 9 4 2 2 6" xfId="32283"/>
    <cellStyle name="Input 9 4 2 3" xfId="32284"/>
    <cellStyle name="Input 9 4 2 3 2" xfId="32285"/>
    <cellStyle name="Input 9 4 2 3 2 2" xfId="32286"/>
    <cellStyle name="Input 9 4 2 3 2 3" xfId="32287"/>
    <cellStyle name="Input 9 4 2 3 2 4" xfId="32288"/>
    <cellStyle name="Input 9 4 2 3 3" xfId="32289"/>
    <cellStyle name="Input 9 4 2 3 3 2" xfId="32290"/>
    <cellStyle name="Input 9 4 2 3 3 3" xfId="32291"/>
    <cellStyle name="Input 9 4 2 3 3 4" xfId="32292"/>
    <cellStyle name="Input 9 4 2 3 4" xfId="32293"/>
    <cellStyle name="Input 9 4 2 3 5" xfId="32294"/>
    <cellStyle name="Input 9 4 2 3 6" xfId="32295"/>
    <cellStyle name="Input 9 4 2 4" xfId="32296"/>
    <cellStyle name="Input 9 4 2 5" xfId="32297"/>
    <cellStyle name="Input 9 4 2 6" xfId="32298"/>
    <cellStyle name="Input 9 4 3" xfId="32299"/>
    <cellStyle name="Input 9 4 4" xfId="32300"/>
    <cellStyle name="Input 9 5" xfId="32301"/>
    <cellStyle name="Input 9 5 2" xfId="32302"/>
    <cellStyle name="Input 9 5 2 2" xfId="32303"/>
    <cellStyle name="Input 9 5 2 2 2" xfId="32304"/>
    <cellStyle name="Input 9 5 2 2 2 2" xfId="32305"/>
    <cellStyle name="Input 9 5 2 2 2 3" xfId="32306"/>
    <cellStyle name="Input 9 5 2 2 2 4" xfId="32307"/>
    <cellStyle name="Input 9 5 2 2 3" xfId="32308"/>
    <cellStyle name="Input 9 5 2 2 3 2" xfId="32309"/>
    <cellStyle name="Input 9 5 2 2 3 3" xfId="32310"/>
    <cellStyle name="Input 9 5 2 2 3 4" xfId="32311"/>
    <cellStyle name="Input 9 5 2 2 4" xfId="32312"/>
    <cellStyle name="Input 9 5 2 2 5" xfId="32313"/>
    <cellStyle name="Input 9 5 2 2 6" xfId="32314"/>
    <cellStyle name="Input 9 5 2 3" xfId="32315"/>
    <cellStyle name="Input 9 5 2 3 2" xfId="32316"/>
    <cellStyle name="Input 9 5 2 3 2 2" xfId="32317"/>
    <cellStyle name="Input 9 5 2 3 2 3" xfId="32318"/>
    <cellStyle name="Input 9 5 2 3 2 4" xfId="32319"/>
    <cellStyle name="Input 9 5 2 3 3" xfId="32320"/>
    <cellStyle name="Input 9 5 2 3 3 2" xfId="32321"/>
    <cellStyle name="Input 9 5 2 3 3 3" xfId="32322"/>
    <cellStyle name="Input 9 5 2 3 3 4" xfId="32323"/>
    <cellStyle name="Input 9 5 2 3 4" xfId="32324"/>
    <cellStyle name="Input 9 5 2 3 5" xfId="32325"/>
    <cellStyle name="Input 9 5 2 3 6" xfId="32326"/>
    <cellStyle name="Input 9 5 2 4" xfId="32327"/>
    <cellStyle name="Input 9 5 2 5" xfId="32328"/>
    <cellStyle name="Input 9 5 2 6" xfId="32329"/>
    <cellStyle name="Input 9 5 3" xfId="32330"/>
    <cellStyle name="Input 9 5 4" xfId="32331"/>
    <cellStyle name="Input 9 6" xfId="32332"/>
    <cellStyle name="Input 9 6 2" xfId="32333"/>
    <cellStyle name="Input 9 6 2 2" xfId="32334"/>
    <cellStyle name="Input 9 6 2 2 2" xfId="32335"/>
    <cellStyle name="Input 9 6 2 2 3" xfId="32336"/>
    <cellStyle name="Input 9 6 2 2 4" xfId="32337"/>
    <cellStyle name="Input 9 6 2 3" xfId="32338"/>
    <cellStyle name="Input 9 6 2 3 2" xfId="32339"/>
    <cellStyle name="Input 9 6 2 3 3" xfId="32340"/>
    <cellStyle name="Input 9 6 2 3 4" xfId="32341"/>
    <cellStyle name="Input 9 6 2 4" xfId="32342"/>
    <cellStyle name="Input 9 6 2 5" xfId="32343"/>
    <cellStyle name="Input 9 6 2 6" xfId="32344"/>
    <cellStyle name="Input 9 6 3" xfId="32345"/>
    <cellStyle name="Input 9 6 3 2" xfId="32346"/>
    <cellStyle name="Input 9 6 3 2 2" xfId="32347"/>
    <cellStyle name="Input 9 6 3 2 3" xfId="32348"/>
    <cellStyle name="Input 9 6 3 2 4" xfId="32349"/>
    <cellStyle name="Input 9 6 3 3" xfId="32350"/>
    <cellStyle name="Input 9 6 3 3 2" xfId="32351"/>
    <cellStyle name="Input 9 6 3 3 3" xfId="32352"/>
    <cellStyle name="Input 9 6 3 3 4" xfId="32353"/>
    <cellStyle name="Input 9 6 3 4" xfId="32354"/>
    <cellStyle name="Input 9 6 3 5" xfId="32355"/>
    <cellStyle name="Input 9 6 3 6" xfId="32356"/>
    <cellStyle name="Input 9 6 4" xfId="32357"/>
    <cellStyle name="Input 9 6 4 2" xfId="32358"/>
    <cellStyle name="Input 9 6 4 3" xfId="32359"/>
    <cellStyle name="Input 9 6 4 4" xfId="32360"/>
    <cellStyle name="Input 9 6 5" xfId="32361"/>
    <cellStyle name="Input 9 6 6" xfId="32362"/>
    <cellStyle name="Input 9 7" xfId="32363"/>
    <cellStyle name="Input 9 7 2" xfId="32364"/>
    <cellStyle name="Input 9 7 2 2" xfId="32365"/>
    <cellStyle name="Input 9 7 2 2 2" xfId="32366"/>
    <cellStyle name="Input 9 7 2 2 3" xfId="32367"/>
    <cellStyle name="Input 9 7 2 2 4" xfId="32368"/>
    <cellStyle name="Input 9 7 2 3" xfId="32369"/>
    <cellStyle name="Input 9 7 2 3 2" xfId="32370"/>
    <cellStyle name="Input 9 7 2 3 3" xfId="32371"/>
    <cellStyle name="Input 9 7 2 3 4" xfId="32372"/>
    <cellStyle name="Input 9 7 2 4" xfId="32373"/>
    <cellStyle name="Input 9 7 2 5" xfId="32374"/>
    <cellStyle name="Input 9 7 2 6" xfId="32375"/>
    <cellStyle name="Input 9 7 3" xfId="32376"/>
    <cellStyle name="Input 9 7 3 2" xfId="32377"/>
    <cellStyle name="Input 9 7 3 2 2" xfId="32378"/>
    <cellStyle name="Input 9 7 3 2 3" xfId="32379"/>
    <cellStyle name="Input 9 7 3 2 4" xfId="32380"/>
    <cellStyle name="Input 9 7 3 3" xfId="32381"/>
    <cellStyle name="Input 9 7 3 3 2" xfId="32382"/>
    <cellStyle name="Input 9 7 3 3 3" xfId="32383"/>
    <cellStyle name="Input 9 7 3 3 4" xfId="32384"/>
    <cellStyle name="Input 9 7 3 4" xfId="32385"/>
    <cellStyle name="Input 9 7 3 5" xfId="32386"/>
    <cellStyle name="Input 9 7 3 6" xfId="32387"/>
    <cellStyle name="Input 9 7 4" xfId="32388"/>
    <cellStyle name="Input 9 7 4 2" xfId="32389"/>
    <cellStyle name="Input 9 7 4 3" xfId="32390"/>
    <cellStyle name="Input 9 7 4 4" xfId="32391"/>
    <cellStyle name="Input 9 7 5" xfId="32392"/>
    <cellStyle name="Input 9 7 6" xfId="32393"/>
    <cellStyle name="Input 9 8" xfId="32394"/>
    <cellStyle name="Input 9 8 2" xfId="32395"/>
    <cellStyle name="Input 9 8 2 2" xfId="32396"/>
    <cellStyle name="Input 9 8 2 2 2" xfId="32397"/>
    <cellStyle name="Input 9 8 2 2 3" xfId="32398"/>
    <cellStyle name="Input 9 8 2 2 4" xfId="32399"/>
    <cellStyle name="Input 9 8 2 3" xfId="32400"/>
    <cellStyle name="Input 9 8 2 3 2" xfId="32401"/>
    <cellStyle name="Input 9 8 2 3 3" xfId="32402"/>
    <cellStyle name="Input 9 8 2 3 4" xfId="32403"/>
    <cellStyle name="Input 9 8 2 4" xfId="32404"/>
    <cellStyle name="Input 9 8 2 5" xfId="32405"/>
    <cellStyle name="Input 9 8 2 6" xfId="32406"/>
    <cellStyle name="Input 9 8 3" xfId="32407"/>
    <cellStyle name="Input 9 8 3 2" xfId="32408"/>
    <cellStyle name="Input 9 8 3 2 2" xfId="32409"/>
    <cellStyle name="Input 9 8 3 2 3" xfId="32410"/>
    <cellStyle name="Input 9 8 3 2 4" xfId="32411"/>
    <cellStyle name="Input 9 8 3 3" xfId="32412"/>
    <cellStyle name="Input 9 8 3 3 2" xfId="32413"/>
    <cellStyle name="Input 9 8 3 3 3" xfId="32414"/>
    <cellStyle name="Input 9 8 3 3 4" xfId="32415"/>
    <cellStyle name="Input 9 8 3 4" xfId="32416"/>
    <cellStyle name="Input 9 8 3 5" xfId="32417"/>
    <cellStyle name="Input 9 8 3 6" xfId="32418"/>
    <cellStyle name="Input 9 8 4" xfId="32419"/>
    <cellStyle name="Input 9 8 4 2" xfId="32420"/>
    <cellStyle name="Input 9 8 4 3" xfId="32421"/>
    <cellStyle name="Input 9 8 4 4" xfId="32422"/>
    <cellStyle name="Input 9 8 5" xfId="32423"/>
    <cellStyle name="Input 9 8 6" xfId="32424"/>
    <cellStyle name="Input 9 9" xfId="32425"/>
    <cellStyle name="Input 9 9 2" xfId="32426"/>
    <cellStyle name="Input 9 9 2 2" xfId="32427"/>
    <cellStyle name="Input 9 9 2 2 2" xfId="32428"/>
    <cellStyle name="Input 9 9 2 2 3" xfId="32429"/>
    <cellStyle name="Input 9 9 2 2 4" xfId="32430"/>
    <cellStyle name="Input 9 9 2 3" xfId="32431"/>
    <cellStyle name="Input 9 9 2 3 2" xfId="32432"/>
    <cellStyle name="Input 9 9 2 3 3" xfId="32433"/>
    <cellStyle name="Input 9 9 2 3 4" xfId="32434"/>
    <cellStyle name="Input 9 9 2 4" xfId="32435"/>
    <cellStyle name="Input 9 9 2 5" xfId="32436"/>
    <cellStyle name="Input 9 9 2 6" xfId="32437"/>
    <cellStyle name="Input 9 9 3" xfId="32438"/>
    <cellStyle name="Input 9 9 3 2" xfId="32439"/>
    <cellStyle name="Input 9 9 3 2 2" xfId="32440"/>
    <cellStyle name="Input 9 9 3 2 3" xfId="32441"/>
    <cellStyle name="Input 9 9 3 2 4" xfId="32442"/>
    <cellStyle name="Input 9 9 3 3" xfId="32443"/>
    <cellStyle name="Input 9 9 3 3 2" xfId="32444"/>
    <cellStyle name="Input 9 9 3 3 3" xfId="32445"/>
    <cellStyle name="Input 9 9 3 3 4" xfId="32446"/>
    <cellStyle name="Input 9 9 3 4" xfId="32447"/>
    <cellStyle name="Input 9 9 3 5" xfId="32448"/>
    <cellStyle name="Input 9 9 3 6" xfId="32449"/>
    <cellStyle name="Input 9 9 4" xfId="32450"/>
    <cellStyle name="Input 9 9 4 2" xfId="32451"/>
    <cellStyle name="Input 9 9 4 3" xfId="32452"/>
    <cellStyle name="Input 9 9 4 4" xfId="32453"/>
    <cellStyle name="Input 9 9 5" xfId="32454"/>
    <cellStyle name="Input 9 9 6" xfId="32455"/>
    <cellStyle name="Input Cells" xfId="32456"/>
    <cellStyle name="Input Cells 10" xfId="32457"/>
    <cellStyle name="Input Cells 11" xfId="32458"/>
    <cellStyle name="Input Cells 12" xfId="32459"/>
    <cellStyle name="Input Cells 13" xfId="32460"/>
    <cellStyle name="Input Cells 14" xfId="32461"/>
    <cellStyle name="Input Cells 15" xfId="32462"/>
    <cellStyle name="Input Cells 16" xfId="32463"/>
    <cellStyle name="Input Cells 17" xfId="32464"/>
    <cellStyle name="Input Cells 18" xfId="32465"/>
    <cellStyle name="Input Cells 19" xfId="32466"/>
    <cellStyle name="Input Cells 2" xfId="32467"/>
    <cellStyle name="Input Cells 20" xfId="32468"/>
    <cellStyle name="Input Cells 21" xfId="32469"/>
    <cellStyle name="Input Cells 3" xfId="32470"/>
    <cellStyle name="Input Cells 4" xfId="32471"/>
    <cellStyle name="Input Cells 5" xfId="32472"/>
    <cellStyle name="Input Cells 6" xfId="32473"/>
    <cellStyle name="Input Cells 7" xfId="32474"/>
    <cellStyle name="Input Cells 8" xfId="32475"/>
    <cellStyle name="Input Cells 9" xfId="32476"/>
    <cellStyle name="InputData" xfId="32477"/>
    <cellStyle name="InputTag" xfId="32478"/>
    <cellStyle name="InputTime" xfId="32479"/>
    <cellStyle name="Linked Cell" xfId="32480"/>
    <cellStyle name="Linked Cell 2" xfId="32481"/>
    <cellStyle name="Linked Cells" xfId="32482"/>
    <cellStyle name="Linked Cells 10" xfId="32483"/>
    <cellStyle name="Linked Cells 11" xfId="32484"/>
    <cellStyle name="Linked Cells 12" xfId="32485"/>
    <cellStyle name="Linked Cells 13" xfId="32486"/>
    <cellStyle name="Linked Cells 14" xfId="32487"/>
    <cellStyle name="Linked Cells 15" xfId="32488"/>
    <cellStyle name="Linked Cells 16" xfId="32489"/>
    <cellStyle name="Linked Cells 17" xfId="32490"/>
    <cellStyle name="Linked Cells 18" xfId="32491"/>
    <cellStyle name="Linked Cells 19" xfId="32492"/>
    <cellStyle name="Linked Cells 2" xfId="32493"/>
    <cellStyle name="Linked Cells 20" xfId="32494"/>
    <cellStyle name="Linked Cells 21" xfId="32495"/>
    <cellStyle name="Linked Cells 3" xfId="32496"/>
    <cellStyle name="Linked Cells 4" xfId="32497"/>
    <cellStyle name="Linked Cells 5" xfId="32498"/>
    <cellStyle name="Linked Cells 6" xfId="32499"/>
    <cellStyle name="Linked Cells 7" xfId="32500"/>
    <cellStyle name="Linked Cells 8" xfId="32501"/>
    <cellStyle name="Linked Cells 9" xfId="32502"/>
    <cellStyle name="Millares 10" xfId="32503"/>
    <cellStyle name="Millares 10 2" xfId="32504"/>
    <cellStyle name="Millares 11" xfId="32505"/>
    <cellStyle name="Millares 11 2" xfId="32506"/>
    <cellStyle name="Millares 12" xfId="32507"/>
    <cellStyle name="Millares 12 2" xfId="32508"/>
    <cellStyle name="Millares 12 3" xfId="32509"/>
    <cellStyle name="Millares 13" xfId="32510"/>
    <cellStyle name="Millares 13 2" xfId="32511"/>
    <cellStyle name="Millares 13 3" xfId="32512"/>
    <cellStyle name="Millares 14" xfId="32513"/>
    <cellStyle name="Millares 14 2" xfId="32514"/>
    <cellStyle name="Millares 14 3" xfId="32515"/>
    <cellStyle name="Millares 15" xfId="32516"/>
    <cellStyle name="Millares 16" xfId="32517"/>
    <cellStyle name="Millares 17" xfId="32518"/>
    <cellStyle name="Millares 18" xfId="32519"/>
    <cellStyle name="Millares 18 2" xfId="32520"/>
    <cellStyle name="Millares 2 44" xfId="32521"/>
    <cellStyle name="Millares 2 10" xfId="32522"/>
    <cellStyle name="Millares 2 10 2" xfId="32523"/>
    <cellStyle name="Millares 2 11" xfId="32524"/>
    <cellStyle name="Millares 2 11 2" xfId="32525"/>
    <cellStyle name="Millares 2 12" xfId="32526"/>
    <cellStyle name="Millares 2 12 2" xfId="32527"/>
    <cellStyle name="Millares 2 13" xfId="32528"/>
    <cellStyle name="Millares 2 13 2" xfId="32529"/>
    <cellStyle name="Millares 2 14" xfId="32530"/>
    <cellStyle name="Millares 2 14 2" xfId="32531"/>
    <cellStyle name="Millares 2 15" xfId="32532"/>
    <cellStyle name="Millares 2 15 2" xfId="32533"/>
    <cellStyle name="Millares 2 16" xfId="32534"/>
    <cellStyle name="Millares 2 16 2" xfId="32535"/>
    <cellStyle name="Millares 2 17" xfId="32536"/>
    <cellStyle name="Millares 2 17 2" xfId="32537"/>
    <cellStyle name="Millares 2 18" xfId="32538"/>
    <cellStyle name="Millares 2 18 2" xfId="32539"/>
    <cellStyle name="Millares 2 19" xfId="32540"/>
    <cellStyle name="Millares 2 19 2" xfId="32541"/>
    <cellStyle name="Millares 2 2 20" xfId="32542"/>
    <cellStyle name="Millares 2 2 10" xfId="32543"/>
    <cellStyle name="Millares 2 2 10 2" xfId="32544"/>
    <cellStyle name="Millares 2 2 11" xfId="32545"/>
    <cellStyle name="Millares 2 2 11 2" xfId="32546"/>
    <cellStyle name="Millares 2 2 12" xfId="32547"/>
    <cellStyle name="Millares 2 2 12 2" xfId="32548"/>
    <cellStyle name="Millares 2 2 13" xfId="32549"/>
    <cellStyle name="Millares 2 2 13 2" xfId="32550"/>
    <cellStyle name="Millares 2 2 14" xfId="32551"/>
    <cellStyle name="Millares 2 2 14 2" xfId="32552"/>
    <cellStyle name="Millares 2 2 15" xfId="32553"/>
    <cellStyle name="Millares 2 2 15 2" xfId="32554"/>
    <cellStyle name="Millares 2 2 16" xfId="32555"/>
    <cellStyle name="Millares 2 2 16 2" xfId="32556"/>
    <cellStyle name="Millares 2 2 17" xfId="32557"/>
    <cellStyle name="Millares 2 2 17 2" xfId="32558"/>
    <cellStyle name="Millares 2 2 18" xfId="32559"/>
    <cellStyle name="Millares 2 2 19" xfId="32560"/>
    <cellStyle name="Millares 2 2 2" xfId="32561"/>
    <cellStyle name="Millares 2 2 2 2" xfId="32562"/>
    <cellStyle name="Millares 2 2 3" xfId="32563"/>
    <cellStyle name="Millares 2 2 3 2" xfId="32564"/>
    <cellStyle name="Millares 2 2 4" xfId="32565"/>
    <cellStyle name="Millares 2 2 4 2" xfId="32566"/>
    <cellStyle name="Millares 2 2 5" xfId="32567"/>
    <cellStyle name="Millares 2 2 5 2" xfId="32568"/>
    <cellStyle name="Millares 2 2 6" xfId="32569"/>
    <cellStyle name="Millares 2 2 6 2" xfId="32570"/>
    <cellStyle name="Millares 2 2 7" xfId="32571"/>
    <cellStyle name="Millares 2 2 7 2" xfId="32572"/>
    <cellStyle name="Millares 2 2 8" xfId="32573"/>
    <cellStyle name="Millares 2 2 8 2" xfId="32574"/>
    <cellStyle name="Millares 2 2 9" xfId="32575"/>
    <cellStyle name="Millares 2 2 9 2" xfId="32576"/>
    <cellStyle name="Millares 2 20" xfId="32577"/>
    <cellStyle name="Millares 2 20 2" xfId="32578"/>
    <cellStyle name="Millares 2 21" xfId="32579"/>
    <cellStyle name="Millares 2 21 2" xfId="32580"/>
    <cellStyle name="Millares 2 22" xfId="32581"/>
    <cellStyle name="Millares 2 22 2" xfId="32582"/>
    <cellStyle name="Millares 2 23" xfId="32583"/>
    <cellStyle name="Millares 2 23 2" xfId="32584"/>
    <cellStyle name="Millares 2 24" xfId="32585"/>
    <cellStyle name="Millares 2 24 2" xfId="32586"/>
    <cellStyle name="Millares 2 25" xfId="32587"/>
    <cellStyle name="Millares 2 25 2" xfId="32588"/>
    <cellStyle name="Millares 2 26" xfId="32589"/>
    <cellStyle name="Millares 2 26 2" xfId="32590"/>
    <cellStyle name="Millares 2 27" xfId="32591"/>
    <cellStyle name="Millares 2 27 2" xfId="32592"/>
    <cellStyle name="Millares 2 28" xfId="32593"/>
    <cellStyle name="Millares 2 28 2" xfId="32594"/>
    <cellStyle name="Millares 2 29" xfId="32595"/>
    <cellStyle name="Millares 2 29 2" xfId="32596"/>
    <cellStyle name="Millares 2 3 5" xfId="32597"/>
    <cellStyle name="Millares 2 3 2" xfId="32598"/>
    <cellStyle name="Millares 2 3 2 2" xfId="32599"/>
    <cellStyle name="Millares 2 3 3" xfId="32600"/>
    <cellStyle name="Millares 2 3 4" xfId="32601"/>
    <cellStyle name="Millares 2 30" xfId="32602"/>
    <cellStyle name="Millares 2 30 2" xfId="32603"/>
    <cellStyle name="Millares 2 31" xfId="32604"/>
    <cellStyle name="Millares 2 31 2" xfId="32605"/>
    <cellStyle name="Millares 2 32" xfId="32606"/>
    <cellStyle name="Millares 2 32 2" xfId="32607"/>
    <cellStyle name="Millares 2 33" xfId="32608"/>
    <cellStyle name="Millares 2 33 2" xfId="32609"/>
    <cellStyle name="Millares 2 34" xfId="32610"/>
    <cellStyle name="Millares 2 34 2" xfId="32611"/>
    <cellStyle name="Millares 2 35" xfId="32612"/>
    <cellStyle name="Millares 2 35 2" xfId="32613"/>
    <cellStyle name="Millares 2 36" xfId="32614"/>
    <cellStyle name="Millares 2 36 2" xfId="32615"/>
    <cellStyle name="Millares 2 37" xfId="32616"/>
    <cellStyle name="Millares 2 37 2" xfId="32617"/>
    <cellStyle name="Millares 2 38" xfId="32618"/>
    <cellStyle name="Millares 2 38 2" xfId="32619"/>
    <cellStyle name="Millares 2 39" xfId="32620"/>
    <cellStyle name="Millares 2 4" xfId="32621"/>
    <cellStyle name="Millares 2 4 2" xfId="32622"/>
    <cellStyle name="Millares 2 4 2 2" xfId="32623"/>
    <cellStyle name="Millares 2 4 3" xfId="32624"/>
    <cellStyle name="Millares 2 40" xfId="32625"/>
    <cellStyle name="Millares 2 41" xfId="32626"/>
    <cellStyle name="Millares 2 42" xfId="32627"/>
    <cellStyle name="Millares 2 5" xfId="32628"/>
    <cellStyle name="Millares 2 5 2" xfId="32629"/>
    <cellStyle name="Millares 2 5 3" xfId="32630"/>
    <cellStyle name="Millares 2 6" xfId="32631"/>
    <cellStyle name="Millares 2 6 2" xfId="32632"/>
    <cellStyle name="Millares 2 7" xfId="32633"/>
    <cellStyle name="Millares 2 7 2" xfId="32634"/>
    <cellStyle name="Millares 2 8" xfId="32635"/>
    <cellStyle name="Millares 2 8 2" xfId="32636"/>
    <cellStyle name="Millares 2 9" xfId="32637"/>
    <cellStyle name="Millares 2 9 2" xfId="32638"/>
    <cellStyle name="Millares 20" xfId="32639"/>
    <cellStyle name="Millares 21" xfId="32640"/>
    <cellStyle name="Millares 3 8" xfId="32641"/>
    <cellStyle name="Millares 3 2" xfId="32642"/>
    <cellStyle name="Millares 3 2 2" xfId="32643"/>
    <cellStyle name="Millares 3 2 3" xfId="32644"/>
    <cellStyle name="Millares 3 3" xfId="32645"/>
    <cellStyle name="Millares 3 3 2" xfId="32646"/>
    <cellStyle name="Millares 3 3 3" xfId="32647"/>
    <cellStyle name="Millares 3 4" xfId="32648"/>
    <cellStyle name="Millares 3 4 2" xfId="32649"/>
    <cellStyle name="Millares 3 5" xfId="32650"/>
    <cellStyle name="Millares 3 6" xfId="32651"/>
    <cellStyle name="Millares 3 7" xfId="32652"/>
    <cellStyle name="Millares 4" xfId="32653"/>
    <cellStyle name="Millares 4 2" xfId="32654"/>
    <cellStyle name="Millares 4 2 2" xfId="32655"/>
    <cellStyle name="Millares 4 2 3" xfId="32656"/>
    <cellStyle name="Millares 4 3" xfId="32657"/>
    <cellStyle name="Millares 4 4" xfId="32658"/>
    <cellStyle name="Millares 4 5" xfId="32659"/>
    <cellStyle name="Millares 5" xfId="32660"/>
    <cellStyle name="Millares 5 2" xfId="32661"/>
    <cellStyle name="Millares 5 2 2" xfId="32662"/>
    <cellStyle name="Millares 5 2 3" xfId="32663"/>
    <cellStyle name="Millares 5 3" xfId="32664"/>
    <cellStyle name="Millares 5 3 2" xfId="32665"/>
    <cellStyle name="Millares 5 4" xfId="32666"/>
    <cellStyle name="Millares 5 5" xfId="32667"/>
    <cellStyle name="Millares 6" xfId="32668"/>
    <cellStyle name="Millares 6 2" xfId="32669"/>
    <cellStyle name="Millares 6 2 2" xfId="32670"/>
    <cellStyle name="Millares 6 2 3" xfId="32671"/>
    <cellStyle name="Millares 6 3" xfId="32672"/>
    <cellStyle name="Millares 7" xfId="32673"/>
    <cellStyle name="Millares 7 2" xfId="32674"/>
    <cellStyle name="Millares 7 3" xfId="32675"/>
    <cellStyle name="Millares 73" xfId="32676"/>
    <cellStyle name="Millares 73 2" xfId="32677"/>
    <cellStyle name="Millares 73 3" xfId="32678"/>
    <cellStyle name="Millares 74" xfId="32679"/>
    <cellStyle name="Millares 75" xfId="32680"/>
    <cellStyle name="Millares 8" xfId="32681"/>
    <cellStyle name="Millares 8 2" xfId="32682"/>
    <cellStyle name="Millares 8 3" xfId="32683"/>
    <cellStyle name="Millares 9" xfId="32684"/>
    <cellStyle name="Millares 9 2" xfId="32685"/>
    <cellStyle name="Millares 9 3" xfId="32686"/>
    <cellStyle name="Millares Sangría" xfId="32687"/>
    <cellStyle name="Millares Sangría 1" xfId="32688"/>
    <cellStyle name="Milliers [0]_!!!GO" xfId="32689"/>
    <cellStyle name="Milliers_!!!GO" xfId="32690"/>
    <cellStyle name="Moneda 2" xfId="32691"/>
    <cellStyle name="Moneda 2 2" xfId="32692"/>
    <cellStyle name="Moneda 2 3" xfId="32693"/>
    <cellStyle name="Moneda 3" xfId="32694"/>
    <cellStyle name="Moneda 3 2" xfId="32695"/>
    <cellStyle name="Monétaire [0]_!!!GO" xfId="32696"/>
    <cellStyle name="Monétaire_!!!GO" xfId="32697"/>
    <cellStyle name="Neutral 2" xfId="32698"/>
    <cellStyle name="Neutral 3" xfId="32699"/>
    <cellStyle name="Neutral 4" xfId="32700"/>
    <cellStyle name="Neutral 5" xfId="32701"/>
    <cellStyle name="Neutral 6" xfId="32702"/>
    <cellStyle name="Neutral 7" xfId="32703"/>
    <cellStyle name="Normal - Style1" xfId="32704"/>
    <cellStyle name="Normal - Style1 10" xfId="32705"/>
    <cellStyle name="Normal - Style1 10 10" xfId="32706"/>
    <cellStyle name="Normal - Style1 10 2" xfId="32707"/>
    <cellStyle name="Normal - Style1 10 2 2" xfId="32708"/>
    <cellStyle name="Normal - Style1 10 3" xfId="32709"/>
    <cellStyle name="Normal - Style1 10 3 2" xfId="32710"/>
    <cellStyle name="Normal - Style1 10 4" xfId="32711"/>
    <cellStyle name="Normal - Style1 10 4 2" xfId="32712"/>
    <cellStyle name="Normal - Style1 10 5" xfId="32713"/>
    <cellStyle name="Normal - Style1 10 5 2" xfId="32714"/>
    <cellStyle name="Normal - Style1 10 6" xfId="32715"/>
    <cellStyle name="Normal - Style1 10 6 2" xfId="32716"/>
    <cellStyle name="Normal - Style1 10 7" xfId="32717"/>
    <cellStyle name="Normal - Style1 10 7 2" xfId="32718"/>
    <cellStyle name="Normal - Style1 10 8" xfId="32719"/>
    <cellStyle name="Normal - Style1 10 8 2" xfId="32720"/>
    <cellStyle name="Normal - Style1 10 9" xfId="32721"/>
    <cellStyle name="Normal - Style1 10 9 2" xfId="32722"/>
    <cellStyle name="Normal - Style1 11" xfId="32723"/>
    <cellStyle name="Normal - Style1 11 10" xfId="32724"/>
    <cellStyle name="Normal - Style1 11 2" xfId="32725"/>
    <cellStyle name="Normal - Style1 11 2 2" xfId="32726"/>
    <cellStyle name="Normal - Style1 11 3" xfId="32727"/>
    <cellStyle name="Normal - Style1 11 3 2" xfId="32728"/>
    <cellStyle name="Normal - Style1 11 4" xfId="32729"/>
    <cellStyle name="Normal - Style1 11 4 2" xfId="32730"/>
    <cellStyle name="Normal - Style1 11 5" xfId="32731"/>
    <cellStyle name="Normal - Style1 11 5 2" xfId="32732"/>
    <cellStyle name="Normal - Style1 11 6" xfId="32733"/>
    <cellStyle name="Normal - Style1 11 6 2" xfId="32734"/>
    <cellStyle name="Normal - Style1 11 7" xfId="32735"/>
    <cellStyle name="Normal - Style1 11 7 2" xfId="32736"/>
    <cellStyle name="Normal - Style1 11 8" xfId="32737"/>
    <cellStyle name="Normal - Style1 11 8 2" xfId="32738"/>
    <cellStyle name="Normal - Style1 11 9" xfId="32739"/>
    <cellStyle name="Normal - Style1 11 9 2" xfId="32740"/>
    <cellStyle name="Normal - Style1 12" xfId="32741"/>
    <cellStyle name="Normal - Style1 12 10" xfId="32742"/>
    <cellStyle name="Normal - Style1 12 2" xfId="32743"/>
    <cellStyle name="Normal - Style1 12 2 2" xfId="32744"/>
    <cellStyle name="Normal - Style1 12 3" xfId="32745"/>
    <cellStyle name="Normal - Style1 12 3 2" xfId="32746"/>
    <cellStyle name="Normal - Style1 12 4" xfId="32747"/>
    <cellStyle name="Normal - Style1 12 4 2" xfId="32748"/>
    <cellStyle name="Normal - Style1 12 5" xfId="32749"/>
    <cellStyle name="Normal - Style1 12 5 2" xfId="32750"/>
    <cellStyle name="Normal - Style1 12 6" xfId="32751"/>
    <cellStyle name="Normal - Style1 12 6 2" xfId="32752"/>
    <cellStyle name="Normal - Style1 12 7" xfId="32753"/>
    <cellStyle name="Normal - Style1 12 7 2" xfId="32754"/>
    <cellStyle name="Normal - Style1 12 8" xfId="32755"/>
    <cellStyle name="Normal - Style1 12 8 2" xfId="32756"/>
    <cellStyle name="Normal - Style1 12 9" xfId="32757"/>
    <cellStyle name="Normal - Style1 12 9 2" xfId="32758"/>
    <cellStyle name="Normal - Style1 13" xfId="32759"/>
    <cellStyle name="Normal - Style1 13 10" xfId="32760"/>
    <cellStyle name="Normal - Style1 13 2" xfId="32761"/>
    <cellStyle name="Normal - Style1 13 2 2" xfId="32762"/>
    <cellStyle name="Normal - Style1 13 3" xfId="32763"/>
    <cellStyle name="Normal - Style1 13 3 2" xfId="32764"/>
    <cellStyle name="Normal - Style1 13 4" xfId="32765"/>
    <cellStyle name="Normal - Style1 13 4 2" xfId="32766"/>
    <cellStyle name="Normal - Style1 13 5" xfId="32767"/>
    <cellStyle name="Normal - Style1 13 5 2" xfId="32768"/>
    <cellStyle name="Normal - Style1 13 6" xfId="32769"/>
    <cellStyle name="Normal - Style1 13 6 2" xfId="32770"/>
    <cellStyle name="Normal - Style1 13 7" xfId="32771"/>
    <cellStyle name="Normal - Style1 13 7 2" xfId="32772"/>
    <cellStyle name="Normal - Style1 13 8" xfId="32773"/>
    <cellStyle name="Normal - Style1 13 8 2" xfId="32774"/>
    <cellStyle name="Normal - Style1 13 9" xfId="32775"/>
    <cellStyle name="Normal - Style1 13 9 2" xfId="32776"/>
    <cellStyle name="Normal - Style1 14" xfId="32777"/>
    <cellStyle name="Normal - Style1 14 10" xfId="32778"/>
    <cellStyle name="Normal - Style1 14 2" xfId="32779"/>
    <cellStyle name="Normal - Style1 14 2 2" xfId="32780"/>
    <cellStyle name="Normal - Style1 14 3" xfId="32781"/>
    <cellStyle name="Normal - Style1 14 3 2" xfId="32782"/>
    <cellStyle name="Normal - Style1 14 4" xfId="32783"/>
    <cellStyle name="Normal - Style1 14 4 2" xfId="32784"/>
    <cellStyle name="Normal - Style1 14 5" xfId="32785"/>
    <cellStyle name="Normal - Style1 14 5 2" xfId="32786"/>
    <cellStyle name="Normal - Style1 14 6" xfId="32787"/>
    <cellStyle name="Normal - Style1 14 6 2" xfId="32788"/>
    <cellStyle name="Normal - Style1 14 7" xfId="32789"/>
    <cellStyle name="Normal - Style1 14 7 2" xfId="32790"/>
    <cellStyle name="Normal - Style1 14 8" xfId="32791"/>
    <cellStyle name="Normal - Style1 14 8 2" xfId="32792"/>
    <cellStyle name="Normal - Style1 14 9" xfId="32793"/>
    <cellStyle name="Normal - Style1 14 9 2" xfId="32794"/>
    <cellStyle name="Normal - Style1 15" xfId="32795"/>
    <cellStyle name="Normal - Style1 15 10" xfId="32796"/>
    <cellStyle name="Normal - Style1 15 2" xfId="32797"/>
    <cellStyle name="Normal - Style1 15 2 2" xfId="32798"/>
    <cellStyle name="Normal - Style1 15 3" xfId="32799"/>
    <cellStyle name="Normal - Style1 15 3 2" xfId="32800"/>
    <cellStyle name="Normal - Style1 15 4" xfId="32801"/>
    <cellStyle name="Normal - Style1 15 4 2" xfId="32802"/>
    <cellStyle name="Normal - Style1 15 5" xfId="32803"/>
    <cellStyle name="Normal - Style1 15 5 2" xfId="32804"/>
    <cellStyle name="Normal - Style1 15 6" xfId="32805"/>
    <cellStyle name="Normal - Style1 15 6 2" xfId="32806"/>
    <cellStyle name="Normal - Style1 15 7" xfId="32807"/>
    <cellStyle name="Normal - Style1 15 7 2" xfId="32808"/>
    <cellStyle name="Normal - Style1 15 8" xfId="32809"/>
    <cellStyle name="Normal - Style1 15 8 2" xfId="32810"/>
    <cellStyle name="Normal - Style1 15 9" xfId="32811"/>
    <cellStyle name="Normal - Style1 15 9 2" xfId="32812"/>
    <cellStyle name="Normal - Style1 16" xfId="32813"/>
    <cellStyle name="Normal - Style1 16 10" xfId="32814"/>
    <cellStyle name="Normal - Style1 16 2" xfId="32815"/>
    <cellStyle name="Normal - Style1 16 2 2" xfId="32816"/>
    <cellStyle name="Normal - Style1 16 3" xfId="32817"/>
    <cellStyle name="Normal - Style1 16 3 2" xfId="32818"/>
    <cellStyle name="Normal - Style1 16 4" xfId="32819"/>
    <cellStyle name="Normal - Style1 16 4 2" xfId="32820"/>
    <cellStyle name="Normal - Style1 16 5" xfId="32821"/>
    <cellStyle name="Normal - Style1 16 5 2" xfId="32822"/>
    <cellStyle name="Normal - Style1 16 6" xfId="32823"/>
    <cellStyle name="Normal - Style1 16 6 2" xfId="32824"/>
    <cellStyle name="Normal - Style1 16 7" xfId="32825"/>
    <cellStyle name="Normal - Style1 16 7 2" xfId="32826"/>
    <cellStyle name="Normal - Style1 16 8" xfId="32827"/>
    <cellStyle name="Normal - Style1 16 8 2" xfId="32828"/>
    <cellStyle name="Normal - Style1 16 9" xfId="32829"/>
    <cellStyle name="Normal - Style1 16 9 2" xfId="32830"/>
    <cellStyle name="Normal - Style1 17" xfId="32831"/>
    <cellStyle name="Normal - Style1 17 10" xfId="32832"/>
    <cellStyle name="Normal - Style1 17 2" xfId="32833"/>
    <cellStyle name="Normal - Style1 17 2 2" xfId="32834"/>
    <cellStyle name="Normal - Style1 17 3" xfId="32835"/>
    <cellStyle name="Normal - Style1 17 3 2" xfId="32836"/>
    <cellStyle name="Normal - Style1 17 4" xfId="32837"/>
    <cellStyle name="Normal - Style1 17 4 2" xfId="32838"/>
    <cellStyle name="Normal - Style1 17 5" xfId="32839"/>
    <cellStyle name="Normal - Style1 17 5 2" xfId="32840"/>
    <cellStyle name="Normal - Style1 17 6" xfId="32841"/>
    <cellStyle name="Normal - Style1 17 6 2" xfId="32842"/>
    <cellStyle name="Normal - Style1 17 7" xfId="32843"/>
    <cellStyle name="Normal - Style1 17 7 2" xfId="32844"/>
    <cellStyle name="Normal - Style1 17 8" xfId="32845"/>
    <cellStyle name="Normal - Style1 17 8 2" xfId="32846"/>
    <cellStyle name="Normal - Style1 17 9" xfId="32847"/>
    <cellStyle name="Normal - Style1 17 9 2" xfId="32848"/>
    <cellStyle name="Normal - Style1 18" xfId="32849"/>
    <cellStyle name="Normal - Style1 18 10" xfId="32850"/>
    <cellStyle name="Normal - Style1 18 2" xfId="32851"/>
    <cellStyle name="Normal - Style1 18 2 2" xfId="32852"/>
    <cellStyle name="Normal - Style1 18 3" xfId="32853"/>
    <cellStyle name="Normal - Style1 18 3 2" xfId="32854"/>
    <cellStyle name="Normal - Style1 18 4" xfId="32855"/>
    <cellStyle name="Normal - Style1 18 4 2" xfId="32856"/>
    <cellStyle name="Normal - Style1 18 5" xfId="32857"/>
    <cellStyle name="Normal - Style1 18 5 2" xfId="32858"/>
    <cellStyle name="Normal - Style1 18 6" xfId="32859"/>
    <cellStyle name="Normal - Style1 18 6 2" xfId="32860"/>
    <cellStyle name="Normal - Style1 18 7" xfId="32861"/>
    <cellStyle name="Normal - Style1 18 7 2" xfId="32862"/>
    <cellStyle name="Normal - Style1 18 8" xfId="32863"/>
    <cellStyle name="Normal - Style1 18 8 2" xfId="32864"/>
    <cellStyle name="Normal - Style1 18 9" xfId="32865"/>
    <cellStyle name="Normal - Style1 18 9 2" xfId="32866"/>
    <cellStyle name="Normal - Style1 19" xfId="32867"/>
    <cellStyle name="Normal - Style1 19 10" xfId="32868"/>
    <cellStyle name="Normal - Style1 19 2" xfId="32869"/>
    <cellStyle name="Normal - Style1 19 2 2" xfId="32870"/>
    <cellStyle name="Normal - Style1 19 3" xfId="32871"/>
    <cellStyle name="Normal - Style1 19 3 2" xfId="32872"/>
    <cellStyle name="Normal - Style1 19 4" xfId="32873"/>
    <cellStyle name="Normal - Style1 19 4 2" xfId="32874"/>
    <cellStyle name="Normal - Style1 19 5" xfId="32875"/>
    <cellStyle name="Normal - Style1 19 5 2" xfId="32876"/>
    <cellStyle name="Normal - Style1 19 6" xfId="32877"/>
    <cellStyle name="Normal - Style1 19 6 2" xfId="32878"/>
    <cellStyle name="Normal - Style1 19 7" xfId="32879"/>
    <cellStyle name="Normal - Style1 19 7 2" xfId="32880"/>
    <cellStyle name="Normal - Style1 19 8" xfId="32881"/>
    <cellStyle name="Normal - Style1 19 8 2" xfId="32882"/>
    <cellStyle name="Normal - Style1 19 9" xfId="32883"/>
    <cellStyle name="Normal - Style1 19 9 2" xfId="32884"/>
    <cellStyle name="Normal - Style1 2" xfId="32885"/>
    <cellStyle name="Normal - Style1 2 10" xfId="32886"/>
    <cellStyle name="Normal - Style1 2 2" xfId="32887"/>
    <cellStyle name="Normal - Style1 2 2 2" xfId="32888"/>
    <cellStyle name="Normal - Style1 2 3" xfId="32889"/>
    <cellStyle name="Normal - Style1 2 3 2" xfId="32890"/>
    <cellStyle name="Normal - Style1 2 4" xfId="32891"/>
    <cellStyle name="Normal - Style1 2 4 2" xfId="32892"/>
    <cellStyle name="Normal - Style1 2 5" xfId="32893"/>
    <cellStyle name="Normal - Style1 2 5 2" xfId="32894"/>
    <cellStyle name="Normal - Style1 2 6" xfId="32895"/>
    <cellStyle name="Normal - Style1 2 6 2" xfId="32896"/>
    <cellStyle name="Normal - Style1 2 7" xfId="32897"/>
    <cellStyle name="Normal - Style1 2 7 2" xfId="32898"/>
    <cellStyle name="Normal - Style1 2 8" xfId="32899"/>
    <cellStyle name="Normal - Style1 2 8 2" xfId="32900"/>
    <cellStyle name="Normal - Style1 2 9" xfId="32901"/>
    <cellStyle name="Normal - Style1 2 9 2" xfId="32902"/>
    <cellStyle name="Normal - Style1 20" xfId="32903"/>
    <cellStyle name="Normal - Style1 20 10" xfId="32904"/>
    <cellStyle name="Normal - Style1 20 2" xfId="32905"/>
    <cellStyle name="Normal - Style1 20 2 2" xfId="32906"/>
    <cellStyle name="Normal - Style1 20 3" xfId="32907"/>
    <cellStyle name="Normal - Style1 20 3 2" xfId="32908"/>
    <cellStyle name="Normal - Style1 20 4" xfId="32909"/>
    <cellStyle name="Normal - Style1 20 4 2" xfId="32910"/>
    <cellStyle name="Normal - Style1 20 5" xfId="32911"/>
    <cellStyle name="Normal - Style1 20 5 2" xfId="32912"/>
    <cellStyle name="Normal - Style1 20 6" xfId="32913"/>
    <cellStyle name="Normal - Style1 20 6 2" xfId="32914"/>
    <cellStyle name="Normal - Style1 20 7" xfId="32915"/>
    <cellStyle name="Normal - Style1 20 7 2" xfId="32916"/>
    <cellStyle name="Normal - Style1 20 8" xfId="32917"/>
    <cellStyle name="Normal - Style1 20 8 2" xfId="32918"/>
    <cellStyle name="Normal - Style1 20 9" xfId="32919"/>
    <cellStyle name="Normal - Style1 20 9 2" xfId="32920"/>
    <cellStyle name="Normal - Style1 21" xfId="32921"/>
    <cellStyle name="Normal - Style1 21 10" xfId="32922"/>
    <cellStyle name="Normal - Style1 21 2" xfId="32923"/>
    <cellStyle name="Normal - Style1 21 2 2" xfId="32924"/>
    <cellStyle name="Normal - Style1 21 3" xfId="32925"/>
    <cellStyle name="Normal - Style1 21 3 2" xfId="32926"/>
    <cellStyle name="Normal - Style1 21 4" xfId="32927"/>
    <cellStyle name="Normal - Style1 21 4 2" xfId="32928"/>
    <cellStyle name="Normal - Style1 21 5" xfId="32929"/>
    <cellStyle name="Normal - Style1 21 5 2" xfId="32930"/>
    <cellStyle name="Normal - Style1 21 6" xfId="32931"/>
    <cellStyle name="Normal - Style1 21 6 2" xfId="32932"/>
    <cellStyle name="Normal - Style1 21 7" xfId="32933"/>
    <cellStyle name="Normal - Style1 21 7 2" xfId="32934"/>
    <cellStyle name="Normal - Style1 21 8" xfId="32935"/>
    <cellStyle name="Normal - Style1 21 8 2" xfId="32936"/>
    <cellStyle name="Normal - Style1 21 9" xfId="32937"/>
    <cellStyle name="Normal - Style1 21 9 2" xfId="32938"/>
    <cellStyle name="Normal - Style1 22" xfId="32939"/>
    <cellStyle name="Normal - Style1 23" xfId="32940"/>
    <cellStyle name="Normal - Style1 3" xfId="32941"/>
    <cellStyle name="Normal - Style1 3 10" xfId="32942"/>
    <cellStyle name="Normal - Style1 3 2" xfId="32943"/>
    <cellStyle name="Normal - Style1 3 2 2" xfId="32944"/>
    <cellStyle name="Normal - Style1 3 3" xfId="32945"/>
    <cellStyle name="Normal - Style1 3 3 2" xfId="32946"/>
    <cellStyle name="Normal - Style1 3 4" xfId="32947"/>
    <cellStyle name="Normal - Style1 3 4 2" xfId="32948"/>
    <cellStyle name="Normal - Style1 3 5" xfId="32949"/>
    <cellStyle name="Normal - Style1 3 5 2" xfId="32950"/>
    <cellStyle name="Normal - Style1 3 6" xfId="32951"/>
    <cellStyle name="Normal - Style1 3 6 2" xfId="32952"/>
    <cellStyle name="Normal - Style1 3 7" xfId="32953"/>
    <cellStyle name="Normal - Style1 3 7 2" xfId="32954"/>
    <cellStyle name="Normal - Style1 3 8" xfId="32955"/>
    <cellStyle name="Normal - Style1 3 8 2" xfId="32956"/>
    <cellStyle name="Normal - Style1 3 9" xfId="32957"/>
    <cellStyle name="Normal - Style1 3 9 2" xfId="32958"/>
    <cellStyle name="Normal - Style1 4" xfId="32959"/>
    <cellStyle name="Normal - Style1 4 10" xfId="32960"/>
    <cellStyle name="Normal - Style1 4 2" xfId="32961"/>
    <cellStyle name="Normal - Style1 4 2 2" xfId="32962"/>
    <cellStyle name="Normal - Style1 4 3" xfId="32963"/>
    <cellStyle name="Normal - Style1 4 3 2" xfId="32964"/>
    <cellStyle name="Normal - Style1 4 4" xfId="32965"/>
    <cellStyle name="Normal - Style1 4 4 2" xfId="32966"/>
    <cellStyle name="Normal - Style1 4 5" xfId="32967"/>
    <cellStyle name="Normal - Style1 4 5 2" xfId="32968"/>
    <cellStyle name="Normal - Style1 4 6" xfId="32969"/>
    <cellStyle name="Normal - Style1 4 6 2" xfId="32970"/>
    <cellStyle name="Normal - Style1 4 7" xfId="32971"/>
    <cellStyle name="Normal - Style1 4 7 2" xfId="32972"/>
    <cellStyle name="Normal - Style1 4 8" xfId="32973"/>
    <cellStyle name="Normal - Style1 4 8 2" xfId="32974"/>
    <cellStyle name="Normal - Style1 4 9" xfId="32975"/>
    <cellStyle name="Normal - Style1 4 9 2" xfId="32976"/>
    <cellStyle name="Normal - Style1 5" xfId="32977"/>
    <cellStyle name="Normal - Style1 5 10" xfId="32978"/>
    <cellStyle name="Normal - Style1 5 2" xfId="32979"/>
    <cellStyle name="Normal - Style1 5 2 2" xfId="32980"/>
    <cellStyle name="Normal - Style1 5 3" xfId="32981"/>
    <cellStyle name="Normal - Style1 5 3 2" xfId="32982"/>
    <cellStyle name="Normal - Style1 5 4" xfId="32983"/>
    <cellStyle name="Normal - Style1 5 4 2" xfId="32984"/>
    <cellStyle name="Normal - Style1 5 5" xfId="32985"/>
    <cellStyle name="Normal - Style1 5 5 2" xfId="32986"/>
    <cellStyle name="Normal - Style1 5 6" xfId="32987"/>
    <cellStyle name="Normal - Style1 5 6 2" xfId="32988"/>
    <cellStyle name="Normal - Style1 5 7" xfId="32989"/>
    <cellStyle name="Normal - Style1 5 7 2" xfId="32990"/>
    <cellStyle name="Normal - Style1 5 8" xfId="32991"/>
    <cellStyle name="Normal - Style1 5 8 2" xfId="32992"/>
    <cellStyle name="Normal - Style1 5 9" xfId="32993"/>
    <cellStyle name="Normal - Style1 5 9 2" xfId="32994"/>
    <cellStyle name="Normal - Style1 6" xfId="32995"/>
    <cellStyle name="Normal - Style1 6 10" xfId="32996"/>
    <cellStyle name="Normal - Style1 6 2" xfId="32997"/>
    <cellStyle name="Normal - Style1 6 2 2" xfId="32998"/>
    <cellStyle name="Normal - Style1 6 3" xfId="32999"/>
    <cellStyle name="Normal - Style1 6 3 2" xfId="33000"/>
    <cellStyle name="Normal - Style1 6 4" xfId="33001"/>
    <cellStyle name="Normal - Style1 6 4 2" xfId="33002"/>
    <cellStyle name="Normal - Style1 6 5" xfId="33003"/>
    <cellStyle name="Normal - Style1 6 5 2" xfId="33004"/>
    <cellStyle name="Normal - Style1 6 6" xfId="33005"/>
    <cellStyle name="Normal - Style1 6 6 2" xfId="33006"/>
    <cellStyle name="Normal - Style1 6 7" xfId="33007"/>
    <cellStyle name="Normal - Style1 6 7 2" xfId="33008"/>
    <cellStyle name="Normal - Style1 6 8" xfId="33009"/>
    <cellStyle name="Normal - Style1 6 8 2" xfId="33010"/>
    <cellStyle name="Normal - Style1 6 9" xfId="33011"/>
    <cellStyle name="Normal - Style1 6 9 2" xfId="33012"/>
    <cellStyle name="Normal - Style1 7" xfId="33013"/>
    <cellStyle name="Normal - Style1 7 10" xfId="33014"/>
    <cellStyle name="Normal - Style1 7 2" xfId="33015"/>
    <cellStyle name="Normal - Style1 7 2 2" xfId="33016"/>
    <cellStyle name="Normal - Style1 7 3" xfId="33017"/>
    <cellStyle name="Normal - Style1 7 3 2" xfId="33018"/>
    <cellStyle name="Normal - Style1 7 4" xfId="33019"/>
    <cellStyle name="Normal - Style1 7 4 2" xfId="33020"/>
    <cellStyle name="Normal - Style1 7 5" xfId="33021"/>
    <cellStyle name="Normal - Style1 7 5 2" xfId="33022"/>
    <cellStyle name="Normal - Style1 7 6" xfId="33023"/>
    <cellStyle name="Normal - Style1 7 6 2" xfId="33024"/>
    <cellStyle name="Normal - Style1 7 7" xfId="33025"/>
    <cellStyle name="Normal - Style1 7 7 2" xfId="33026"/>
    <cellStyle name="Normal - Style1 7 8" xfId="33027"/>
    <cellStyle name="Normal - Style1 7 8 2" xfId="33028"/>
    <cellStyle name="Normal - Style1 7 9" xfId="33029"/>
    <cellStyle name="Normal - Style1 7 9 2" xfId="33030"/>
    <cellStyle name="Normal - Style1 8" xfId="33031"/>
    <cellStyle name="Normal - Style1 8 10" xfId="33032"/>
    <cellStyle name="Normal - Style1 8 2" xfId="33033"/>
    <cellStyle name="Normal - Style1 8 2 2" xfId="33034"/>
    <cellStyle name="Normal - Style1 8 3" xfId="33035"/>
    <cellStyle name="Normal - Style1 8 3 2" xfId="33036"/>
    <cellStyle name="Normal - Style1 8 4" xfId="33037"/>
    <cellStyle name="Normal - Style1 8 4 2" xfId="33038"/>
    <cellStyle name="Normal - Style1 8 5" xfId="33039"/>
    <cellStyle name="Normal - Style1 8 5 2" xfId="33040"/>
    <cellStyle name="Normal - Style1 8 6" xfId="33041"/>
    <cellStyle name="Normal - Style1 8 6 2" xfId="33042"/>
    <cellStyle name="Normal - Style1 8 7" xfId="33043"/>
    <cellStyle name="Normal - Style1 8 7 2" xfId="33044"/>
    <cellStyle name="Normal - Style1 8 8" xfId="33045"/>
    <cellStyle name="Normal - Style1 8 8 2" xfId="33046"/>
    <cellStyle name="Normal - Style1 8 9" xfId="33047"/>
    <cellStyle name="Normal - Style1 8 9 2" xfId="33048"/>
    <cellStyle name="Normal - Style1 9" xfId="33049"/>
    <cellStyle name="Normal - Style1 9 10" xfId="33050"/>
    <cellStyle name="Normal - Style1 9 2" xfId="33051"/>
    <cellStyle name="Normal - Style1 9 2 2" xfId="33052"/>
    <cellStyle name="Normal - Style1 9 3" xfId="33053"/>
    <cellStyle name="Normal - Style1 9 3 2" xfId="33054"/>
    <cellStyle name="Normal - Style1 9 4" xfId="33055"/>
    <cellStyle name="Normal - Style1 9 4 2" xfId="33056"/>
    <cellStyle name="Normal - Style1 9 5" xfId="33057"/>
    <cellStyle name="Normal - Style1 9 5 2" xfId="33058"/>
    <cellStyle name="Normal - Style1 9 6" xfId="33059"/>
    <cellStyle name="Normal - Style1 9 6 2" xfId="33060"/>
    <cellStyle name="Normal - Style1 9 7" xfId="33061"/>
    <cellStyle name="Normal - Style1 9 7 2" xfId="33062"/>
    <cellStyle name="Normal - Style1 9 8" xfId="33063"/>
    <cellStyle name="Normal - Style1 9 8 2" xfId="33064"/>
    <cellStyle name="Normal - Style1 9 9" xfId="33065"/>
    <cellStyle name="Normal - Style1 9 9 2" xfId="33066"/>
    <cellStyle name="Normal 10" xfId="33067"/>
    <cellStyle name="Normal 10 2" xfId="33068"/>
    <cellStyle name="Normal 107" xfId="33069"/>
    <cellStyle name="Normal 107 10" xfId="33070"/>
    <cellStyle name="Normal 107 2" xfId="33071"/>
    <cellStyle name="Normal 107 2 2" xfId="33072"/>
    <cellStyle name="Normal 107 3" xfId="33073"/>
    <cellStyle name="Normal 107 3 2" xfId="33074"/>
    <cellStyle name="Normal 107 4" xfId="33075"/>
    <cellStyle name="Normal 107 4 2" xfId="33076"/>
    <cellStyle name="Normal 107 5" xfId="33077"/>
    <cellStyle name="Normal 107 5 2" xfId="33078"/>
    <cellStyle name="Normal 107 6" xfId="33079"/>
    <cellStyle name="Normal 107 6 2" xfId="33080"/>
    <cellStyle name="Normal 107 7" xfId="33081"/>
    <cellStyle name="Normal 107 7 2" xfId="33082"/>
    <cellStyle name="Normal 107 8" xfId="33083"/>
    <cellStyle name="Normal 107 8 2" xfId="33084"/>
    <cellStyle name="Normal 107 9" xfId="33085"/>
    <cellStyle name="Normal 107 9 2" xfId="33086"/>
    <cellStyle name="Normal 11" xfId="33087"/>
    <cellStyle name="Normal 12" xfId="33088"/>
    <cellStyle name="Normal 12 2" xfId="33089"/>
    <cellStyle name="Normal 12 2 2" xfId="33090"/>
    <cellStyle name="Normal 12 3" xfId="33091"/>
    <cellStyle name="Normal 127" xfId="33092"/>
    <cellStyle name="Normal 128" xfId="33093"/>
    <cellStyle name="Normal 13" xfId="33094"/>
    <cellStyle name="Normal 13 2" xfId="33095"/>
    <cellStyle name="Normal 14" xfId="33096"/>
    <cellStyle name="Normal 14 2" xfId="33097"/>
    <cellStyle name="Normal 15" xfId="33098"/>
    <cellStyle name="Normal 15 2" xfId="33099"/>
    <cellStyle name="Normal 16" xfId="33100"/>
    <cellStyle name="Normal 16 2" xfId="33101"/>
    <cellStyle name="Normal 17" xfId="33102"/>
    <cellStyle name="Normal 17 2" xfId="33103"/>
    <cellStyle name="Normal 18" xfId="33104"/>
    <cellStyle name="Normal 18 2" xfId="33105"/>
    <cellStyle name="Normal 19 2" xfId="33106"/>
    <cellStyle name="Normal 2 10" xfId="33107"/>
    <cellStyle name="Normal 2 10 2 2" xfId="33108"/>
    <cellStyle name="Normal 2 11" xfId="33109"/>
    <cellStyle name="Normal 2 11 2" xfId="33110"/>
    <cellStyle name="Normal 2 11 2 2" xfId="33111"/>
    <cellStyle name="Normal 2 12" xfId="33112"/>
    <cellStyle name="Normal 2 12 2" xfId="33113"/>
    <cellStyle name="Normal 2 13" xfId="33114"/>
    <cellStyle name="Normal 2 13 2" xfId="33115"/>
    <cellStyle name="Normal 2 14" xfId="33116"/>
    <cellStyle name="Normal 2 14 2" xfId="33117"/>
    <cellStyle name="Normal 2 15" xfId="33118"/>
    <cellStyle name="Normal 2 15 2" xfId="33119"/>
    <cellStyle name="Normal 2 16" xfId="33120"/>
    <cellStyle name="Normal 2 16 2" xfId="33121"/>
    <cellStyle name="Normal 2 17" xfId="33122"/>
    <cellStyle name="Normal 2 17 2" xfId="33123"/>
    <cellStyle name="Normal 2 18" xfId="33124"/>
    <cellStyle name="Normal 2 18 2" xfId="33125"/>
    <cellStyle name="Normal 2 19" xfId="33126"/>
    <cellStyle name="Normal 2 19 2" xfId="33127"/>
    <cellStyle name="Normal 2 2 19" xfId="33128"/>
    <cellStyle name="Normal 2 2 10" xfId="33129"/>
    <cellStyle name="Normal 2 2 10 2" xfId="33130"/>
    <cellStyle name="Normal 2 2 11" xfId="33131"/>
    <cellStyle name="Normal 2 2 11 2" xfId="33132"/>
    <cellStyle name="Normal 2 2 12" xfId="33133"/>
    <cellStyle name="Normal 2 2 12 2" xfId="33134"/>
    <cellStyle name="Normal 2 2 13" xfId="33135"/>
    <cellStyle name="Normal 2 2 13 2" xfId="33136"/>
    <cellStyle name="Normal 2 2 14" xfId="33137"/>
    <cellStyle name="Normal 2 2 14 2" xfId="33138"/>
    <cellStyle name="Normal 2 2 15" xfId="33139"/>
    <cellStyle name="Normal 2 2 15 2" xfId="33140"/>
    <cellStyle name="Normal 2 2 16" xfId="33141"/>
    <cellStyle name="Normal 2 2 16 2" xfId="33142"/>
    <cellStyle name="Normal 2 2 17" xfId="33143"/>
    <cellStyle name="Normal 2 2 17 2" xfId="33144"/>
    <cellStyle name="Normal 2 2 18" xfId="33145"/>
    <cellStyle name="Normal 2 2 18 2" xfId="33146"/>
    <cellStyle name="Normal 2 2 2" xfId="33147"/>
    <cellStyle name="Normal 2 2 2 10" xfId="33148"/>
    <cellStyle name="Normal 2 2 2 11" xfId="33149"/>
    <cellStyle name="Normal 2 2 2 12" xfId="33150"/>
    <cellStyle name="Normal 2 2 2 13" xfId="33151"/>
    <cellStyle name="Normal 2 2 2 14" xfId="33152"/>
    <cellStyle name="Normal 2 2 2 15" xfId="33153"/>
    <cellStyle name="Normal 2 2 2 16" xfId="33154"/>
    <cellStyle name="Normal 2 2 2 16 2" xfId="33155"/>
    <cellStyle name="Normal 2 2 2 17" xfId="33156"/>
    <cellStyle name="Normal 2 2 2 2" xfId="33157"/>
    <cellStyle name="Normal 2 2 2 3" xfId="33158"/>
    <cellStyle name="Normal 2 2 2 4" xfId="33159"/>
    <cellStyle name="Normal 2 2 2 5" xfId="33160"/>
    <cellStyle name="Normal 2 2 2 6" xfId="33161"/>
    <cellStyle name="Normal 2 2 2 7" xfId="33162"/>
    <cellStyle name="Normal 2 2 2 8" xfId="33163"/>
    <cellStyle name="Normal 2 2 2 9" xfId="33164"/>
    <cellStyle name="Normal 2 2 3" xfId="33165"/>
    <cellStyle name="Normal 2 2 4" xfId="33166"/>
    <cellStyle name="Normal 2 2 5" xfId="33167"/>
    <cellStyle name="Normal 2 2 5 2" xfId="33168"/>
    <cellStyle name="Normal 2 2 6" xfId="33169"/>
    <cellStyle name="Normal 2 2 6 2" xfId="33170"/>
    <cellStyle name="Normal 2 2 7" xfId="33171"/>
    <cellStyle name="Normal 2 2 7 2" xfId="33172"/>
    <cellStyle name="Normal 2 2 8" xfId="33173"/>
    <cellStyle name="Normal 2 2 8 2" xfId="33174"/>
    <cellStyle name="Normal 2 2 9" xfId="33175"/>
    <cellStyle name="Normal 2 2 9 2" xfId="33176"/>
    <cellStyle name="Normal 2 20" xfId="33177"/>
    <cellStyle name="Normal 2 20 2" xfId="33178"/>
    <cellStyle name="Normal 2 20 2 2" xfId="33179"/>
    <cellStyle name="Normal 2 21" xfId="33180"/>
    <cellStyle name="Normal 2 21 2" xfId="33181"/>
    <cellStyle name="Normal 2 21 2 2" xfId="33182"/>
    <cellStyle name="Normal 2 22" xfId="33183"/>
    <cellStyle name="Normal 2 22 2" xfId="33184"/>
    <cellStyle name="Normal 2 22 2 2" xfId="33185"/>
    <cellStyle name="Normal 2 23" xfId="33186"/>
    <cellStyle name="Normal 2 23 2" xfId="33187"/>
    <cellStyle name="Normal 2 23 2 2" xfId="33188"/>
    <cellStyle name="Normal 2 24" xfId="33189"/>
    <cellStyle name="Normal 2 24 2" xfId="33190"/>
    <cellStyle name="Normal 2 24 2 2" xfId="33191"/>
    <cellStyle name="Normal 2 25" xfId="33192"/>
    <cellStyle name="Normal 2 25 2" xfId="33193"/>
    <cellStyle name="Normal 2 25 2 2" xfId="33194"/>
    <cellStyle name="Normal 2 26" xfId="33195"/>
    <cellStyle name="Normal 2 26 2" xfId="33196"/>
    <cellStyle name="Normal 2 26 2 2" xfId="33197"/>
    <cellStyle name="Normal 2 27" xfId="33198"/>
    <cellStyle name="Normal 2 27 2" xfId="33199"/>
    <cellStyle name="Normal 2 27 2 2" xfId="33200"/>
    <cellStyle name="Normal 2 28" xfId="33201"/>
    <cellStyle name="Normal 2 28 2" xfId="33202"/>
    <cellStyle name="Normal 2 28 2 2" xfId="33203"/>
    <cellStyle name="Normal 2 29" xfId="33204"/>
    <cellStyle name="Normal 2 29 2" xfId="33205"/>
    <cellStyle name="Normal 2 29 2 2" xfId="33206"/>
    <cellStyle name="Normal 2 3" xfId="33207"/>
    <cellStyle name="Normal 2 3 2" xfId="33208"/>
    <cellStyle name="Normal 2 3 2 2" xfId="33209"/>
    <cellStyle name="Normal 2 3 3" xfId="33210"/>
    <cellStyle name="Normal 2 3 4" xfId="33211"/>
    <cellStyle name="Normal 2 3_Combustible vehículos propios" xfId="33212"/>
    <cellStyle name="Normal 2 30" xfId="33213"/>
    <cellStyle name="Normal 2 30 2" xfId="33214"/>
    <cellStyle name="Normal 2 30 2 2" xfId="33215"/>
    <cellStyle name="Normal 2 31" xfId="33216"/>
    <cellStyle name="Normal 2 31 2" xfId="33217"/>
    <cellStyle name="Normal 2 32" xfId="33218"/>
    <cellStyle name="Normal 2 32 2" xfId="33219"/>
    <cellStyle name="Normal 2 33" xfId="33220"/>
    <cellStyle name="Normal 2 33 10" xfId="33221"/>
    <cellStyle name="Normal 2 33 11" xfId="33222"/>
    <cellStyle name="Normal 2 33 2" xfId="33223"/>
    <cellStyle name="Normal 2 33 2 2" xfId="33224"/>
    <cellStyle name="Normal 2 33 3" xfId="33225"/>
    <cellStyle name="Normal 2 33 3 2" xfId="33226"/>
    <cellStyle name="Normal 2 33 4" xfId="33227"/>
    <cellStyle name="Normal 2 33 4 2" xfId="33228"/>
    <cellStyle name="Normal 2 33 5" xfId="33229"/>
    <cellStyle name="Normal 2 33 5 2" xfId="33230"/>
    <cellStyle name="Normal 2 33 6" xfId="33231"/>
    <cellStyle name="Normal 2 33 6 2" xfId="33232"/>
    <cellStyle name="Normal 2 33 7" xfId="33233"/>
    <cellStyle name="Normal 2 33 7 2" xfId="33234"/>
    <cellStyle name="Normal 2 33 8" xfId="33235"/>
    <cellStyle name="Normal 2 33 8 2" xfId="33236"/>
    <cellStyle name="Normal 2 33 9" xfId="33237"/>
    <cellStyle name="Normal 2 33 9 2" xfId="33238"/>
    <cellStyle name="Normal 2 34" xfId="33239"/>
    <cellStyle name="Normal 2 34 10" xfId="33240"/>
    <cellStyle name="Normal 2 34 11" xfId="33241"/>
    <cellStyle name="Normal 2 34 2" xfId="33242"/>
    <cellStyle name="Normal 2 34 2 2" xfId="33243"/>
    <cellStyle name="Normal 2 34 3" xfId="33244"/>
    <cellStyle name="Normal 2 34 3 2" xfId="33245"/>
    <cellStyle name="Normal 2 34 4" xfId="33246"/>
    <cellStyle name="Normal 2 34 4 2" xfId="33247"/>
    <cellStyle name="Normal 2 34 5" xfId="33248"/>
    <cellStyle name="Normal 2 34 5 2" xfId="33249"/>
    <cellStyle name="Normal 2 34 6" xfId="33250"/>
    <cellStyle name="Normal 2 34 6 2" xfId="33251"/>
    <cellStyle name="Normal 2 34 7" xfId="33252"/>
    <cellStyle name="Normal 2 34 7 2" xfId="33253"/>
    <cellStyle name="Normal 2 34 8" xfId="33254"/>
    <cellStyle name="Normal 2 34 8 2" xfId="33255"/>
    <cellStyle name="Normal 2 34 9" xfId="33256"/>
    <cellStyle name="Normal 2 34 9 2" xfId="33257"/>
    <cellStyle name="Normal 2 35" xfId="33258"/>
    <cellStyle name="Normal 2 35 10" xfId="33259"/>
    <cellStyle name="Normal 2 35 11" xfId="33260"/>
    <cellStyle name="Normal 2 35 2" xfId="33261"/>
    <cellStyle name="Normal 2 35 2 2" xfId="33262"/>
    <cellStyle name="Normal 2 35 3" xfId="33263"/>
    <cellStyle name="Normal 2 35 3 2" xfId="33264"/>
    <cellStyle name="Normal 2 35 4" xfId="33265"/>
    <cellStyle name="Normal 2 35 4 2" xfId="33266"/>
    <cellStyle name="Normal 2 35 5" xfId="33267"/>
    <cellStyle name="Normal 2 35 5 2" xfId="33268"/>
    <cellStyle name="Normal 2 35 6" xfId="33269"/>
    <cellStyle name="Normal 2 35 6 2" xfId="33270"/>
    <cellStyle name="Normal 2 35 7" xfId="33271"/>
    <cellStyle name="Normal 2 35 7 2" xfId="33272"/>
    <cellStyle name="Normal 2 35 8" xfId="33273"/>
    <cellStyle name="Normal 2 35 8 2" xfId="33274"/>
    <cellStyle name="Normal 2 35 9" xfId="33275"/>
    <cellStyle name="Normal 2 35 9 2" xfId="33276"/>
    <cellStyle name="Normal 2 36" xfId="33277"/>
    <cellStyle name="Normal 2 36 10" xfId="33278"/>
    <cellStyle name="Normal 2 36 11" xfId="33279"/>
    <cellStyle name="Normal 2 36 2" xfId="33280"/>
    <cellStyle name="Normal 2 36 2 2" xfId="33281"/>
    <cellStyle name="Normal 2 36 3" xfId="33282"/>
    <cellStyle name="Normal 2 36 3 2" xfId="33283"/>
    <cellStyle name="Normal 2 36 4" xfId="33284"/>
    <cellStyle name="Normal 2 36 4 2" xfId="33285"/>
    <cellStyle name="Normal 2 36 5" xfId="33286"/>
    <cellStyle name="Normal 2 36 5 2" xfId="33287"/>
    <cellStyle name="Normal 2 36 6" xfId="33288"/>
    <cellStyle name="Normal 2 36 6 2" xfId="33289"/>
    <cellStyle name="Normal 2 36 7" xfId="33290"/>
    <cellStyle name="Normal 2 36 7 2" xfId="33291"/>
    <cellStyle name="Normal 2 36 8" xfId="33292"/>
    <cellStyle name="Normal 2 36 8 2" xfId="33293"/>
    <cellStyle name="Normal 2 36 9" xfId="33294"/>
    <cellStyle name="Normal 2 36 9 2" xfId="33295"/>
    <cellStyle name="Normal 2 37" xfId="33296"/>
    <cellStyle name="Normal 2 37 10" xfId="33297"/>
    <cellStyle name="Normal 2 37 11" xfId="33298"/>
    <cellStyle name="Normal 2 37 2" xfId="33299"/>
    <cellStyle name="Normal 2 37 2 2" xfId="33300"/>
    <cellStyle name="Normal 2 37 3" xfId="33301"/>
    <cellStyle name="Normal 2 37 3 2" xfId="33302"/>
    <cellStyle name="Normal 2 37 4" xfId="33303"/>
    <cellStyle name="Normal 2 37 4 2" xfId="33304"/>
    <cellStyle name="Normal 2 37 5" xfId="33305"/>
    <cellStyle name="Normal 2 37 5 2" xfId="33306"/>
    <cellStyle name="Normal 2 37 6" xfId="33307"/>
    <cellStyle name="Normal 2 37 6 2" xfId="33308"/>
    <cellStyle name="Normal 2 37 7" xfId="33309"/>
    <cellStyle name="Normal 2 37 7 2" xfId="33310"/>
    <cellStyle name="Normal 2 37 8" xfId="33311"/>
    <cellStyle name="Normal 2 37 8 2" xfId="33312"/>
    <cellStyle name="Normal 2 37 9" xfId="33313"/>
    <cellStyle name="Normal 2 37 9 2" xfId="33314"/>
    <cellStyle name="Normal 2 38" xfId="33315"/>
    <cellStyle name="Normal 2 38 10" xfId="33316"/>
    <cellStyle name="Normal 2 38 11" xfId="33317"/>
    <cellStyle name="Normal 2 38 2" xfId="33318"/>
    <cellStyle name="Normal 2 38 2 2" xfId="33319"/>
    <cellStyle name="Normal 2 38 3" xfId="33320"/>
    <cellStyle name="Normal 2 38 3 2" xfId="33321"/>
    <cellStyle name="Normal 2 38 4" xfId="33322"/>
    <cellStyle name="Normal 2 38 4 2" xfId="33323"/>
    <cellStyle name="Normal 2 38 5" xfId="33324"/>
    <cellStyle name="Normal 2 38 5 2" xfId="33325"/>
    <cellStyle name="Normal 2 38 6" xfId="33326"/>
    <cellStyle name="Normal 2 38 6 2" xfId="33327"/>
    <cellStyle name="Normal 2 38 7" xfId="33328"/>
    <cellStyle name="Normal 2 38 7 2" xfId="33329"/>
    <cellStyle name="Normal 2 38 8" xfId="33330"/>
    <cellStyle name="Normal 2 38 8 2" xfId="33331"/>
    <cellStyle name="Normal 2 38 9" xfId="33332"/>
    <cellStyle name="Normal 2 38 9 2" xfId="33333"/>
    <cellStyle name="Normal 2 39" xfId="33334"/>
    <cellStyle name="Normal 2 39 10" xfId="33335"/>
    <cellStyle name="Normal 2 39 11" xfId="33336"/>
    <cellStyle name="Normal 2 39 2" xfId="33337"/>
    <cellStyle name="Normal 2 39 2 2" xfId="33338"/>
    <cellStyle name="Normal 2 39 3" xfId="33339"/>
    <cellStyle name="Normal 2 39 3 2" xfId="33340"/>
    <cellStyle name="Normal 2 39 4" xfId="33341"/>
    <cellStyle name="Normal 2 39 4 2" xfId="33342"/>
    <cellStyle name="Normal 2 39 5" xfId="33343"/>
    <cellStyle name="Normal 2 39 5 2" xfId="33344"/>
    <cellStyle name="Normal 2 39 6" xfId="33345"/>
    <cellStyle name="Normal 2 39 6 2" xfId="33346"/>
    <cellStyle name="Normal 2 39 7" xfId="33347"/>
    <cellStyle name="Normal 2 39 7 2" xfId="33348"/>
    <cellStyle name="Normal 2 39 8" xfId="33349"/>
    <cellStyle name="Normal 2 39 8 2" xfId="33350"/>
    <cellStyle name="Normal 2 39 9" xfId="33351"/>
    <cellStyle name="Normal 2 39 9 2" xfId="33352"/>
    <cellStyle name="Normal 2 4" xfId="33353"/>
    <cellStyle name="Normal 2 4 2" xfId="33354"/>
    <cellStyle name="Normal 2 4 3" xfId="33355"/>
    <cellStyle name="Normal 2 4_Combustible vehículos propios" xfId="33356"/>
    <cellStyle name="Normal 2 40" xfId="33357"/>
    <cellStyle name="Normal 2 40 10" xfId="33358"/>
    <cellStyle name="Normal 2 40 11" xfId="33359"/>
    <cellStyle name="Normal 2 40 2" xfId="33360"/>
    <cellStyle name="Normal 2 40 2 2" xfId="33361"/>
    <cellStyle name="Normal 2 40 3" xfId="33362"/>
    <cellStyle name="Normal 2 40 3 2" xfId="33363"/>
    <cellStyle name="Normal 2 40 4" xfId="33364"/>
    <cellStyle name="Normal 2 40 4 2" xfId="33365"/>
    <cellStyle name="Normal 2 40 5" xfId="33366"/>
    <cellStyle name="Normal 2 40 5 2" xfId="33367"/>
    <cellStyle name="Normal 2 40 6" xfId="33368"/>
    <cellStyle name="Normal 2 40 6 2" xfId="33369"/>
    <cellStyle name="Normal 2 40 7" xfId="33370"/>
    <cellStyle name="Normal 2 40 7 2" xfId="33371"/>
    <cellStyle name="Normal 2 40 8" xfId="33372"/>
    <cellStyle name="Normal 2 40 8 2" xfId="33373"/>
    <cellStyle name="Normal 2 40 9" xfId="33374"/>
    <cellStyle name="Normal 2 40 9 2" xfId="33375"/>
    <cellStyle name="Normal 2 41" xfId="33376"/>
    <cellStyle name="Normal 2 41 10" xfId="33377"/>
    <cellStyle name="Normal 2 41 11" xfId="33378"/>
    <cellStyle name="Normal 2 41 2" xfId="33379"/>
    <cellStyle name="Normal 2 41 2 2" xfId="33380"/>
    <cellStyle name="Normal 2 41 3" xfId="33381"/>
    <cellStyle name="Normal 2 41 3 2" xfId="33382"/>
    <cellStyle name="Normal 2 41 4" xfId="33383"/>
    <cellStyle name="Normal 2 41 4 2" xfId="33384"/>
    <cellStyle name="Normal 2 41 5" xfId="33385"/>
    <cellStyle name="Normal 2 41 5 2" xfId="33386"/>
    <cellStyle name="Normal 2 41 6" xfId="33387"/>
    <cellStyle name="Normal 2 41 6 2" xfId="33388"/>
    <cellStyle name="Normal 2 41 7" xfId="33389"/>
    <cellStyle name="Normal 2 41 7 2" xfId="33390"/>
    <cellStyle name="Normal 2 41 8" xfId="33391"/>
    <cellStyle name="Normal 2 41 8 2" xfId="33392"/>
    <cellStyle name="Normal 2 41 9" xfId="33393"/>
    <cellStyle name="Normal 2 41 9 2" xfId="33394"/>
    <cellStyle name="Normal 2 42" xfId="33395"/>
    <cellStyle name="Normal 2 42 10" xfId="33396"/>
    <cellStyle name="Normal 2 42 11" xfId="33397"/>
    <cellStyle name="Normal 2 42 2" xfId="33398"/>
    <cellStyle name="Normal 2 42 2 2" xfId="33399"/>
    <cellStyle name="Normal 2 42 3" xfId="33400"/>
    <cellStyle name="Normal 2 42 3 2" xfId="33401"/>
    <cellStyle name="Normal 2 42 4" xfId="33402"/>
    <cellStyle name="Normal 2 42 4 2" xfId="33403"/>
    <cellStyle name="Normal 2 42 5" xfId="33404"/>
    <cellStyle name="Normal 2 42 5 2" xfId="33405"/>
    <cellStyle name="Normal 2 42 6" xfId="33406"/>
    <cellStyle name="Normal 2 42 6 2" xfId="33407"/>
    <cellStyle name="Normal 2 42 7" xfId="33408"/>
    <cellStyle name="Normal 2 42 7 2" xfId="33409"/>
    <cellStyle name="Normal 2 42 8" xfId="33410"/>
    <cellStyle name="Normal 2 42 8 2" xfId="33411"/>
    <cellStyle name="Normal 2 42 9" xfId="33412"/>
    <cellStyle name="Normal 2 42 9 2" xfId="33413"/>
    <cellStyle name="Normal 2 43" xfId="33414"/>
    <cellStyle name="Normal 2 43 10" xfId="33415"/>
    <cellStyle name="Normal 2 43 11" xfId="33416"/>
    <cellStyle name="Normal 2 43 2" xfId="33417"/>
    <cellStyle name="Normal 2 43 2 2" xfId="33418"/>
    <cellStyle name="Normal 2 43 3" xfId="33419"/>
    <cellStyle name="Normal 2 43 3 2" xfId="33420"/>
    <cellStyle name="Normal 2 43 4" xfId="33421"/>
    <cellStyle name="Normal 2 43 4 2" xfId="33422"/>
    <cellStyle name="Normal 2 43 5" xfId="33423"/>
    <cellStyle name="Normal 2 43 5 2" xfId="33424"/>
    <cellStyle name="Normal 2 43 6" xfId="33425"/>
    <cellStyle name="Normal 2 43 6 2" xfId="33426"/>
    <cellStyle name="Normal 2 43 7" xfId="33427"/>
    <cellStyle name="Normal 2 43 7 2" xfId="33428"/>
    <cellStyle name="Normal 2 43 8" xfId="33429"/>
    <cellStyle name="Normal 2 43 8 2" xfId="33430"/>
    <cellStyle name="Normal 2 43 9" xfId="33431"/>
    <cellStyle name="Normal 2 43 9 2" xfId="33432"/>
    <cellStyle name="Normal 2 44" xfId="33433"/>
    <cellStyle name="Normal 2 44 10" xfId="33434"/>
    <cellStyle name="Normal 2 44 11" xfId="33435"/>
    <cellStyle name="Normal 2 44 2" xfId="33436"/>
    <cellStyle name="Normal 2 44 2 2" xfId="33437"/>
    <cellStyle name="Normal 2 44 3" xfId="33438"/>
    <cellStyle name="Normal 2 44 3 2" xfId="33439"/>
    <cellStyle name="Normal 2 44 4" xfId="33440"/>
    <cellStyle name="Normal 2 44 4 2" xfId="33441"/>
    <cellStyle name="Normal 2 44 5" xfId="33442"/>
    <cellStyle name="Normal 2 44 5 2" xfId="33443"/>
    <cellStyle name="Normal 2 44 6" xfId="33444"/>
    <cellStyle name="Normal 2 44 6 2" xfId="33445"/>
    <cellStyle name="Normal 2 44 7" xfId="33446"/>
    <cellStyle name="Normal 2 44 7 2" xfId="33447"/>
    <cellStyle name="Normal 2 44 8" xfId="33448"/>
    <cellStyle name="Normal 2 44 8 2" xfId="33449"/>
    <cellStyle name="Normal 2 44 9" xfId="33450"/>
    <cellStyle name="Normal 2 44 9 2" xfId="33451"/>
    <cellStyle name="Normal 2 45" xfId="33452"/>
    <cellStyle name="Normal 2 45 10" xfId="33453"/>
    <cellStyle name="Normal 2 45 11" xfId="33454"/>
    <cellStyle name="Normal 2 45 2" xfId="33455"/>
    <cellStyle name="Normal 2 45 2 2" xfId="33456"/>
    <cellStyle name="Normal 2 45 3" xfId="33457"/>
    <cellStyle name="Normal 2 45 3 2" xfId="33458"/>
    <cellStyle name="Normal 2 45 4" xfId="33459"/>
    <cellStyle name="Normal 2 45 4 2" xfId="33460"/>
    <cellStyle name="Normal 2 45 5" xfId="33461"/>
    <cellStyle name="Normal 2 45 5 2" xfId="33462"/>
    <cellStyle name="Normal 2 45 6" xfId="33463"/>
    <cellStyle name="Normal 2 45 6 2" xfId="33464"/>
    <cellStyle name="Normal 2 45 7" xfId="33465"/>
    <cellStyle name="Normal 2 45 7 2" xfId="33466"/>
    <cellStyle name="Normal 2 45 8" xfId="33467"/>
    <cellStyle name="Normal 2 45 8 2" xfId="33468"/>
    <cellStyle name="Normal 2 45 9" xfId="33469"/>
    <cellStyle name="Normal 2 45 9 2" xfId="33470"/>
    <cellStyle name="Normal 2 46" xfId="33471"/>
    <cellStyle name="Normal 2 46 10" xfId="33472"/>
    <cellStyle name="Normal 2 46 11" xfId="33473"/>
    <cellStyle name="Normal 2 46 2" xfId="33474"/>
    <cellStyle name="Normal 2 46 2 2" xfId="33475"/>
    <cellStyle name="Normal 2 46 3" xfId="33476"/>
    <cellStyle name="Normal 2 46 3 2" xfId="33477"/>
    <cellStyle name="Normal 2 46 4" xfId="33478"/>
    <cellStyle name="Normal 2 46 4 2" xfId="33479"/>
    <cellStyle name="Normal 2 46 5" xfId="33480"/>
    <cellStyle name="Normal 2 46 5 2" xfId="33481"/>
    <cellStyle name="Normal 2 46 6" xfId="33482"/>
    <cellStyle name="Normal 2 46 6 2" xfId="33483"/>
    <cellStyle name="Normal 2 46 7" xfId="33484"/>
    <cellStyle name="Normal 2 46 7 2" xfId="33485"/>
    <cellStyle name="Normal 2 46 8" xfId="33486"/>
    <cellStyle name="Normal 2 46 8 2" xfId="33487"/>
    <cellStyle name="Normal 2 46 9" xfId="33488"/>
    <cellStyle name="Normal 2 46 9 2" xfId="33489"/>
    <cellStyle name="Normal 2 47" xfId="33490"/>
    <cellStyle name="Normal 2 47 10" xfId="33491"/>
    <cellStyle name="Normal 2 47 11" xfId="33492"/>
    <cellStyle name="Normal 2 47 2" xfId="33493"/>
    <cellStyle name="Normal 2 47 2 2" xfId="33494"/>
    <cellStyle name="Normal 2 47 3" xfId="33495"/>
    <cellStyle name="Normal 2 47 3 2" xfId="33496"/>
    <cellStyle name="Normal 2 47 4" xfId="33497"/>
    <cellStyle name="Normal 2 47 4 2" xfId="33498"/>
    <cellStyle name="Normal 2 47 5" xfId="33499"/>
    <cellStyle name="Normal 2 47 5 2" xfId="33500"/>
    <cellStyle name="Normal 2 47 6" xfId="33501"/>
    <cellStyle name="Normal 2 47 6 2" xfId="33502"/>
    <cellStyle name="Normal 2 47 7" xfId="33503"/>
    <cellStyle name="Normal 2 47 7 2" xfId="33504"/>
    <cellStyle name="Normal 2 47 8" xfId="33505"/>
    <cellStyle name="Normal 2 47 8 2" xfId="33506"/>
    <cellStyle name="Normal 2 47 9" xfId="33507"/>
    <cellStyle name="Normal 2 47 9 2" xfId="33508"/>
    <cellStyle name="Normal 2 48" xfId="33509"/>
    <cellStyle name="Normal 2 48 10" xfId="33510"/>
    <cellStyle name="Normal 2 48 11" xfId="33511"/>
    <cellStyle name="Normal 2 48 2" xfId="33512"/>
    <cellStyle name="Normal 2 48 2 2" xfId="33513"/>
    <cellStyle name="Normal 2 48 3" xfId="33514"/>
    <cellStyle name="Normal 2 48 3 2" xfId="33515"/>
    <cellStyle name="Normal 2 48 4" xfId="33516"/>
    <cellStyle name="Normal 2 48 4 2" xfId="33517"/>
    <cellStyle name="Normal 2 48 5" xfId="33518"/>
    <cellStyle name="Normal 2 48 5 2" xfId="33519"/>
    <cellStyle name="Normal 2 48 6" xfId="33520"/>
    <cellStyle name="Normal 2 48 6 2" xfId="33521"/>
    <cellStyle name="Normal 2 48 7" xfId="33522"/>
    <cellStyle name="Normal 2 48 7 2" xfId="33523"/>
    <cellStyle name="Normal 2 48 8" xfId="33524"/>
    <cellStyle name="Normal 2 48 8 2" xfId="33525"/>
    <cellStyle name="Normal 2 48 9" xfId="33526"/>
    <cellStyle name="Normal 2 48 9 2" xfId="33527"/>
    <cellStyle name="Normal 2 49" xfId="33528"/>
    <cellStyle name="Normal 2 49 10" xfId="33529"/>
    <cellStyle name="Normal 2 49 11" xfId="33530"/>
    <cellStyle name="Normal 2 49 2" xfId="33531"/>
    <cellStyle name="Normal 2 49 2 2" xfId="33532"/>
    <cellStyle name="Normal 2 49 3" xfId="33533"/>
    <cellStyle name="Normal 2 49 3 2" xfId="33534"/>
    <cellStyle name="Normal 2 49 4" xfId="33535"/>
    <cellStyle name="Normal 2 49 4 2" xfId="33536"/>
    <cellStyle name="Normal 2 49 5" xfId="33537"/>
    <cellStyle name="Normal 2 49 5 2" xfId="33538"/>
    <cellStyle name="Normal 2 49 6" xfId="33539"/>
    <cellStyle name="Normal 2 49 6 2" xfId="33540"/>
    <cellStyle name="Normal 2 49 7" xfId="33541"/>
    <cellStyle name="Normal 2 49 7 2" xfId="33542"/>
    <cellStyle name="Normal 2 49 8" xfId="33543"/>
    <cellStyle name="Normal 2 49 8 2" xfId="33544"/>
    <cellStyle name="Normal 2 49 9" xfId="33545"/>
    <cellStyle name="Normal 2 49 9 2" xfId="33546"/>
    <cellStyle name="Normal 2 5" xfId="33547"/>
    <cellStyle name="Normal 2 5 2" xfId="33548"/>
    <cellStyle name="Normal 2 50" xfId="33549"/>
    <cellStyle name="Normal 2 50 10" xfId="33550"/>
    <cellStyle name="Normal 2 50 2" xfId="33551"/>
    <cellStyle name="Normal 2 50 2 2" xfId="33552"/>
    <cellStyle name="Normal 2 50 3" xfId="33553"/>
    <cellStyle name="Normal 2 50 3 2" xfId="33554"/>
    <cellStyle name="Normal 2 50 4" xfId="33555"/>
    <cellStyle name="Normal 2 50 4 2" xfId="33556"/>
    <cellStyle name="Normal 2 50 5" xfId="33557"/>
    <cellStyle name="Normal 2 50 5 2" xfId="33558"/>
    <cellStyle name="Normal 2 50 6" xfId="33559"/>
    <cellStyle name="Normal 2 50 6 2" xfId="33560"/>
    <cellStyle name="Normal 2 50 7" xfId="33561"/>
    <cellStyle name="Normal 2 50 7 2" xfId="33562"/>
    <cellStyle name="Normal 2 50 8" xfId="33563"/>
    <cellStyle name="Normal 2 50 8 2" xfId="33564"/>
    <cellStyle name="Normal 2 50 9" xfId="33565"/>
    <cellStyle name="Normal 2 50 9 2" xfId="33566"/>
    <cellStyle name="Normal 2 51" xfId="33567"/>
    <cellStyle name="Normal 2 51 10" xfId="33568"/>
    <cellStyle name="Normal 2 51 2" xfId="33569"/>
    <cellStyle name="Normal 2 51 2 2" xfId="33570"/>
    <cellStyle name="Normal 2 51 3" xfId="33571"/>
    <cellStyle name="Normal 2 51 3 2" xfId="33572"/>
    <cellStyle name="Normal 2 51 4" xfId="33573"/>
    <cellStyle name="Normal 2 51 4 2" xfId="33574"/>
    <cellStyle name="Normal 2 51 5" xfId="33575"/>
    <cellStyle name="Normal 2 51 5 2" xfId="33576"/>
    <cellStyle name="Normal 2 51 6" xfId="33577"/>
    <cellStyle name="Normal 2 51 6 2" xfId="33578"/>
    <cellStyle name="Normal 2 51 7" xfId="33579"/>
    <cellStyle name="Normal 2 51 7 2" xfId="33580"/>
    <cellStyle name="Normal 2 51 8" xfId="33581"/>
    <cellStyle name="Normal 2 51 8 2" xfId="33582"/>
    <cellStyle name="Normal 2 51 9" xfId="33583"/>
    <cellStyle name="Normal 2 51 9 2" xfId="33584"/>
    <cellStyle name="Normal 2 52" xfId="33585"/>
    <cellStyle name="Normal 2 52 10" xfId="33586"/>
    <cellStyle name="Normal 2 52 2" xfId="33587"/>
    <cellStyle name="Normal 2 52 2 2" xfId="33588"/>
    <cellStyle name="Normal 2 52 3" xfId="33589"/>
    <cellStyle name="Normal 2 52 3 2" xfId="33590"/>
    <cellStyle name="Normal 2 52 4" xfId="33591"/>
    <cellStyle name="Normal 2 52 4 2" xfId="33592"/>
    <cellStyle name="Normal 2 52 5" xfId="33593"/>
    <cellStyle name="Normal 2 52 5 2" xfId="33594"/>
    <cellStyle name="Normal 2 52 6" xfId="33595"/>
    <cellStyle name="Normal 2 52 6 2" xfId="33596"/>
    <cellStyle name="Normal 2 52 7" xfId="33597"/>
    <cellStyle name="Normal 2 52 7 2" xfId="33598"/>
    <cellStyle name="Normal 2 52 8" xfId="33599"/>
    <cellStyle name="Normal 2 52 8 2" xfId="33600"/>
    <cellStyle name="Normal 2 52 9" xfId="33601"/>
    <cellStyle name="Normal 2 52 9 2" xfId="33602"/>
    <cellStyle name="Normal 2 53" xfId="33603"/>
    <cellStyle name="Normal 2 53 10" xfId="33604"/>
    <cellStyle name="Normal 2 53 2" xfId="33605"/>
    <cellStyle name="Normal 2 53 2 2" xfId="33606"/>
    <cellStyle name="Normal 2 53 3" xfId="33607"/>
    <cellStyle name="Normal 2 53 3 2" xfId="33608"/>
    <cellStyle name="Normal 2 53 4" xfId="33609"/>
    <cellStyle name="Normal 2 53 4 2" xfId="33610"/>
    <cellStyle name="Normal 2 53 5" xfId="33611"/>
    <cellStyle name="Normal 2 53 5 2" xfId="33612"/>
    <cellStyle name="Normal 2 53 6" xfId="33613"/>
    <cellStyle name="Normal 2 53 6 2" xfId="33614"/>
    <cellStyle name="Normal 2 53 7" xfId="33615"/>
    <cellStyle name="Normal 2 53 7 2" xfId="33616"/>
    <cellStyle name="Normal 2 53 8" xfId="33617"/>
    <cellStyle name="Normal 2 53 8 2" xfId="33618"/>
    <cellStyle name="Normal 2 53 9" xfId="33619"/>
    <cellStyle name="Normal 2 53 9 2" xfId="33620"/>
    <cellStyle name="Normal 2 54" xfId="33621"/>
    <cellStyle name="Normal 2 54 10" xfId="33622"/>
    <cellStyle name="Normal 2 54 2" xfId="33623"/>
    <cellStyle name="Normal 2 54 2 2" xfId="33624"/>
    <cellStyle name="Normal 2 54 3" xfId="33625"/>
    <cellStyle name="Normal 2 54 3 2" xfId="33626"/>
    <cellStyle name="Normal 2 54 4" xfId="33627"/>
    <cellStyle name="Normal 2 54 4 2" xfId="33628"/>
    <cellStyle name="Normal 2 54 5" xfId="33629"/>
    <cellStyle name="Normal 2 54 5 2" xfId="33630"/>
    <cellStyle name="Normal 2 54 6" xfId="33631"/>
    <cellStyle name="Normal 2 54 6 2" xfId="33632"/>
    <cellStyle name="Normal 2 54 7" xfId="33633"/>
    <cellStyle name="Normal 2 54 7 2" xfId="33634"/>
    <cellStyle name="Normal 2 54 8" xfId="33635"/>
    <cellStyle name="Normal 2 54 8 2" xfId="33636"/>
    <cellStyle name="Normal 2 54 9" xfId="33637"/>
    <cellStyle name="Normal 2 54 9 2" xfId="33638"/>
    <cellStyle name="Normal 2 55" xfId="33639"/>
    <cellStyle name="Normal 2 55 10" xfId="33640"/>
    <cellStyle name="Normal 2 55 2" xfId="33641"/>
    <cellStyle name="Normal 2 55 2 2" xfId="33642"/>
    <cellStyle name="Normal 2 55 3" xfId="33643"/>
    <cellStyle name="Normal 2 55 3 2" xfId="33644"/>
    <cellStyle name="Normal 2 55 4" xfId="33645"/>
    <cellStyle name="Normal 2 55 4 2" xfId="33646"/>
    <cellStyle name="Normal 2 55 5" xfId="33647"/>
    <cellStyle name="Normal 2 55 5 2" xfId="33648"/>
    <cellStyle name="Normal 2 55 6" xfId="33649"/>
    <cellStyle name="Normal 2 55 6 2" xfId="33650"/>
    <cellStyle name="Normal 2 55 7" xfId="33651"/>
    <cellStyle name="Normal 2 55 7 2" xfId="33652"/>
    <cellStyle name="Normal 2 55 8" xfId="33653"/>
    <cellStyle name="Normal 2 55 8 2" xfId="33654"/>
    <cellStyle name="Normal 2 55 9" xfId="33655"/>
    <cellStyle name="Normal 2 55 9 2" xfId="33656"/>
    <cellStyle name="Normal 2 56" xfId="33657"/>
    <cellStyle name="Normal 2 56 10" xfId="33658"/>
    <cellStyle name="Normal 2 56 2" xfId="33659"/>
    <cellStyle name="Normal 2 56 2 2" xfId="33660"/>
    <cellStyle name="Normal 2 56 3" xfId="33661"/>
    <cellStyle name="Normal 2 56 3 2" xfId="33662"/>
    <cellStyle name="Normal 2 56 4" xfId="33663"/>
    <cellStyle name="Normal 2 56 4 2" xfId="33664"/>
    <cellStyle name="Normal 2 56 5" xfId="33665"/>
    <cellStyle name="Normal 2 56 5 2" xfId="33666"/>
    <cellStyle name="Normal 2 56 6" xfId="33667"/>
    <cellStyle name="Normal 2 56 6 2" xfId="33668"/>
    <cellStyle name="Normal 2 56 7" xfId="33669"/>
    <cellStyle name="Normal 2 56 7 2" xfId="33670"/>
    <cellStyle name="Normal 2 56 8" xfId="33671"/>
    <cellStyle name="Normal 2 56 8 2" xfId="33672"/>
    <cellStyle name="Normal 2 56 9" xfId="33673"/>
    <cellStyle name="Normal 2 56 9 2" xfId="33674"/>
    <cellStyle name="Normal 2 57" xfId="33675"/>
    <cellStyle name="Normal 2 57 10" xfId="33676"/>
    <cellStyle name="Normal 2 57 2" xfId="33677"/>
    <cellStyle name="Normal 2 57 2 2" xfId="33678"/>
    <cellStyle name="Normal 2 57 3" xfId="33679"/>
    <cellStyle name="Normal 2 57 3 2" xfId="33680"/>
    <cellStyle name="Normal 2 57 4" xfId="33681"/>
    <cellStyle name="Normal 2 57 4 2" xfId="33682"/>
    <cellStyle name="Normal 2 57 5" xfId="33683"/>
    <cellStyle name="Normal 2 57 5 2" xfId="33684"/>
    <cellStyle name="Normal 2 57 6" xfId="33685"/>
    <cellStyle name="Normal 2 57 6 2" xfId="33686"/>
    <cellStyle name="Normal 2 57 7" xfId="33687"/>
    <cellStyle name="Normal 2 57 7 2" xfId="33688"/>
    <cellStyle name="Normal 2 57 8" xfId="33689"/>
    <cellStyle name="Normal 2 57 8 2" xfId="33690"/>
    <cellStyle name="Normal 2 57 9" xfId="33691"/>
    <cellStyle name="Normal 2 57 9 2" xfId="33692"/>
    <cellStyle name="Normal 2 58" xfId="33693"/>
    <cellStyle name="Normal 2 58 10" xfId="33694"/>
    <cellStyle name="Normal 2 58 2" xfId="33695"/>
    <cellStyle name="Normal 2 58 2 2" xfId="33696"/>
    <cellStyle name="Normal 2 58 3" xfId="33697"/>
    <cellStyle name="Normal 2 58 3 2" xfId="33698"/>
    <cellStyle name="Normal 2 58 4" xfId="33699"/>
    <cellStyle name="Normal 2 58 4 2" xfId="33700"/>
    <cellStyle name="Normal 2 58 5" xfId="33701"/>
    <cellStyle name="Normal 2 58 5 2" xfId="33702"/>
    <cellStyle name="Normal 2 58 6" xfId="33703"/>
    <cellStyle name="Normal 2 58 6 2" xfId="33704"/>
    <cellStyle name="Normal 2 58 7" xfId="33705"/>
    <cellStyle name="Normal 2 58 7 2" xfId="33706"/>
    <cellStyle name="Normal 2 58 8" xfId="33707"/>
    <cellStyle name="Normal 2 58 8 2" xfId="33708"/>
    <cellStyle name="Normal 2 58 9" xfId="33709"/>
    <cellStyle name="Normal 2 58 9 2" xfId="33710"/>
    <cellStyle name="Normal 2 59" xfId="33711"/>
    <cellStyle name="Normal 2 59 10" xfId="33712"/>
    <cellStyle name="Normal 2 59 2" xfId="33713"/>
    <cellStyle name="Normal 2 59 2 2" xfId="33714"/>
    <cellStyle name="Normal 2 59 3" xfId="33715"/>
    <cellStyle name="Normal 2 59 3 2" xfId="33716"/>
    <cellStyle name="Normal 2 59 4" xfId="33717"/>
    <cellStyle name="Normal 2 59 4 2" xfId="33718"/>
    <cellStyle name="Normal 2 59 5" xfId="33719"/>
    <cellStyle name="Normal 2 59 5 2" xfId="33720"/>
    <cellStyle name="Normal 2 59 6" xfId="33721"/>
    <cellStyle name="Normal 2 59 6 2" xfId="33722"/>
    <cellStyle name="Normal 2 59 7" xfId="33723"/>
    <cellStyle name="Normal 2 59 7 2" xfId="33724"/>
    <cellStyle name="Normal 2 59 8" xfId="33725"/>
    <cellStyle name="Normal 2 59 8 2" xfId="33726"/>
    <cellStyle name="Normal 2 59 9" xfId="33727"/>
    <cellStyle name="Normal 2 59 9 2" xfId="33728"/>
    <cellStyle name="Normal 2 6" xfId="33729"/>
    <cellStyle name="Normal 2 6 2" xfId="33730"/>
    <cellStyle name="Normal 2 6 2 2" xfId="33731"/>
    <cellStyle name="Normal 2 60" xfId="33732"/>
    <cellStyle name="Normal 2 60 10" xfId="33733"/>
    <cellStyle name="Normal 2 60 2" xfId="33734"/>
    <cellStyle name="Normal 2 60 2 2" xfId="33735"/>
    <cellStyle name="Normal 2 60 3" xfId="33736"/>
    <cellStyle name="Normal 2 60 3 2" xfId="33737"/>
    <cellStyle name="Normal 2 60 4" xfId="33738"/>
    <cellStyle name="Normal 2 60 4 2" xfId="33739"/>
    <cellStyle name="Normal 2 60 5" xfId="33740"/>
    <cellStyle name="Normal 2 60 5 2" xfId="33741"/>
    <cellStyle name="Normal 2 60 6" xfId="33742"/>
    <cellStyle name="Normal 2 60 6 2" xfId="33743"/>
    <cellStyle name="Normal 2 60 7" xfId="33744"/>
    <cellStyle name="Normal 2 60 7 2" xfId="33745"/>
    <cellStyle name="Normal 2 60 8" xfId="33746"/>
    <cellStyle name="Normal 2 60 8 2" xfId="33747"/>
    <cellStyle name="Normal 2 60 9" xfId="33748"/>
    <cellStyle name="Normal 2 60 9 2" xfId="33749"/>
    <cellStyle name="Normal 2 61" xfId="33750"/>
    <cellStyle name="Normal 2 61 10" xfId="33751"/>
    <cellStyle name="Normal 2 61 2" xfId="33752"/>
    <cellStyle name="Normal 2 61 2 2" xfId="33753"/>
    <cellStyle name="Normal 2 61 3" xfId="33754"/>
    <cellStyle name="Normal 2 61 3 2" xfId="33755"/>
    <cellStyle name="Normal 2 61 4" xfId="33756"/>
    <cellStyle name="Normal 2 61 4 2" xfId="33757"/>
    <cellStyle name="Normal 2 61 5" xfId="33758"/>
    <cellStyle name="Normal 2 61 5 2" xfId="33759"/>
    <cellStyle name="Normal 2 61 6" xfId="33760"/>
    <cellStyle name="Normal 2 61 6 2" xfId="33761"/>
    <cellStyle name="Normal 2 61 7" xfId="33762"/>
    <cellStyle name="Normal 2 61 7 2" xfId="33763"/>
    <cellStyle name="Normal 2 61 8" xfId="33764"/>
    <cellStyle name="Normal 2 61 8 2" xfId="33765"/>
    <cellStyle name="Normal 2 61 9" xfId="33766"/>
    <cellStyle name="Normal 2 61 9 2" xfId="33767"/>
    <cellStyle name="Normal 2 62" xfId="33768"/>
    <cellStyle name="Normal 2 62 10" xfId="33769"/>
    <cellStyle name="Normal 2 62 2" xfId="33770"/>
    <cellStyle name="Normal 2 62 2 2" xfId="33771"/>
    <cellStyle name="Normal 2 62 3" xfId="33772"/>
    <cellStyle name="Normal 2 62 3 2" xfId="33773"/>
    <cellStyle name="Normal 2 62 4" xfId="33774"/>
    <cellStyle name="Normal 2 62 4 2" xfId="33775"/>
    <cellStyle name="Normal 2 62 5" xfId="33776"/>
    <cellStyle name="Normal 2 62 5 2" xfId="33777"/>
    <cellStyle name="Normal 2 62 6" xfId="33778"/>
    <cellStyle name="Normal 2 62 6 2" xfId="33779"/>
    <cellStyle name="Normal 2 62 7" xfId="33780"/>
    <cellStyle name="Normal 2 62 7 2" xfId="33781"/>
    <cellStyle name="Normal 2 62 8" xfId="33782"/>
    <cellStyle name="Normal 2 62 8 2" xfId="33783"/>
    <cellStyle name="Normal 2 62 9" xfId="33784"/>
    <cellStyle name="Normal 2 62 9 2" xfId="33785"/>
    <cellStyle name="Normal 2 63" xfId="33786"/>
    <cellStyle name="Normal 2 63 10" xfId="33787"/>
    <cellStyle name="Normal 2 63 2" xfId="33788"/>
    <cellStyle name="Normal 2 63 2 2" xfId="33789"/>
    <cellStyle name="Normal 2 63 3" xfId="33790"/>
    <cellStyle name="Normal 2 63 3 2" xfId="33791"/>
    <cellStyle name="Normal 2 63 4" xfId="33792"/>
    <cellStyle name="Normal 2 63 4 2" xfId="33793"/>
    <cellStyle name="Normal 2 63 5" xfId="33794"/>
    <cellStyle name="Normal 2 63 5 2" xfId="33795"/>
    <cellStyle name="Normal 2 63 6" xfId="33796"/>
    <cellStyle name="Normal 2 63 6 2" xfId="33797"/>
    <cellStyle name="Normal 2 63 7" xfId="33798"/>
    <cellStyle name="Normal 2 63 7 2" xfId="33799"/>
    <cellStyle name="Normal 2 63 8" xfId="33800"/>
    <cellStyle name="Normal 2 63 8 2" xfId="33801"/>
    <cellStyle name="Normal 2 63 9" xfId="33802"/>
    <cellStyle name="Normal 2 63 9 2" xfId="33803"/>
    <cellStyle name="Normal 2 64" xfId="33804"/>
    <cellStyle name="Normal 2 64 10" xfId="33805"/>
    <cellStyle name="Normal 2 64 2" xfId="33806"/>
    <cellStyle name="Normal 2 64 2 2" xfId="33807"/>
    <cellStyle name="Normal 2 64 3" xfId="33808"/>
    <cellStyle name="Normal 2 64 3 2" xfId="33809"/>
    <cellStyle name="Normal 2 64 4" xfId="33810"/>
    <cellStyle name="Normal 2 64 4 2" xfId="33811"/>
    <cellStyle name="Normal 2 64 5" xfId="33812"/>
    <cellStyle name="Normal 2 64 5 2" xfId="33813"/>
    <cellStyle name="Normal 2 64 6" xfId="33814"/>
    <cellStyle name="Normal 2 64 6 2" xfId="33815"/>
    <cellStyle name="Normal 2 64 7" xfId="33816"/>
    <cellStyle name="Normal 2 64 7 2" xfId="33817"/>
    <cellStyle name="Normal 2 64 8" xfId="33818"/>
    <cellStyle name="Normal 2 64 8 2" xfId="33819"/>
    <cellStyle name="Normal 2 64 9" xfId="33820"/>
    <cellStyle name="Normal 2 64 9 2" xfId="33821"/>
    <cellStyle name="Normal 2 65" xfId="33822"/>
    <cellStyle name="Normal 2 65 10" xfId="33823"/>
    <cellStyle name="Normal 2 65 2" xfId="33824"/>
    <cellStyle name="Normal 2 65 2 2" xfId="33825"/>
    <cellStyle name="Normal 2 65 3" xfId="33826"/>
    <cellStyle name="Normal 2 65 3 2" xfId="33827"/>
    <cellStyle name="Normal 2 65 4" xfId="33828"/>
    <cellStyle name="Normal 2 65 4 2" xfId="33829"/>
    <cellStyle name="Normal 2 65 5" xfId="33830"/>
    <cellStyle name="Normal 2 65 5 2" xfId="33831"/>
    <cellStyle name="Normal 2 65 6" xfId="33832"/>
    <cellStyle name="Normal 2 65 6 2" xfId="33833"/>
    <cellStyle name="Normal 2 65 7" xfId="33834"/>
    <cellStyle name="Normal 2 65 7 2" xfId="33835"/>
    <cellStyle name="Normal 2 65 8" xfId="33836"/>
    <cellStyle name="Normal 2 65 8 2" xfId="33837"/>
    <cellStyle name="Normal 2 65 9" xfId="33838"/>
    <cellStyle name="Normal 2 65 9 2" xfId="33839"/>
    <cellStyle name="Normal 2 66" xfId="33840"/>
    <cellStyle name="Normal 2 66 10" xfId="33841"/>
    <cellStyle name="Normal 2 66 2" xfId="33842"/>
    <cellStyle name="Normal 2 66 2 2" xfId="33843"/>
    <cellStyle name="Normal 2 66 3" xfId="33844"/>
    <cellStyle name="Normal 2 66 3 2" xfId="33845"/>
    <cellStyle name="Normal 2 66 4" xfId="33846"/>
    <cellStyle name="Normal 2 66 4 2" xfId="33847"/>
    <cellStyle name="Normal 2 66 5" xfId="33848"/>
    <cellStyle name="Normal 2 66 5 2" xfId="33849"/>
    <cellStyle name="Normal 2 66 6" xfId="33850"/>
    <cellStyle name="Normal 2 66 6 2" xfId="33851"/>
    <cellStyle name="Normal 2 66 7" xfId="33852"/>
    <cellStyle name="Normal 2 66 7 2" xfId="33853"/>
    <cellStyle name="Normal 2 66 8" xfId="33854"/>
    <cellStyle name="Normal 2 66 8 2" xfId="33855"/>
    <cellStyle name="Normal 2 66 9" xfId="33856"/>
    <cellStyle name="Normal 2 66 9 2" xfId="33857"/>
    <cellStyle name="Normal 2 67" xfId="33858"/>
    <cellStyle name="Normal 2 67 10" xfId="33859"/>
    <cellStyle name="Normal 2 67 2" xfId="33860"/>
    <cellStyle name="Normal 2 67 2 2" xfId="33861"/>
    <cellStyle name="Normal 2 67 3" xfId="33862"/>
    <cellStyle name="Normal 2 67 3 2" xfId="33863"/>
    <cellStyle name="Normal 2 67 4" xfId="33864"/>
    <cellStyle name="Normal 2 67 4 2" xfId="33865"/>
    <cellStyle name="Normal 2 67 5" xfId="33866"/>
    <cellStyle name="Normal 2 67 5 2" xfId="33867"/>
    <cellStyle name="Normal 2 67 6" xfId="33868"/>
    <cellStyle name="Normal 2 67 6 2" xfId="33869"/>
    <cellStyle name="Normal 2 67 7" xfId="33870"/>
    <cellStyle name="Normal 2 67 7 2" xfId="33871"/>
    <cellStyle name="Normal 2 67 8" xfId="33872"/>
    <cellStyle name="Normal 2 67 8 2" xfId="33873"/>
    <cellStyle name="Normal 2 67 9" xfId="33874"/>
    <cellStyle name="Normal 2 67 9 2" xfId="33875"/>
    <cellStyle name="Normal 2 68" xfId="33876"/>
    <cellStyle name="Normal 2 68 10" xfId="33877"/>
    <cellStyle name="Normal 2 68 2" xfId="33878"/>
    <cellStyle name="Normal 2 68 2 2" xfId="33879"/>
    <cellStyle name="Normal 2 68 3" xfId="33880"/>
    <cellStyle name="Normal 2 68 3 2" xfId="33881"/>
    <cellStyle name="Normal 2 68 4" xfId="33882"/>
    <cellStyle name="Normal 2 68 4 2" xfId="33883"/>
    <cellStyle name="Normal 2 68 5" xfId="33884"/>
    <cellStyle name="Normal 2 68 5 2" xfId="33885"/>
    <cellStyle name="Normal 2 68 6" xfId="33886"/>
    <cellStyle name="Normal 2 68 6 2" xfId="33887"/>
    <cellStyle name="Normal 2 68 7" xfId="33888"/>
    <cellStyle name="Normal 2 68 7 2" xfId="33889"/>
    <cellStyle name="Normal 2 68 8" xfId="33890"/>
    <cellStyle name="Normal 2 68 8 2" xfId="33891"/>
    <cellStyle name="Normal 2 68 9" xfId="33892"/>
    <cellStyle name="Normal 2 68 9 2" xfId="33893"/>
    <cellStyle name="Normal 2 69" xfId="33894"/>
    <cellStyle name="Normal 2 69 10" xfId="33895"/>
    <cellStyle name="Normal 2 69 2" xfId="33896"/>
    <cellStyle name="Normal 2 69 2 2" xfId="33897"/>
    <cellStyle name="Normal 2 69 3" xfId="33898"/>
    <cellStyle name="Normal 2 69 3 2" xfId="33899"/>
    <cellStyle name="Normal 2 69 4" xfId="33900"/>
    <cellStyle name="Normal 2 69 4 2" xfId="33901"/>
    <cellStyle name="Normal 2 69 5" xfId="33902"/>
    <cellStyle name="Normal 2 69 5 2" xfId="33903"/>
    <cellStyle name="Normal 2 69 6" xfId="33904"/>
    <cellStyle name="Normal 2 69 6 2" xfId="33905"/>
    <cellStyle name="Normal 2 69 7" xfId="33906"/>
    <cellStyle name="Normal 2 69 7 2" xfId="33907"/>
    <cellStyle name="Normal 2 69 8" xfId="33908"/>
    <cellStyle name="Normal 2 69 8 2" xfId="33909"/>
    <cellStyle name="Normal 2 69 9" xfId="33910"/>
    <cellStyle name="Normal 2 69 9 2" xfId="33911"/>
    <cellStyle name="Normal 2 7" xfId="33912"/>
    <cellStyle name="Normal 2 7 2" xfId="33913"/>
    <cellStyle name="Normal 2 7 2 2" xfId="33914"/>
    <cellStyle name="Normal 2 70" xfId="33915"/>
    <cellStyle name="Normal 2 70 10" xfId="33916"/>
    <cellStyle name="Normal 2 70 2" xfId="33917"/>
    <cellStyle name="Normal 2 70 2 2" xfId="33918"/>
    <cellStyle name="Normal 2 70 3" xfId="33919"/>
    <cellStyle name="Normal 2 70 3 2" xfId="33920"/>
    <cellStyle name="Normal 2 70 4" xfId="33921"/>
    <cellStyle name="Normal 2 70 4 2" xfId="33922"/>
    <cellStyle name="Normal 2 70 5" xfId="33923"/>
    <cellStyle name="Normal 2 70 5 2" xfId="33924"/>
    <cellStyle name="Normal 2 70 6" xfId="33925"/>
    <cellStyle name="Normal 2 70 6 2" xfId="33926"/>
    <cellStyle name="Normal 2 70 7" xfId="33927"/>
    <cellStyle name="Normal 2 70 7 2" xfId="33928"/>
    <cellStyle name="Normal 2 70 8" xfId="33929"/>
    <cellStyle name="Normal 2 70 8 2" xfId="33930"/>
    <cellStyle name="Normal 2 70 9" xfId="33931"/>
    <cellStyle name="Normal 2 70 9 2" xfId="33932"/>
    <cellStyle name="Normal 2 71" xfId="33933"/>
    <cellStyle name="Normal 2 71 10" xfId="33934"/>
    <cellStyle name="Normal 2 71 2" xfId="33935"/>
    <cellStyle name="Normal 2 71 2 2" xfId="33936"/>
    <cellStyle name="Normal 2 71 3" xfId="33937"/>
    <cellStyle name="Normal 2 71 3 2" xfId="33938"/>
    <cellStyle name="Normal 2 71 4" xfId="33939"/>
    <cellStyle name="Normal 2 71 4 2" xfId="33940"/>
    <cellStyle name="Normal 2 71 5" xfId="33941"/>
    <cellStyle name="Normal 2 71 5 2" xfId="33942"/>
    <cellStyle name="Normal 2 71 6" xfId="33943"/>
    <cellStyle name="Normal 2 71 6 2" xfId="33944"/>
    <cellStyle name="Normal 2 71 7" xfId="33945"/>
    <cellStyle name="Normal 2 71 7 2" xfId="33946"/>
    <cellStyle name="Normal 2 71 8" xfId="33947"/>
    <cellStyle name="Normal 2 71 8 2" xfId="33948"/>
    <cellStyle name="Normal 2 71 9" xfId="33949"/>
    <cellStyle name="Normal 2 71 9 2" xfId="33950"/>
    <cellStyle name="Normal 2 72" xfId="33951"/>
    <cellStyle name="Normal 2 72 10" xfId="33952"/>
    <cellStyle name="Normal 2 72 2" xfId="33953"/>
    <cellStyle name="Normal 2 72 2 2" xfId="33954"/>
    <cellStyle name="Normal 2 72 3" xfId="33955"/>
    <cellStyle name="Normal 2 72 3 2" xfId="33956"/>
    <cellStyle name="Normal 2 72 4" xfId="33957"/>
    <cellStyle name="Normal 2 72 4 2" xfId="33958"/>
    <cellStyle name="Normal 2 72 5" xfId="33959"/>
    <cellStyle name="Normal 2 72 5 2" xfId="33960"/>
    <cellStyle name="Normal 2 72 6" xfId="33961"/>
    <cellStyle name="Normal 2 72 6 2" xfId="33962"/>
    <cellStyle name="Normal 2 72 7" xfId="33963"/>
    <cellStyle name="Normal 2 72 7 2" xfId="33964"/>
    <cellStyle name="Normal 2 72 8" xfId="33965"/>
    <cellStyle name="Normal 2 72 8 2" xfId="33966"/>
    <cellStyle name="Normal 2 72 9" xfId="33967"/>
    <cellStyle name="Normal 2 72 9 2" xfId="33968"/>
    <cellStyle name="Normal 2 73" xfId="33969"/>
    <cellStyle name="Normal 2 74" xfId="33970"/>
    <cellStyle name="Normal 2 74 2" xfId="33971"/>
    <cellStyle name="Normal 2 75" xfId="33972"/>
    <cellStyle name="Normal 2 76" xfId="33973"/>
    <cellStyle name="Normal 2 8" xfId="33974"/>
    <cellStyle name="Normal 2 8 2" xfId="33975"/>
    <cellStyle name="Normal 2 8 2 2" xfId="33976"/>
    <cellStyle name="Normal 2 9" xfId="33977"/>
    <cellStyle name="Normal 2 9 2" xfId="33978"/>
    <cellStyle name="Normal 2 9 2 2" xfId="33979"/>
    <cellStyle name="Normal 2_CVST3 Relacion de Equipos  Julio -2009 Tramo III" xfId="33980"/>
    <cellStyle name="Normal 20" xfId="33981"/>
    <cellStyle name="Normal 20 2" xfId="33982"/>
    <cellStyle name="Normal 21" xfId="33983"/>
    <cellStyle name="Normal 21 2" xfId="33984"/>
    <cellStyle name="Normal 22" xfId="33985"/>
    <cellStyle name="Normal 22 2" xfId="33986"/>
    <cellStyle name="Normal 22 2 2" xfId="33987"/>
    <cellStyle name="Normal 22 3" xfId="33988"/>
    <cellStyle name="Normal 23" xfId="33989"/>
    <cellStyle name="Normal 24" xfId="33990"/>
    <cellStyle name="Normal 24 2" xfId="33991"/>
    <cellStyle name="Normal 25" xfId="33992"/>
    <cellStyle name="Normal 26" xfId="33993"/>
    <cellStyle name="Normal 26 2" xfId="33994"/>
    <cellStyle name="Normal 27" xfId="33995"/>
    <cellStyle name="Normal 27 2" xfId="33996"/>
    <cellStyle name="Normal 28" xfId="33997"/>
    <cellStyle name="Normal 29" xfId="33998"/>
    <cellStyle name="Normal 3 10" xfId="33999"/>
    <cellStyle name="Normal 3 10 2" xfId="34000"/>
    <cellStyle name="Normal 3 2 4" xfId="34001"/>
    <cellStyle name="Normal 3 2 2 2" xfId="34002"/>
    <cellStyle name="Normal 3 2 3" xfId="34003"/>
    <cellStyle name="Normal 3 3" xfId="34004"/>
    <cellStyle name="Normal 3 4" xfId="34005"/>
    <cellStyle name="Normal 3 5" xfId="34006"/>
    <cellStyle name="Normal 3 6" xfId="34007"/>
    <cellStyle name="Normal 3 7" xfId="34008"/>
    <cellStyle name="Normal 3 8" xfId="34009"/>
    <cellStyle name="Normal 3 9" xfId="34010"/>
    <cellStyle name="Normal 30" xfId="34011"/>
    <cellStyle name="Normal 31" xfId="34012"/>
    <cellStyle name="Normal 32" xfId="34013"/>
    <cellStyle name="Normal 33" xfId="34014"/>
    <cellStyle name="Normal 34" xfId="34015"/>
    <cellStyle name="Normal 35" xfId="34016"/>
    <cellStyle name="Normal 36" xfId="34017"/>
    <cellStyle name="Normal 37" xfId="34018"/>
    <cellStyle name="Normal 38" xfId="34019"/>
    <cellStyle name="Normal 39" xfId="34020"/>
    <cellStyle name="Normal 4 5" xfId="34021"/>
    <cellStyle name="Normal 4 2" xfId="34022"/>
    <cellStyle name="Normal 4 2 2" xfId="34023"/>
    <cellStyle name="Normal 4 3" xfId="34024"/>
    <cellStyle name="Normal 4 3 2" xfId="34025"/>
    <cellStyle name="Normal 40" xfId="34026"/>
    <cellStyle name="Normal 41" xfId="34027"/>
    <cellStyle name="Normal 42" xfId="34028"/>
    <cellStyle name="Normal 43" xfId="34029"/>
    <cellStyle name="Normal 44" xfId="34030"/>
    <cellStyle name="Normal 45" xfId="34031"/>
    <cellStyle name="Normal 46" xfId="34032"/>
    <cellStyle name="Normal 47" xfId="34033"/>
    <cellStyle name="Normal 47 2" xfId="34034"/>
    <cellStyle name="Normal 48" xfId="34035"/>
    <cellStyle name="Normal 48 2" xfId="34036"/>
    <cellStyle name="Normal 48 3" xfId="34037"/>
    <cellStyle name="Normal 49" xfId="34038"/>
    <cellStyle name="Normal 49 2" xfId="34039"/>
    <cellStyle name="Normal 49 3" xfId="34040"/>
    <cellStyle name="Normal 5 5" xfId="34041"/>
    <cellStyle name="Normal 5 3" xfId="34042"/>
    <cellStyle name="Normal 50" xfId="34043"/>
    <cellStyle name="Normal 51" xfId="34044"/>
    <cellStyle name="Normal 52" xfId="34045"/>
    <cellStyle name="Normal 58" xfId="34046"/>
    <cellStyle name="Normal 6 4" xfId="34047"/>
    <cellStyle name="Normal 6 2" xfId="34048"/>
    <cellStyle name="Normal 7" xfId="34049"/>
    <cellStyle name="Normal 7 2" xfId="34050"/>
    <cellStyle name="Normal 8" xfId="34051"/>
    <cellStyle name="Normal 8 2" xfId="34052"/>
    <cellStyle name="Normal 9" xfId="34053"/>
    <cellStyle name="Normal 9 2" xfId="34054"/>
    <cellStyle name="Normal GHG Numbers (0.00)" xfId="34055"/>
    <cellStyle name="Normal GHG Textfiels Bold" xfId="34056"/>
    <cellStyle name="Normal GHG whole table" xfId="34057"/>
    <cellStyle name="Normal GHG-Shade" xfId="34058"/>
    <cellStyle name="Notas 2" xfId="34059"/>
    <cellStyle name="Notas 2 10" xfId="34060"/>
    <cellStyle name="Notas 2 10 2" xfId="34061"/>
    <cellStyle name="Notas 2 10 2 2" xfId="34062"/>
    <cellStyle name="Notas 2 10 2 2 2" xfId="34063"/>
    <cellStyle name="Notas 2 10 2 2 3" xfId="34064"/>
    <cellStyle name="Notas 2 10 2 2 4" xfId="34065"/>
    <cellStyle name="Notas 2 10 2 3" xfId="34066"/>
    <cellStyle name="Notas 2 10 2 3 2" xfId="34067"/>
    <cellStyle name="Notas 2 10 2 3 3" xfId="34068"/>
    <cellStyle name="Notas 2 10 2 3 4" xfId="34069"/>
    <cellStyle name="Notas 2 10 2 4" xfId="34070"/>
    <cellStyle name="Notas 2 10 2 5" xfId="34071"/>
    <cellStyle name="Notas 2 10 2 6" xfId="34072"/>
    <cellStyle name="Notas 2 10 3" xfId="34073"/>
    <cellStyle name="Notas 2 10 3 2" xfId="34074"/>
    <cellStyle name="Notas 2 10 3 2 2" xfId="34075"/>
    <cellStyle name="Notas 2 10 3 2 3" xfId="34076"/>
    <cellStyle name="Notas 2 10 3 2 4" xfId="34077"/>
    <cellStyle name="Notas 2 10 3 3" xfId="34078"/>
    <cellStyle name="Notas 2 10 3 3 2" xfId="34079"/>
    <cellStyle name="Notas 2 10 3 3 3" xfId="34080"/>
    <cellStyle name="Notas 2 10 3 3 4" xfId="34081"/>
    <cellStyle name="Notas 2 10 3 4" xfId="34082"/>
    <cellStyle name="Notas 2 10 3 5" xfId="34083"/>
    <cellStyle name="Notas 2 10 3 6" xfId="34084"/>
    <cellStyle name="Notas 2 10 4" xfId="34085"/>
    <cellStyle name="Notas 2 10 4 2" xfId="34086"/>
    <cellStyle name="Notas 2 10 4 3" xfId="34087"/>
    <cellStyle name="Notas 2 10 4 4" xfId="34088"/>
    <cellStyle name="Notas 2 10 5" xfId="34089"/>
    <cellStyle name="Notas 2 10 6" xfId="34090"/>
    <cellStyle name="Notas 2 11" xfId="34091"/>
    <cellStyle name="Notas 2 11 2" xfId="34092"/>
    <cellStyle name="Notas 2 11 2 2" xfId="34093"/>
    <cellStyle name="Notas 2 11 2 2 2" xfId="34094"/>
    <cellStyle name="Notas 2 11 2 2 3" xfId="34095"/>
    <cellStyle name="Notas 2 11 2 2 4" xfId="34096"/>
    <cellStyle name="Notas 2 11 2 3" xfId="34097"/>
    <cellStyle name="Notas 2 11 2 3 2" xfId="34098"/>
    <cellStyle name="Notas 2 11 2 3 3" xfId="34099"/>
    <cellStyle name="Notas 2 11 2 3 4" xfId="34100"/>
    <cellStyle name="Notas 2 11 2 4" xfId="34101"/>
    <cellStyle name="Notas 2 11 2 5" xfId="34102"/>
    <cellStyle name="Notas 2 11 2 6" xfId="34103"/>
    <cellStyle name="Notas 2 11 3" xfId="34104"/>
    <cellStyle name="Notas 2 11 3 2" xfId="34105"/>
    <cellStyle name="Notas 2 11 3 2 2" xfId="34106"/>
    <cellStyle name="Notas 2 11 3 2 3" xfId="34107"/>
    <cellStyle name="Notas 2 11 3 2 4" xfId="34108"/>
    <cellStyle name="Notas 2 11 3 3" xfId="34109"/>
    <cellStyle name="Notas 2 11 3 3 2" xfId="34110"/>
    <cellStyle name="Notas 2 11 3 3 3" xfId="34111"/>
    <cellStyle name="Notas 2 11 3 3 4" xfId="34112"/>
    <cellStyle name="Notas 2 11 3 4" xfId="34113"/>
    <cellStyle name="Notas 2 11 3 5" xfId="34114"/>
    <cellStyle name="Notas 2 11 3 6" xfId="34115"/>
    <cellStyle name="Notas 2 11 4" xfId="34116"/>
    <cellStyle name="Notas 2 11 4 2" xfId="34117"/>
    <cellStyle name="Notas 2 11 4 3" xfId="34118"/>
    <cellStyle name="Notas 2 11 4 4" xfId="34119"/>
    <cellStyle name="Notas 2 11 5" xfId="34120"/>
    <cellStyle name="Notas 2 11 6" xfId="34121"/>
    <cellStyle name="Notas 2 12" xfId="34122"/>
    <cellStyle name="Notas 2 12 2" xfId="34123"/>
    <cellStyle name="Notas 2 12 2 2" xfId="34124"/>
    <cellStyle name="Notas 2 12 2 2 2" xfId="34125"/>
    <cellStyle name="Notas 2 12 2 2 3" xfId="34126"/>
    <cellStyle name="Notas 2 12 2 2 4" xfId="34127"/>
    <cellStyle name="Notas 2 12 2 3" xfId="34128"/>
    <cellStyle name="Notas 2 12 2 3 2" xfId="34129"/>
    <cellStyle name="Notas 2 12 2 3 3" xfId="34130"/>
    <cellStyle name="Notas 2 12 2 3 4" xfId="34131"/>
    <cellStyle name="Notas 2 12 2 4" xfId="34132"/>
    <cellStyle name="Notas 2 12 2 5" xfId="34133"/>
    <cellStyle name="Notas 2 12 2 6" xfId="34134"/>
    <cellStyle name="Notas 2 12 3" xfId="34135"/>
    <cellStyle name="Notas 2 12 3 2" xfId="34136"/>
    <cellStyle name="Notas 2 12 3 2 2" xfId="34137"/>
    <cellStyle name="Notas 2 12 3 2 3" xfId="34138"/>
    <cellStyle name="Notas 2 12 3 2 4" xfId="34139"/>
    <cellStyle name="Notas 2 12 3 3" xfId="34140"/>
    <cellStyle name="Notas 2 12 3 3 2" xfId="34141"/>
    <cellStyle name="Notas 2 12 3 3 3" xfId="34142"/>
    <cellStyle name="Notas 2 12 3 3 4" xfId="34143"/>
    <cellStyle name="Notas 2 12 3 4" xfId="34144"/>
    <cellStyle name="Notas 2 12 3 5" xfId="34145"/>
    <cellStyle name="Notas 2 12 3 6" xfId="34146"/>
    <cellStyle name="Notas 2 12 4" xfId="34147"/>
    <cellStyle name="Notas 2 12 4 2" xfId="34148"/>
    <cellStyle name="Notas 2 12 4 3" xfId="34149"/>
    <cellStyle name="Notas 2 12 4 4" xfId="34150"/>
    <cellStyle name="Notas 2 12 5" xfId="34151"/>
    <cellStyle name="Notas 2 12 6" xfId="34152"/>
    <cellStyle name="Notas 2 13" xfId="34153"/>
    <cellStyle name="Notas 2 13 2" xfId="34154"/>
    <cellStyle name="Notas 2 13 2 2" xfId="34155"/>
    <cellStyle name="Notas 2 13 2 2 2" xfId="34156"/>
    <cellStyle name="Notas 2 13 2 2 3" xfId="34157"/>
    <cellStyle name="Notas 2 13 2 2 4" xfId="34158"/>
    <cellStyle name="Notas 2 13 2 3" xfId="34159"/>
    <cellStyle name="Notas 2 13 2 3 2" xfId="34160"/>
    <cellStyle name="Notas 2 13 2 3 3" xfId="34161"/>
    <cellStyle name="Notas 2 13 2 3 4" xfId="34162"/>
    <cellStyle name="Notas 2 13 2 4" xfId="34163"/>
    <cellStyle name="Notas 2 13 2 5" xfId="34164"/>
    <cellStyle name="Notas 2 13 2 6" xfId="34165"/>
    <cellStyle name="Notas 2 13 3" xfId="34166"/>
    <cellStyle name="Notas 2 13 3 2" xfId="34167"/>
    <cellStyle name="Notas 2 13 3 2 2" xfId="34168"/>
    <cellStyle name="Notas 2 13 3 2 3" xfId="34169"/>
    <cellStyle name="Notas 2 13 3 2 4" xfId="34170"/>
    <cellStyle name="Notas 2 13 3 3" xfId="34171"/>
    <cellStyle name="Notas 2 13 3 3 2" xfId="34172"/>
    <cellStyle name="Notas 2 13 3 3 3" xfId="34173"/>
    <cellStyle name="Notas 2 13 3 3 4" xfId="34174"/>
    <cellStyle name="Notas 2 13 3 4" xfId="34175"/>
    <cellStyle name="Notas 2 13 3 5" xfId="34176"/>
    <cellStyle name="Notas 2 13 3 6" xfId="34177"/>
    <cellStyle name="Notas 2 13 4" xfId="34178"/>
    <cellStyle name="Notas 2 13 5" xfId="34179"/>
    <cellStyle name="Notas 2 13 6" xfId="34180"/>
    <cellStyle name="Notas 2 14" xfId="34181"/>
    <cellStyle name="Notas 2 15" xfId="34182"/>
    <cellStyle name="Notas 2 2" xfId="34183"/>
    <cellStyle name="Notas 2 2 10" xfId="34184"/>
    <cellStyle name="Notas 2 2 10 2" xfId="34185"/>
    <cellStyle name="Notas 2 2 10 2 2" xfId="34186"/>
    <cellStyle name="Notas 2 2 10 2 2 2" xfId="34187"/>
    <cellStyle name="Notas 2 2 10 2 2 3" xfId="34188"/>
    <cellStyle name="Notas 2 2 10 2 2 4" xfId="34189"/>
    <cellStyle name="Notas 2 2 10 2 3" xfId="34190"/>
    <cellStyle name="Notas 2 2 10 2 3 2" xfId="34191"/>
    <cellStyle name="Notas 2 2 10 2 3 3" xfId="34192"/>
    <cellStyle name="Notas 2 2 10 2 3 4" xfId="34193"/>
    <cellStyle name="Notas 2 2 10 2 4" xfId="34194"/>
    <cellStyle name="Notas 2 2 10 2 5" xfId="34195"/>
    <cellStyle name="Notas 2 2 10 2 6" xfId="34196"/>
    <cellStyle name="Notas 2 2 10 3" xfId="34197"/>
    <cellStyle name="Notas 2 2 10 3 2" xfId="34198"/>
    <cellStyle name="Notas 2 2 10 3 2 2" xfId="34199"/>
    <cellStyle name="Notas 2 2 10 3 2 3" xfId="34200"/>
    <cellStyle name="Notas 2 2 10 3 2 4" xfId="34201"/>
    <cellStyle name="Notas 2 2 10 3 3" xfId="34202"/>
    <cellStyle name="Notas 2 2 10 3 3 2" xfId="34203"/>
    <cellStyle name="Notas 2 2 10 3 3 3" xfId="34204"/>
    <cellStyle name="Notas 2 2 10 3 3 4" xfId="34205"/>
    <cellStyle name="Notas 2 2 10 3 4" xfId="34206"/>
    <cellStyle name="Notas 2 2 10 3 5" xfId="34207"/>
    <cellStyle name="Notas 2 2 10 3 6" xfId="34208"/>
    <cellStyle name="Notas 2 2 10 4" xfId="34209"/>
    <cellStyle name="Notas 2 2 10 4 2" xfId="34210"/>
    <cellStyle name="Notas 2 2 10 4 3" xfId="34211"/>
    <cellStyle name="Notas 2 2 10 4 4" xfId="34212"/>
    <cellStyle name="Notas 2 2 10 5" xfId="34213"/>
    <cellStyle name="Notas 2 2 10 6" xfId="34214"/>
    <cellStyle name="Notas 2 2 11" xfId="34215"/>
    <cellStyle name="Notas 2 2 11 2" xfId="34216"/>
    <cellStyle name="Notas 2 2 11 2 2" xfId="34217"/>
    <cellStyle name="Notas 2 2 11 2 2 2" xfId="34218"/>
    <cellStyle name="Notas 2 2 11 2 2 3" xfId="34219"/>
    <cellStyle name="Notas 2 2 11 2 2 4" xfId="34220"/>
    <cellStyle name="Notas 2 2 11 2 3" xfId="34221"/>
    <cellStyle name="Notas 2 2 11 2 3 2" xfId="34222"/>
    <cellStyle name="Notas 2 2 11 2 3 3" xfId="34223"/>
    <cellStyle name="Notas 2 2 11 2 3 4" xfId="34224"/>
    <cellStyle name="Notas 2 2 11 2 4" xfId="34225"/>
    <cellStyle name="Notas 2 2 11 2 5" xfId="34226"/>
    <cellStyle name="Notas 2 2 11 2 6" xfId="34227"/>
    <cellStyle name="Notas 2 2 11 3" xfId="34228"/>
    <cellStyle name="Notas 2 2 11 3 2" xfId="34229"/>
    <cellStyle name="Notas 2 2 11 3 2 2" xfId="34230"/>
    <cellStyle name="Notas 2 2 11 3 2 3" xfId="34231"/>
    <cellStyle name="Notas 2 2 11 3 2 4" xfId="34232"/>
    <cellStyle name="Notas 2 2 11 3 3" xfId="34233"/>
    <cellStyle name="Notas 2 2 11 3 3 2" xfId="34234"/>
    <cellStyle name="Notas 2 2 11 3 3 3" xfId="34235"/>
    <cellStyle name="Notas 2 2 11 3 3 4" xfId="34236"/>
    <cellStyle name="Notas 2 2 11 3 4" xfId="34237"/>
    <cellStyle name="Notas 2 2 11 3 5" xfId="34238"/>
    <cellStyle name="Notas 2 2 11 3 6" xfId="34239"/>
    <cellStyle name="Notas 2 2 11 4" xfId="34240"/>
    <cellStyle name="Notas 2 2 11 4 2" xfId="34241"/>
    <cellStyle name="Notas 2 2 11 4 3" xfId="34242"/>
    <cellStyle name="Notas 2 2 11 4 4" xfId="34243"/>
    <cellStyle name="Notas 2 2 11 5" xfId="34244"/>
    <cellStyle name="Notas 2 2 11 6" xfId="34245"/>
    <cellStyle name="Notas 2 2 12" xfId="34246"/>
    <cellStyle name="Notas 2 2 12 2" xfId="34247"/>
    <cellStyle name="Notas 2 2 12 2 2" xfId="34248"/>
    <cellStyle name="Notas 2 2 12 2 2 2" xfId="34249"/>
    <cellStyle name="Notas 2 2 12 2 2 3" xfId="34250"/>
    <cellStyle name="Notas 2 2 12 2 2 4" xfId="34251"/>
    <cellStyle name="Notas 2 2 12 2 3" xfId="34252"/>
    <cellStyle name="Notas 2 2 12 2 3 2" xfId="34253"/>
    <cellStyle name="Notas 2 2 12 2 3 3" xfId="34254"/>
    <cellStyle name="Notas 2 2 12 2 3 4" xfId="34255"/>
    <cellStyle name="Notas 2 2 12 2 4" xfId="34256"/>
    <cellStyle name="Notas 2 2 12 2 5" xfId="34257"/>
    <cellStyle name="Notas 2 2 12 2 6" xfId="34258"/>
    <cellStyle name="Notas 2 2 12 3" xfId="34259"/>
    <cellStyle name="Notas 2 2 12 3 2" xfId="34260"/>
    <cellStyle name="Notas 2 2 12 3 2 2" xfId="34261"/>
    <cellStyle name="Notas 2 2 12 3 2 3" xfId="34262"/>
    <cellStyle name="Notas 2 2 12 3 2 4" xfId="34263"/>
    <cellStyle name="Notas 2 2 12 3 3" xfId="34264"/>
    <cellStyle name="Notas 2 2 12 3 3 2" xfId="34265"/>
    <cellStyle name="Notas 2 2 12 3 3 3" xfId="34266"/>
    <cellStyle name="Notas 2 2 12 3 3 4" xfId="34267"/>
    <cellStyle name="Notas 2 2 12 3 4" xfId="34268"/>
    <cellStyle name="Notas 2 2 12 3 5" xfId="34269"/>
    <cellStyle name="Notas 2 2 12 3 6" xfId="34270"/>
    <cellStyle name="Notas 2 2 12 4" xfId="34271"/>
    <cellStyle name="Notas 2 2 12 5" xfId="34272"/>
    <cellStyle name="Notas 2 2 12 6" xfId="34273"/>
    <cellStyle name="Notas 2 2 13" xfId="34274"/>
    <cellStyle name="Notas 2 2 14" xfId="34275"/>
    <cellStyle name="Notas 2 2 2" xfId="34276"/>
    <cellStyle name="Notas 2 2 2 10" xfId="34277"/>
    <cellStyle name="Notas 2 2 2 10 2" xfId="34278"/>
    <cellStyle name="Notas 2 2 2 10 2 2" xfId="34279"/>
    <cellStyle name="Notas 2 2 2 10 2 2 2" xfId="34280"/>
    <cellStyle name="Notas 2 2 2 10 2 2 3" xfId="34281"/>
    <cellStyle name="Notas 2 2 2 10 2 2 4" xfId="34282"/>
    <cellStyle name="Notas 2 2 2 10 2 3" xfId="34283"/>
    <cellStyle name="Notas 2 2 2 10 2 3 2" xfId="34284"/>
    <cellStyle name="Notas 2 2 2 10 2 3 3" xfId="34285"/>
    <cellStyle name="Notas 2 2 2 10 2 3 4" xfId="34286"/>
    <cellStyle name="Notas 2 2 2 10 2 4" xfId="34287"/>
    <cellStyle name="Notas 2 2 2 10 2 5" xfId="34288"/>
    <cellStyle name="Notas 2 2 2 10 2 6" xfId="34289"/>
    <cellStyle name="Notas 2 2 2 10 3" xfId="34290"/>
    <cellStyle name="Notas 2 2 2 10 3 2" xfId="34291"/>
    <cellStyle name="Notas 2 2 2 10 3 2 2" xfId="34292"/>
    <cellStyle name="Notas 2 2 2 10 3 2 3" xfId="34293"/>
    <cellStyle name="Notas 2 2 2 10 3 2 4" xfId="34294"/>
    <cellStyle name="Notas 2 2 2 10 3 3" xfId="34295"/>
    <cellStyle name="Notas 2 2 2 10 3 3 2" xfId="34296"/>
    <cellStyle name="Notas 2 2 2 10 3 3 3" xfId="34297"/>
    <cellStyle name="Notas 2 2 2 10 3 3 4" xfId="34298"/>
    <cellStyle name="Notas 2 2 2 10 3 4" xfId="34299"/>
    <cellStyle name="Notas 2 2 2 10 3 5" xfId="34300"/>
    <cellStyle name="Notas 2 2 2 10 3 6" xfId="34301"/>
    <cellStyle name="Notas 2 2 2 10 4" xfId="34302"/>
    <cellStyle name="Notas 2 2 2 10 5" xfId="34303"/>
    <cellStyle name="Notas 2 2 2 10 6" xfId="34304"/>
    <cellStyle name="Notas 2 2 2 11" xfId="34305"/>
    <cellStyle name="Notas 2 2 2 12" xfId="34306"/>
    <cellStyle name="Notas 2 2 2 2" xfId="34307"/>
    <cellStyle name="Notas 2 2 2 2 2" xfId="34308"/>
    <cellStyle name="Notas 2 2 2 2 2 2" xfId="34309"/>
    <cellStyle name="Notas 2 2 2 2 2 2 2" xfId="34310"/>
    <cellStyle name="Notas 2 2 2 2 2 2 2 2" xfId="34311"/>
    <cellStyle name="Notas 2 2 2 2 2 2 2 3" xfId="34312"/>
    <cellStyle name="Notas 2 2 2 2 2 2 2 4" xfId="34313"/>
    <cellStyle name="Notas 2 2 2 2 2 2 3" xfId="34314"/>
    <cellStyle name="Notas 2 2 2 2 2 2 3 2" xfId="34315"/>
    <cellStyle name="Notas 2 2 2 2 2 2 3 3" xfId="34316"/>
    <cellStyle name="Notas 2 2 2 2 2 2 3 4" xfId="34317"/>
    <cellStyle name="Notas 2 2 2 2 2 2 4" xfId="34318"/>
    <cellStyle name="Notas 2 2 2 2 2 2 5" xfId="34319"/>
    <cellStyle name="Notas 2 2 2 2 2 2 6" xfId="34320"/>
    <cellStyle name="Notas 2 2 2 2 2 3" xfId="34321"/>
    <cellStyle name="Notas 2 2 2 2 2 3 2" xfId="34322"/>
    <cellStyle name="Notas 2 2 2 2 2 3 2 2" xfId="34323"/>
    <cellStyle name="Notas 2 2 2 2 2 3 2 3" xfId="34324"/>
    <cellStyle name="Notas 2 2 2 2 2 3 2 4" xfId="34325"/>
    <cellStyle name="Notas 2 2 2 2 2 3 3" xfId="34326"/>
    <cellStyle name="Notas 2 2 2 2 2 3 3 2" xfId="34327"/>
    <cellStyle name="Notas 2 2 2 2 2 3 3 3" xfId="34328"/>
    <cellStyle name="Notas 2 2 2 2 2 3 3 4" xfId="34329"/>
    <cellStyle name="Notas 2 2 2 2 2 3 4" xfId="34330"/>
    <cellStyle name="Notas 2 2 2 2 2 3 5" xfId="34331"/>
    <cellStyle name="Notas 2 2 2 2 2 3 6" xfId="34332"/>
    <cellStyle name="Notas 2 2 2 2 2 4" xfId="34333"/>
    <cellStyle name="Notas 2 2 2 2 2 5" xfId="34334"/>
    <cellStyle name="Notas 2 2 2 2 2 6" xfId="34335"/>
    <cellStyle name="Notas 2 2 2 2 3" xfId="34336"/>
    <cellStyle name="Notas 2 2 2 2 4" xfId="34337"/>
    <cellStyle name="Notas 2 2 2 3" xfId="34338"/>
    <cellStyle name="Notas 2 2 2 3 2" xfId="34339"/>
    <cellStyle name="Notas 2 2 2 3 2 2" xfId="34340"/>
    <cellStyle name="Notas 2 2 2 3 2 2 2" xfId="34341"/>
    <cellStyle name="Notas 2 2 2 3 2 2 2 2" xfId="34342"/>
    <cellStyle name="Notas 2 2 2 3 2 2 2 3" xfId="34343"/>
    <cellStyle name="Notas 2 2 2 3 2 2 2 4" xfId="34344"/>
    <cellStyle name="Notas 2 2 2 3 2 2 3" xfId="34345"/>
    <cellStyle name="Notas 2 2 2 3 2 2 3 2" xfId="34346"/>
    <cellStyle name="Notas 2 2 2 3 2 2 3 3" xfId="34347"/>
    <cellStyle name="Notas 2 2 2 3 2 2 3 4" xfId="34348"/>
    <cellStyle name="Notas 2 2 2 3 2 2 4" xfId="34349"/>
    <cellStyle name="Notas 2 2 2 3 2 2 5" xfId="34350"/>
    <cellStyle name="Notas 2 2 2 3 2 2 6" xfId="34351"/>
    <cellStyle name="Notas 2 2 2 3 2 3" xfId="34352"/>
    <cellStyle name="Notas 2 2 2 3 2 3 2" xfId="34353"/>
    <cellStyle name="Notas 2 2 2 3 2 3 2 2" xfId="34354"/>
    <cellStyle name="Notas 2 2 2 3 2 3 2 3" xfId="34355"/>
    <cellStyle name="Notas 2 2 2 3 2 3 2 4" xfId="34356"/>
    <cellStyle name="Notas 2 2 2 3 2 3 3" xfId="34357"/>
    <cellStyle name="Notas 2 2 2 3 2 3 3 2" xfId="34358"/>
    <cellStyle name="Notas 2 2 2 3 2 3 3 3" xfId="34359"/>
    <cellStyle name="Notas 2 2 2 3 2 3 3 4" xfId="34360"/>
    <cellStyle name="Notas 2 2 2 3 2 3 4" xfId="34361"/>
    <cellStyle name="Notas 2 2 2 3 2 3 5" xfId="34362"/>
    <cellStyle name="Notas 2 2 2 3 2 3 6" xfId="34363"/>
    <cellStyle name="Notas 2 2 2 3 2 4" xfId="34364"/>
    <cellStyle name="Notas 2 2 2 3 2 5" xfId="34365"/>
    <cellStyle name="Notas 2 2 2 3 2 6" xfId="34366"/>
    <cellStyle name="Notas 2 2 2 3 3" xfId="34367"/>
    <cellStyle name="Notas 2 2 2 3 4" xfId="34368"/>
    <cellStyle name="Notas 2 2 2 4" xfId="34369"/>
    <cellStyle name="Notas 2 2 2 4 2" xfId="34370"/>
    <cellStyle name="Notas 2 2 2 4 2 2" xfId="34371"/>
    <cellStyle name="Notas 2 2 2 4 2 2 2" xfId="34372"/>
    <cellStyle name="Notas 2 2 2 4 2 2 2 2" xfId="34373"/>
    <cellStyle name="Notas 2 2 2 4 2 2 2 3" xfId="34374"/>
    <cellStyle name="Notas 2 2 2 4 2 2 2 4" xfId="34375"/>
    <cellStyle name="Notas 2 2 2 4 2 2 3" xfId="34376"/>
    <cellStyle name="Notas 2 2 2 4 2 2 3 2" xfId="34377"/>
    <cellStyle name="Notas 2 2 2 4 2 2 3 3" xfId="34378"/>
    <cellStyle name="Notas 2 2 2 4 2 2 3 4" xfId="34379"/>
    <cellStyle name="Notas 2 2 2 4 2 2 4" xfId="34380"/>
    <cellStyle name="Notas 2 2 2 4 2 2 5" xfId="34381"/>
    <cellStyle name="Notas 2 2 2 4 2 2 6" xfId="34382"/>
    <cellStyle name="Notas 2 2 2 4 2 3" xfId="34383"/>
    <cellStyle name="Notas 2 2 2 4 2 3 2" xfId="34384"/>
    <cellStyle name="Notas 2 2 2 4 2 3 2 2" xfId="34385"/>
    <cellStyle name="Notas 2 2 2 4 2 3 2 3" xfId="34386"/>
    <cellStyle name="Notas 2 2 2 4 2 3 2 4" xfId="34387"/>
    <cellStyle name="Notas 2 2 2 4 2 3 3" xfId="34388"/>
    <cellStyle name="Notas 2 2 2 4 2 3 3 2" xfId="34389"/>
    <cellStyle name="Notas 2 2 2 4 2 3 3 3" xfId="34390"/>
    <cellStyle name="Notas 2 2 2 4 2 3 3 4" xfId="34391"/>
    <cellStyle name="Notas 2 2 2 4 2 3 4" xfId="34392"/>
    <cellStyle name="Notas 2 2 2 4 2 3 5" xfId="34393"/>
    <cellStyle name="Notas 2 2 2 4 2 3 6" xfId="34394"/>
    <cellStyle name="Notas 2 2 2 4 2 4" xfId="34395"/>
    <cellStyle name="Notas 2 2 2 4 2 5" xfId="34396"/>
    <cellStyle name="Notas 2 2 2 4 2 6" xfId="34397"/>
    <cellStyle name="Notas 2 2 2 4 3" xfId="34398"/>
    <cellStyle name="Notas 2 2 2 4 4" xfId="34399"/>
    <cellStyle name="Notas 2 2 2 5" xfId="34400"/>
    <cellStyle name="Notas 2 2 2 5 2" xfId="34401"/>
    <cellStyle name="Notas 2 2 2 5 2 2" xfId="34402"/>
    <cellStyle name="Notas 2 2 2 5 2 2 2" xfId="34403"/>
    <cellStyle name="Notas 2 2 2 5 2 2 2 2" xfId="34404"/>
    <cellStyle name="Notas 2 2 2 5 2 2 2 3" xfId="34405"/>
    <cellStyle name="Notas 2 2 2 5 2 2 2 4" xfId="34406"/>
    <cellStyle name="Notas 2 2 2 5 2 2 3" xfId="34407"/>
    <cellStyle name="Notas 2 2 2 5 2 2 3 2" xfId="34408"/>
    <cellStyle name="Notas 2 2 2 5 2 2 3 3" xfId="34409"/>
    <cellStyle name="Notas 2 2 2 5 2 2 3 4" xfId="34410"/>
    <cellStyle name="Notas 2 2 2 5 2 2 4" xfId="34411"/>
    <cellStyle name="Notas 2 2 2 5 2 2 5" xfId="34412"/>
    <cellStyle name="Notas 2 2 2 5 2 2 6" xfId="34413"/>
    <cellStyle name="Notas 2 2 2 5 2 3" xfId="34414"/>
    <cellStyle name="Notas 2 2 2 5 2 3 2" xfId="34415"/>
    <cellStyle name="Notas 2 2 2 5 2 3 2 2" xfId="34416"/>
    <cellStyle name="Notas 2 2 2 5 2 3 2 3" xfId="34417"/>
    <cellStyle name="Notas 2 2 2 5 2 3 2 4" xfId="34418"/>
    <cellStyle name="Notas 2 2 2 5 2 3 3" xfId="34419"/>
    <cellStyle name="Notas 2 2 2 5 2 3 3 2" xfId="34420"/>
    <cellStyle name="Notas 2 2 2 5 2 3 3 3" xfId="34421"/>
    <cellStyle name="Notas 2 2 2 5 2 3 3 4" xfId="34422"/>
    <cellStyle name="Notas 2 2 2 5 2 3 4" xfId="34423"/>
    <cellStyle name="Notas 2 2 2 5 2 3 5" xfId="34424"/>
    <cellStyle name="Notas 2 2 2 5 2 3 6" xfId="34425"/>
    <cellStyle name="Notas 2 2 2 5 2 4" xfId="34426"/>
    <cellStyle name="Notas 2 2 2 5 2 5" xfId="34427"/>
    <cellStyle name="Notas 2 2 2 5 2 6" xfId="34428"/>
    <cellStyle name="Notas 2 2 2 5 3" xfId="34429"/>
    <cellStyle name="Notas 2 2 2 5 4" xfId="34430"/>
    <cellStyle name="Notas 2 2 2 6" xfId="34431"/>
    <cellStyle name="Notas 2 2 2 6 2" xfId="34432"/>
    <cellStyle name="Notas 2 2 2 6 2 2" xfId="34433"/>
    <cellStyle name="Notas 2 2 2 6 2 2 2" xfId="34434"/>
    <cellStyle name="Notas 2 2 2 6 2 2 3" xfId="34435"/>
    <cellStyle name="Notas 2 2 2 6 2 2 4" xfId="34436"/>
    <cellStyle name="Notas 2 2 2 6 2 3" xfId="34437"/>
    <cellStyle name="Notas 2 2 2 6 2 3 2" xfId="34438"/>
    <cellStyle name="Notas 2 2 2 6 2 3 3" xfId="34439"/>
    <cellStyle name="Notas 2 2 2 6 2 3 4" xfId="34440"/>
    <cellStyle name="Notas 2 2 2 6 2 4" xfId="34441"/>
    <cellStyle name="Notas 2 2 2 6 2 5" xfId="34442"/>
    <cellStyle name="Notas 2 2 2 6 2 6" xfId="34443"/>
    <cellStyle name="Notas 2 2 2 6 3" xfId="34444"/>
    <cellStyle name="Notas 2 2 2 6 3 2" xfId="34445"/>
    <cellStyle name="Notas 2 2 2 6 3 2 2" xfId="34446"/>
    <cellStyle name="Notas 2 2 2 6 3 2 3" xfId="34447"/>
    <cellStyle name="Notas 2 2 2 6 3 2 4" xfId="34448"/>
    <cellStyle name="Notas 2 2 2 6 3 3" xfId="34449"/>
    <cellStyle name="Notas 2 2 2 6 3 3 2" xfId="34450"/>
    <cellStyle name="Notas 2 2 2 6 3 3 3" xfId="34451"/>
    <cellStyle name="Notas 2 2 2 6 3 3 4" xfId="34452"/>
    <cellStyle name="Notas 2 2 2 6 3 4" xfId="34453"/>
    <cellStyle name="Notas 2 2 2 6 3 5" xfId="34454"/>
    <cellStyle name="Notas 2 2 2 6 3 6" xfId="34455"/>
    <cellStyle name="Notas 2 2 2 6 4" xfId="34456"/>
    <cellStyle name="Notas 2 2 2 6 4 2" xfId="34457"/>
    <cellStyle name="Notas 2 2 2 6 4 3" xfId="34458"/>
    <cellStyle name="Notas 2 2 2 6 4 4" xfId="34459"/>
    <cellStyle name="Notas 2 2 2 6 5" xfId="34460"/>
    <cellStyle name="Notas 2 2 2 6 6" xfId="34461"/>
    <cellStyle name="Notas 2 2 2 7" xfId="34462"/>
    <cellStyle name="Notas 2 2 2 7 2" xfId="34463"/>
    <cellStyle name="Notas 2 2 2 7 2 2" xfId="34464"/>
    <cellStyle name="Notas 2 2 2 7 2 2 2" xfId="34465"/>
    <cellStyle name="Notas 2 2 2 7 2 2 3" xfId="34466"/>
    <cellStyle name="Notas 2 2 2 7 2 2 4" xfId="34467"/>
    <cellStyle name="Notas 2 2 2 7 2 3" xfId="34468"/>
    <cellStyle name="Notas 2 2 2 7 2 3 2" xfId="34469"/>
    <cellStyle name="Notas 2 2 2 7 2 3 3" xfId="34470"/>
    <cellStyle name="Notas 2 2 2 7 2 3 4" xfId="34471"/>
    <cellStyle name="Notas 2 2 2 7 2 4" xfId="34472"/>
    <cellStyle name="Notas 2 2 2 7 2 5" xfId="34473"/>
    <cellStyle name="Notas 2 2 2 7 2 6" xfId="34474"/>
    <cellStyle name="Notas 2 2 2 7 3" xfId="34475"/>
    <cellStyle name="Notas 2 2 2 7 3 2" xfId="34476"/>
    <cellStyle name="Notas 2 2 2 7 3 2 2" xfId="34477"/>
    <cellStyle name="Notas 2 2 2 7 3 2 3" xfId="34478"/>
    <cellStyle name="Notas 2 2 2 7 3 2 4" xfId="34479"/>
    <cellStyle name="Notas 2 2 2 7 3 3" xfId="34480"/>
    <cellStyle name="Notas 2 2 2 7 3 3 2" xfId="34481"/>
    <cellStyle name="Notas 2 2 2 7 3 3 3" xfId="34482"/>
    <cellStyle name="Notas 2 2 2 7 3 3 4" xfId="34483"/>
    <cellStyle name="Notas 2 2 2 7 3 4" xfId="34484"/>
    <cellStyle name="Notas 2 2 2 7 3 5" xfId="34485"/>
    <cellStyle name="Notas 2 2 2 7 3 6" xfId="34486"/>
    <cellStyle name="Notas 2 2 2 7 4" xfId="34487"/>
    <cellStyle name="Notas 2 2 2 7 4 2" xfId="34488"/>
    <cellStyle name="Notas 2 2 2 7 4 3" xfId="34489"/>
    <cellStyle name="Notas 2 2 2 7 4 4" xfId="34490"/>
    <cellStyle name="Notas 2 2 2 7 5" xfId="34491"/>
    <cellStyle name="Notas 2 2 2 7 6" xfId="34492"/>
    <cellStyle name="Notas 2 2 2 8" xfId="34493"/>
    <cellStyle name="Notas 2 2 2 8 2" xfId="34494"/>
    <cellStyle name="Notas 2 2 2 8 2 2" xfId="34495"/>
    <cellStyle name="Notas 2 2 2 8 2 2 2" xfId="34496"/>
    <cellStyle name="Notas 2 2 2 8 2 2 3" xfId="34497"/>
    <cellStyle name="Notas 2 2 2 8 2 2 4" xfId="34498"/>
    <cellStyle name="Notas 2 2 2 8 2 3" xfId="34499"/>
    <cellStyle name="Notas 2 2 2 8 2 3 2" xfId="34500"/>
    <cellStyle name="Notas 2 2 2 8 2 3 3" xfId="34501"/>
    <cellStyle name="Notas 2 2 2 8 2 3 4" xfId="34502"/>
    <cellStyle name="Notas 2 2 2 8 2 4" xfId="34503"/>
    <cellStyle name="Notas 2 2 2 8 2 5" xfId="34504"/>
    <cellStyle name="Notas 2 2 2 8 2 6" xfId="34505"/>
    <cellStyle name="Notas 2 2 2 8 3" xfId="34506"/>
    <cellStyle name="Notas 2 2 2 8 3 2" xfId="34507"/>
    <cellStyle name="Notas 2 2 2 8 3 2 2" xfId="34508"/>
    <cellStyle name="Notas 2 2 2 8 3 2 3" xfId="34509"/>
    <cellStyle name="Notas 2 2 2 8 3 2 4" xfId="34510"/>
    <cellStyle name="Notas 2 2 2 8 3 3" xfId="34511"/>
    <cellStyle name="Notas 2 2 2 8 3 3 2" xfId="34512"/>
    <cellStyle name="Notas 2 2 2 8 3 3 3" xfId="34513"/>
    <cellStyle name="Notas 2 2 2 8 3 3 4" xfId="34514"/>
    <cellStyle name="Notas 2 2 2 8 3 4" xfId="34515"/>
    <cellStyle name="Notas 2 2 2 8 3 5" xfId="34516"/>
    <cellStyle name="Notas 2 2 2 8 3 6" xfId="34517"/>
    <cellStyle name="Notas 2 2 2 8 4" xfId="34518"/>
    <cellStyle name="Notas 2 2 2 8 4 2" xfId="34519"/>
    <cellStyle name="Notas 2 2 2 8 4 3" xfId="34520"/>
    <cellStyle name="Notas 2 2 2 8 4 4" xfId="34521"/>
    <cellStyle name="Notas 2 2 2 8 5" xfId="34522"/>
    <cellStyle name="Notas 2 2 2 8 6" xfId="34523"/>
    <cellStyle name="Notas 2 2 2 9" xfId="34524"/>
    <cellStyle name="Notas 2 2 2 9 2" xfId="34525"/>
    <cellStyle name="Notas 2 2 2 9 2 2" xfId="34526"/>
    <cellStyle name="Notas 2 2 2 9 2 2 2" xfId="34527"/>
    <cellStyle name="Notas 2 2 2 9 2 2 3" xfId="34528"/>
    <cellStyle name="Notas 2 2 2 9 2 2 4" xfId="34529"/>
    <cellStyle name="Notas 2 2 2 9 2 3" xfId="34530"/>
    <cellStyle name="Notas 2 2 2 9 2 3 2" xfId="34531"/>
    <cellStyle name="Notas 2 2 2 9 2 3 3" xfId="34532"/>
    <cellStyle name="Notas 2 2 2 9 2 3 4" xfId="34533"/>
    <cellStyle name="Notas 2 2 2 9 2 4" xfId="34534"/>
    <cellStyle name="Notas 2 2 2 9 2 5" xfId="34535"/>
    <cellStyle name="Notas 2 2 2 9 2 6" xfId="34536"/>
    <cellStyle name="Notas 2 2 2 9 3" xfId="34537"/>
    <cellStyle name="Notas 2 2 2 9 3 2" xfId="34538"/>
    <cellStyle name="Notas 2 2 2 9 3 2 2" xfId="34539"/>
    <cellStyle name="Notas 2 2 2 9 3 2 3" xfId="34540"/>
    <cellStyle name="Notas 2 2 2 9 3 2 4" xfId="34541"/>
    <cellStyle name="Notas 2 2 2 9 3 3" xfId="34542"/>
    <cellStyle name="Notas 2 2 2 9 3 3 2" xfId="34543"/>
    <cellStyle name="Notas 2 2 2 9 3 3 3" xfId="34544"/>
    <cellStyle name="Notas 2 2 2 9 3 3 4" xfId="34545"/>
    <cellStyle name="Notas 2 2 2 9 3 4" xfId="34546"/>
    <cellStyle name="Notas 2 2 2 9 3 5" xfId="34547"/>
    <cellStyle name="Notas 2 2 2 9 3 6" xfId="34548"/>
    <cellStyle name="Notas 2 2 2 9 4" xfId="34549"/>
    <cellStyle name="Notas 2 2 2 9 4 2" xfId="34550"/>
    <cellStyle name="Notas 2 2 2 9 4 3" xfId="34551"/>
    <cellStyle name="Notas 2 2 2 9 4 4" xfId="34552"/>
    <cellStyle name="Notas 2 2 2 9 5" xfId="34553"/>
    <cellStyle name="Notas 2 2 2 9 6" xfId="34554"/>
    <cellStyle name="Notas 2 2 3" xfId="34555"/>
    <cellStyle name="Notas 2 2 3 10" xfId="34556"/>
    <cellStyle name="Notas 2 2 3 10 2" xfId="34557"/>
    <cellStyle name="Notas 2 2 3 10 2 2" xfId="34558"/>
    <cellStyle name="Notas 2 2 3 10 2 2 2" xfId="34559"/>
    <cellStyle name="Notas 2 2 3 10 2 2 3" xfId="34560"/>
    <cellStyle name="Notas 2 2 3 10 2 2 4" xfId="34561"/>
    <cellStyle name="Notas 2 2 3 10 2 3" xfId="34562"/>
    <cellStyle name="Notas 2 2 3 10 2 3 2" xfId="34563"/>
    <cellStyle name="Notas 2 2 3 10 2 3 3" xfId="34564"/>
    <cellStyle name="Notas 2 2 3 10 2 3 4" xfId="34565"/>
    <cellStyle name="Notas 2 2 3 10 2 4" xfId="34566"/>
    <cellStyle name="Notas 2 2 3 10 2 5" xfId="34567"/>
    <cellStyle name="Notas 2 2 3 10 2 6" xfId="34568"/>
    <cellStyle name="Notas 2 2 3 10 3" xfId="34569"/>
    <cellStyle name="Notas 2 2 3 10 3 2" xfId="34570"/>
    <cellStyle name="Notas 2 2 3 10 3 2 2" xfId="34571"/>
    <cellStyle name="Notas 2 2 3 10 3 2 3" xfId="34572"/>
    <cellStyle name="Notas 2 2 3 10 3 2 4" xfId="34573"/>
    <cellStyle name="Notas 2 2 3 10 3 3" xfId="34574"/>
    <cellStyle name="Notas 2 2 3 10 3 3 2" xfId="34575"/>
    <cellStyle name="Notas 2 2 3 10 3 3 3" xfId="34576"/>
    <cellStyle name="Notas 2 2 3 10 3 3 4" xfId="34577"/>
    <cellStyle name="Notas 2 2 3 10 3 4" xfId="34578"/>
    <cellStyle name="Notas 2 2 3 10 3 5" xfId="34579"/>
    <cellStyle name="Notas 2 2 3 10 3 6" xfId="34580"/>
    <cellStyle name="Notas 2 2 3 10 4" xfId="34581"/>
    <cellStyle name="Notas 2 2 3 10 5" xfId="34582"/>
    <cellStyle name="Notas 2 2 3 10 6" xfId="34583"/>
    <cellStyle name="Notas 2 2 3 11" xfId="34584"/>
    <cellStyle name="Notas 2 2 3 12" xfId="34585"/>
    <cellStyle name="Notas 2 2 3 2" xfId="34586"/>
    <cellStyle name="Notas 2 2 3 2 2" xfId="34587"/>
    <cellStyle name="Notas 2 2 3 2 2 2" xfId="34588"/>
    <cellStyle name="Notas 2 2 3 2 2 2 2" xfId="34589"/>
    <cellStyle name="Notas 2 2 3 2 2 2 2 2" xfId="34590"/>
    <cellStyle name="Notas 2 2 3 2 2 2 2 3" xfId="34591"/>
    <cellStyle name="Notas 2 2 3 2 2 2 2 4" xfId="34592"/>
    <cellStyle name="Notas 2 2 3 2 2 2 3" xfId="34593"/>
    <cellStyle name="Notas 2 2 3 2 2 2 3 2" xfId="34594"/>
    <cellStyle name="Notas 2 2 3 2 2 2 3 3" xfId="34595"/>
    <cellStyle name="Notas 2 2 3 2 2 2 3 4" xfId="34596"/>
    <cellStyle name="Notas 2 2 3 2 2 2 4" xfId="34597"/>
    <cellStyle name="Notas 2 2 3 2 2 2 5" xfId="34598"/>
    <cellStyle name="Notas 2 2 3 2 2 2 6" xfId="34599"/>
    <cellStyle name="Notas 2 2 3 2 2 3" xfId="34600"/>
    <cellStyle name="Notas 2 2 3 2 2 3 2" xfId="34601"/>
    <cellStyle name="Notas 2 2 3 2 2 3 2 2" xfId="34602"/>
    <cellStyle name="Notas 2 2 3 2 2 3 2 3" xfId="34603"/>
    <cellStyle name="Notas 2 2 3 2 2 3 2 4" xfId="34604"/>
    <cellStyle name="Notas 2 2 3 2 2 3 3" xfId="34605"/>
    <cellStyle name="Notas 2 2 3 2 2 3 3 2" xfId="34606"/>
    <cellStyle name="Notas 2 2 3 2 2 3 3 3" xfId="34607"/>
    <cellStyle name="Notas 2 2 3 2 2 3 3 4" xfId="34608"/>
    <cellStyle name="Notas 2 2 3 2 2 3 4" xfId="34609"/>
    <cellStyle name="Notas 2 2 3 2 2 3 5" xfId="34610"/>
    <cellStyle name="Notas 2 2 3 2 2 3 6" xfId="34611"/>
    <cellStyle name="Notas 2 2 3 2 2 4" xfId="34612"/>
    <cellStyle name="Notas 2 2 3 2 2 5" xfId="34613"/>
    <cellStyle name="Notas 2 2 3 2 2 6" xfId="34614"/>
    <cellStyle name="Notas 2 2 3 2 3" xfId="34615"/>
    <cellStyle name="Notas 2 2 3 2 4" xfId="34616"/>
    <cellStyle name="Notas 2 2 3 3" xfId="34617"/>
    <cellStyle name="Notas 2 2 3 3 2" xfId="34618"/>
    <cellStyle name="Notas 2 2 3 3 2 2" xfId="34619"/>
    <cellStyle name="Notas 2 2 3 3 2 2 2" xfId="34620"/>
    <cellStyle name="Notas 2 2 3 3 2 2 2 2" xfId="34621"/>
    <cellStyle name="Notas 2 2 3 3 2 2 2 3" xfId="34622"/>
    <cellStyle name="Notas 2 2 3 3 2 2 2 4" xfId="34623"/>
    <cellStyle name="Notas 2 2 3 3 2 2 3" xfId="34624"/>
    <cellStyle name="Notas 2 2 3 3 2 2 3 2" xfId="34625"/>
    <cellStyle name="Notas 2 2 3 3 2 2 3 3" xfId="34626"/>
    <cellStyle name="Notas 2 2 3 3 2 2 3 4" xfId="34627"/>
    <cellStyle name="Notas 2 2 3 3 2 2 4" xfId="34628"/>
    <cellStyle name="Notas 2 2 3 3 2 2 5" xfId="34629"/>
    <cellStyle name="Notas 2 2 3 3 2 2 6" xfId="34630"/>
    <cellStyle name="Notas 2 2 3 3 2 3" xfId="34631"/>
    <cellStyle name="Notas 2 2 3 3 2 3 2" xfId="34632"/>
    <cellStyle name="Notas 2 2 3 3 2 3 2 2" xfId="34633"/>
    <cellStyle name="Notas 2 2 3 3 2 3 2 3" xfId="34634"/>
    <cellStyle name="Notas 2 2 3 3 2 3 2 4" xfId="34635"/>
    <cellStyle name="Notas 2 2 3 3 2 3 3" xfId="34636"/>
    <cellStyle name="Notas 2 2 3 3 2 3 3 2" xfId="34637"/>
    <cellStyle name="Notas 2 2 3 3 2 3 3 3" xfId="34638"/>
    <cellStyle name="Notas 2 2 3 3 2 3 3 4" xfId="34639"/>
    <cellStyle name="Notas 2 2 3 3 2 3 4" xfId="34640"/>
    <cellStyle name="Notas 2 2 3 3 2 3 5" xfId="34641"/>
    <cellStyle name="Notas 2 2 3 3 2 3 6" xfId="34642"/>
    <cellStyle name="Notas 2 2 3 3 2 4" xfId="34643"/>
    <cellStyle name="Notas 2 2 3 3 2 5" xfId="34644"/>
    <cellStyle name="Notas 2 2 3 3 2 6" xfId="34645"/>
    <cellStyle name="Notas 2 2 3 3 3" xfId="34646"/>
    <cellStyle name="Notas 2 2 3 3 4" xfId="34647"/>
    <cellStyle name="Notas 2 2 3 4" xfId="34648"/>
    <cellStyle name="Notas 2 2 3 4 2" xfId="34649"/>
    <cellStyle name="Notas 2 2 3 4 2 2" xfId="34650"/>
    <cellStyle name="Notas 2 2 3 4 2 2 2" xfId="34651"/>
    <cellStyle name="Notas 2 2 3 4 2 2 2 2" xfId="34652"/>
    <cellStyle name="Notas 2 2 3 4 2 2 2 3" xfId="34653"/>
    <cellStyle name="Notas 2 2 3 4 2 2 2 4" xfId="34654"/>
    <cellStyle name="Notas 2 2 3 4 2 2 3" xfId="34655"/>
    <cellStyle name="Notas 2 2 3 4 2 2 3 2" xfId="34656"/>
    <cellStyle name="Notas 2 2 3 4 2 2 3 3" xfId="34657"/>
    <cellStyle name="Notas 2 2 3 4 2 2 3 4" xfId="34658"/>
    <cellStyle name="Notas 2 2 3 4 2 2 4" xfId="34659"/>
    <cellStyle name="Notas 2 2 3 4 2 2 5" xfId="34660"/>
    <cellStyle name="Notas 2 2 3 4 2 2 6" xfId="34661"/>
    <cellStyle name="Notas 2 2 3 4 2 3" xfId="34662"/>
    <cellStyle name="Notas 2 2 3 4 2 3 2" xfId="34663"/>
    <cellStyle name="Notas 2 2 3 4 2 3 2 2" xfId="34664"/>
    <cellStyle name="Notas 2 2 3 4 2 3 2 3" xfId="34665"/>
    <cellStyle name="Notas 2 2 3 4 2 3 2 4" xfId="34666"/>
    <cellStyle name="Notas 2 2 3 4 2 3 3" xfId="34667"/>
    <cellStyle name="Notas 2 2 3 4 2 3 3 2" xfId="34668"/>
    <cellStyle name="Notas 2 2 3 4 2 3 3 3" xfId="34669"/>
    <cellStyle name="Notas 2 2 3 4 2 3 3 4" xfId="34670"/>
    <cellStyle name="Notas 2 2 3 4 2 3 4" xfId="34671"/>
    <cellStyle name="Notas 2 2 3 4 2 3 5" xfId="34672"/>
    <cellStyle name="Notas 2 2 3 4 2 3 6" xfId="34673"/>
    <cellStyle name="Notas 2 2 3 4 2 4" xfId="34674"/>
    <cellStyle name="Notas 2 2 3 4 2 5" xfId="34675"/>
    <cellStyle name="Notas 2 2 3 4 2 6" xfId="34676"/>
    <cellStyle name="Notas 2 2 3 4 3" xfId="34677"/>
    <cellStyle name="Notas 2 2 3 4 4" xfId="34678"/>
    <cellStyle name="Notas 2 2 3 5" xfId="34679"/>
    <cellStyle name="Notas 2 2 3 5 2" xfId="34680"/>
    <cellStyle name="Notas 2 2 3 5 2 2" xfId="34681"/>
    <cellStyle name="Notas 2 2 3 5 2 2 2" xfId="34682"/>
    <cellStyle name="Notas 2 2 3 5 2 2 2 2" xfId="34683"/>
    <cellStyle name="Notas 2 2 3 5 2 2 2 3" xfId="34684"/>
    <cellStyle name="Notas 2 2 3 5 2 2 2 4" xfId="34685"/>
    <cellStyle name="Notas 2 2 3 5 2 2 3" xfId="34686"/>
    <cellStyle name="Notas 2 2 3 5 2 2 3 2" xfId="34687"/>
    <cellStyle name="Notas 2 2 3 5 2 2 3 3" xfId="34688"/>
    <cellStyle name="Notas 2 2 3 5 2 2 3 4" xfId="34689"/>
    <cellStyle name="Notas 2 2 3 5 2 2 4" xfId="34690"/>
    <cellStyle name="Notas 2 2 3 5 2 2 5" xfId="34691"/>
    <cellStyle name="Notas 2 2 3 5 2 2 6" xfId="34692"/>
    <cellStyle name="Notas 2 2 3 5 2 3" xfId="34693"/>
    <cellStyle name="Notas 2 2 3 5 2 3 2" xfId="34694"/>
    <cellStyle name="Notas 2 2 3 5 2 3 2 2" xfId="34695"/>
    <cellStyle name="Notas 2 2 3 5 2 3 2 3" xfId="34696"/>
    <cellStyle name="Notas 2 2 3 5 2 3 2 4" xfId="34697"/>
    <cellStyle name="Notas 2 2 3 5 2 3 3" xfId="34698"/>
    <cellStyle name="Notas 2 2 3 5 2 3 3 2" xfId="34699"/>
    <cellStyle name="Notas 2 2 3 5 2 3 3 3" xfId="34700"/>
    <cellStyle name="Notas 2 2 3 5 2 3 3 4" xfId="34701"/>
    <cellStyle name="Notas 2 2 3 5 2 3 4" xfId="34702"/>
    <cellStyle name="Notas 2 2 3 5 2 3 5" xfId="34703"/>
    <cellStyle name="Notas 2 2 3 5 2 3 6" xfId="34704"/>
    <cellStyle name="Notas 2 2 3 5 2 4" xfId="34705"/>
    <cellStyle name="Notas 2 2 3 5 2 5" xfId="34706"/>
    <cellStyle name="Notas 2 2 3 5 2 6" xfId="34707"/>
    <cellStyle name="Notas 2 2 3 5 3" xfId="34708"/>
    <cellStyle name="Notas 2 2 3 5 4" xfId="34709"/>
    <cellStyle name="Notas 2 2 3 6" xfId="34710"/>
    <cellStyle name="Notas 2 2 3 6 2" xfId="34711"/>
    <cellStyle name="Notas 2 2 3 6 2 2" xfId="34712"/>
    <cellStyle name="Notas 2 2 3 6 2 2 2" xfId="34713"/>
    <cellStyle name="Notas 2 2 3 6 2 2 3" xfId="34714"/>
    <cellStyle name="Notas 2 2 3 6 2 2 4" xfId="34715"/>
    <cellStyle name="Notas 2 2 3 6 2 3" xfId="34716"/>
    <cellStyle name="Notas 2 2 3 6 2 3 2" xfId="34717"/>
    <cellStyle name="Notas 2 2 3 6 2 3 3" xfId="34718"/>
    <cellStyle name="Notas 2 2 3 6 2 3 4" xfId="34719"/>
    <cellStyle name="Notas 2 2 3 6 2 4" xfId="34720"/>
    <cellStyle name="Notas 2 2 3 6 2 5" xfId="34721"/>
    <cellStyle name="Notas 2 2 3 6 2 6" xfId="34722"/>
    <cellStyle name="Notas 2 2 3 6 3" xfId="34723"/>
    <cellStyle name="Notas 2 2 3 6 3 2" xfId="34724"/>
    <cellStyle name="Notas 2 2 3 6 3 2 2" xfId="34725"/>
    <cellStyle name="Notas 2 2 3 6 3 2 3" xfId="34726"/>
    <cellStyle name="Notas 2 2 3 6 3 2 4" xfId="34727"/>
    <cellStyle name="Notas 2 2 3 6 3 3" xfId="34728"/>
    <cellStyle name="Notas 2 2 3 6 3 3 2" xfId="34729"/>
    <cellStyle name="Notas 2 2 3 6 3 3 3" xfId="34730"/>
    <cellStyle name="Notas 2 2 3 6 3 3 4" xfId="34731"/>
    <cellStyle name="Notas 2 2 3 6 3 4" xfId="34732"/>
    <cellStyle name="Notas 2 2 3 6 3 5" xfId="34733"/>
    <cellStyle name="Notas 2 2 3 6 3 6" xfId="34734"/>
    <cellStyle name="Notas 2 2 3 6 4" xfId="34735"/>
    <cellStyle name="Notas 2 2 3 6 4 2" xfId="34736"/>
    <cellStyle name="Notas 2 2 3 6 4 3" xfId="34737"/>
    <cellStyle name="Notas 2 2 3 6 4 4" xfId="34738"/>
    <cellStyle name="Notas 2 2 3 6 5" xfId="34739"/>
    <cellStyle name="Notas 2 2 3 6 6" xfId="34740"/>
    <cellStyle name="Notas 2 2 3 7" xfId="34741"/>
    <cellStyle name="Notas 2 2 3 7 2" xfId="34742"/>
    <cellStyle name="Notas 2 2 3 7 2 2" xfId="34743"/>
    <cellStyle name="Notas 2 2 3 7 2 2 2" xfId="34744"/>
    <cellStyle name="Notas 2 2 3 7 2 2 3" xfId="34745"/>
    <cellStyle name="Notas 2 2 3 7 2 2 4" xfId="34746"/>
    <cellStyle name="Notas 2 2 3 7 2 3" xfId="34747"/>
    <cellStyle name="Notas 2 2 3 7 2 3 2" xfId="34748"/>
    <cellStyle name="Notas 2 2 3 7 2 3 3" xfId="34749"/>
    <cellStyle name="Notas 2 2 3 7 2 3 4" xfId="34750"/>
    <cellStyle name="Notas 2 2 3 7 2 4" xfId="34751"/>
    <cellStyle name="Notas 2 2 3 7 2 5" xfId="34752"/>
    <cellStyle name="Notas 2 2 3 7 2 6" xfId="34753"/>
    <cellStyle name="Notas 2 2 3 7 3" xfId="34754"/>
    <cellStyle name="Notas 2 2 3 7 3 2" xfId="34755"/>
    <cellStyle name="Notas 2 2 3 7 3 2 2" xfId="34756"/>
    <cellStyle name="Notas 2 2 3 7 3 2 3" xfId="34757"/>
    <cellStyle name="Notas 2 2 3 7 3 2 4" xfId="34758"/>
    <cellStyle name="Notas 2 2 3 7 3 3" xfId="34759"/>
    <cellStyle name="Notas 2 2 3 7 3 3 2" xfId="34760"/>
    <cellStyle name="Notas 2 2 3 7 3 3 3" xfId="34761"/>
    <cellStyle name="Notas 2 2 3 7 3 3 4" xfId="34762"/>
    <cellStyle name="Notas 2 2 3 7 3 4" xfId="34763"/>
    <cellStyle name="Notas 2 2 3 7 3 5" xfId="34764"/>
    <cellStyle name="Notas 2 2 3 7 3 6" xfId="34765"/>
    <cellStyle name="Notas 2 2 3 7 4" xfId="34766"/>
    <cellStyle name="Notas 2 2 3 7 4 2" xfId="34767"/>
    <cellStyle name="Notas 2 2 3 7 4 3" xfId="34768"/>
    <cellStyle name="Notas 2 2 3 7 4 4" xfId="34769"/>
    <cellStyle name="Notas 2 2 3 7 5" xfId="34770"/>
    <cellStyle name="Notas 2 2 3 7 6" xfId="34771"/>
    <cellStyle name="Notas 2 2 3 8" xfId="34772"/>
    <cellStyle name="Notas 2 2 3 8 2" xfId="34773"/>
    <cellStyle name="Notas 2 2 3 8 2 2" xfId="34774"/>
    <cellStyle name="Notas 2 2 3 8 2 2 2" xfId="34775"/>
    <cellStyle name="Notas 2 2 3 8 2 2 3" xfId="34776"/>
    <cellStyle name="Notas 2 2 3 8 2 2 4" xfId="34777"/>
    <cellStyle name="Notas 2 2 3 8 2 3" xfId="34778"/>
    <cellStyle name="Notas 2 2 3 8 2 3 2" xfId="34779"/>
    <cellStyle name="Notas 2 2 3 8 2 3 3" xfId="34780"/>
    <cellStyle name="Notas 2 2 3 8 2 3 4" xfId="34781"/>
    <cellStyle name="Notas 2 2 3 8 2 4" xfId="34782"/>
    <cellStyle name="Notas 2 2 3 8 2 5" xfId="34783"/>
    <cellStyle name="Notas 2 2 3 8 2 6" xfId="34784"/>
    <cellStyle name="Notas 2 2 3 8 3" xfId="34785"/>
    <cellStyle name="Notas 2 2 3 8 3 2" xfId="34786"/>
    <cellStyle name="Notas 2 2 3 8 3 2 2" xfId="34787"/>
    <cellStyle name="Notas 2 2 3 8 3 2 3" xfId="34788"/>
    <cellStyle name="Notas 2 2 3 8 3 2 4" xfId="34789"/>
    <cellStyle name="Notas 2 2 3 8 3 3" xfId="34790"/>
    <cellStyle name="Notas 2 2 3 8 3 3 2" xfId="34791"/>
    <cellStyle name="Notas 2 2 3 8 3 3 3" xfId="34792"/>
    <cellStyle name="Notas 2 2 3 8 3 3 4" xfId="34793"/>
    <cellStyle name="Notas 2 2 3 8 3 4" xfId="34794"/>
    <cellStyle name="Notas 2 2 3 8 3 5" xfId="34795"/>
    <cellStyle name="Notas 2 2 3 8 3 6" xfId="34796"/>
    <cellStyle name="Notas 2 2 3 8 4" xfId="34797"/>
    <cellStyle name="Notas 2 2 3 8 4 2" xfId="34798"/>
    <cellStyle name="Notas 2 2 3 8 4 3" xfId="34799"/>
    <cellStyle name="Notas 2 2 3 8 4 4" xfId="34800"/>
    <cellStyle name="Notas 2 2 3 8 5" xfId="34801"/>
    <cellStyle name="Notas 2 2 3 8 6" xfId="34802"/>
    <cellStyle name="Notas 2 2 3 9" xfId="34803"/>
    <cellStyle name="Notas 2 2 3 9 2" xfId="34804"/>
    <cellStyle name="Notas 2 2 3 9 2 2" xfId="34805"/>
    <cellStyle name="Notas 2 2 3 9 2 2 2" xfId="34806"/>
    <cellStyle name="Notas 2 2 3 9 2 2 3" xfId="34807"/>
    <cellStyle name="Notas 2 2 3 9 2 2 4" xfId="34808"/>
    <cellStyle name="Notas 2 2 3 9 2 3" xfId="34809"/>
    <cellStyle name="Notas 2 2 3 9 2 3 2" xfId="34810"/>
    <cellStyle name="Notas 2 2 3 9 2 3 3" xfId="34811"/>
    <cellStyle name="Notas 2 2 3 9 2 3 4" xfId="34812"/>
    <cellStyle name="Notas 2 2 3 9 2 4" xfId="34813"/>
    <cellStyle name="Notas 2 2 3 9 2 5" xfId="34814"/>
    <cellStyle name="Notas 2 2 3 9 2 6" xfId="34815"/>
    <cellStyle name="Notas 2 2 3 9 3" xfId="34816"/>
    <cellStyle name="Notas 2 2 3 9 3 2" xfId="34817"/>
    <cellStyle name="Notas 2 2 3 9 3 2 2" xfId="34818"/>
    <cellStyle name="Notas 2 2 3 9 3 2 3" xfId="34819"/>
    <cellStyle name="Notas 2 2 3 9 3 2 4" xfId="34820"/>
    <cellStyle name="Notas 2 2 3 9 3 3" xfId="34821"/>
    <cellStyle name="Notas 2 2 3 9 3 3 2" xfId="34822"/>
    <cellStyle name="Notas 2 2 3 9 3 3 3" xfId="34823"/>
    <cellStyle name="Notas 2 2 3 9 3 3 4" xfId="34824"/>
    <cellStyle name="Notas 2 2 3 9 3 4" xfId="34825"/>
    <cellStyle name="Notas 2 2 3 9 3 5" xfId="34826"/>
    <cellStyle name="Notas 2 2 3 9 3 6" xfId="34827"/>
    <cellStyle name="Notas 2 2 3 9 4" xfId="34828"/>
    <cellStyle name="Notas 2 2 3 9 4 2" xfId="34829"/>
    <cellStyle name="Notas 2 2 3 9 4 3" xfId="34830"/>
    <cellStyle name="Notas 2 2 3 9 4 4" xfId="34831"/>
    <cellStyle name="Notas 2 2 3 9 5" xfId="34832"/>
    <cellStyle name="Notas 2 2 3 9 6" xfId="34833"/>
    <cellStyle name="Notas 2 2 4" xfId="34834"/>
    <cellStyle name="Notas 2 2 4 2" xfId="34835"/>
    <cellStyle name="Notas 2 2 4 2 2" xfId="34836"/>
    <cellStyle name="Notas 2 2 4 2 2 2" xfId="34837"/>
    <cellStyle name="Notas 2 2 4 2 2 2 2" xfId="34838"/>
    <cellStyle name="Notas 2 2 4 2 2 2 3" xfId="34839"/>
    <cellStyle name="Notas 2 2 4 2 2 2 4" xfId="34840"/>
    <cellStyle name="Notas 2 2 4 2 2 3" xfId="34841"/>
    <cellStyle name="Notas 2 2 4 2 2 3 2" xfId="34842"/>
    <cellStyle name="Notas 2 2 4 2 2 3 3" xfId="34843"/>
    <cellStyle name="Notas 2 2 4 2 2 3 4" xfId="34844"/>
    <cellStyle name="Notas 2 2 4 2 2 4" xfId="34845"/>
    <cellStyle name="Notas 2 2 4 2 2 5" xfId="34846"/>
    <cellStyle name="Notas 2 2 4 2 2 6" xfId="34847"/>
    <cellStyle name="Notas 2 2 4 2 3" xfId="34848"/>
    <cellStyle name="Notas 2 2 4 2 3 2" xfId="34849"/>
    <cellStyle name="Notas 2 2 4 2 3 2 2" xfId="34850"/>
    <cellStyle name="Notas 2 2 4 2 3 2 3" xfId="34851"/>
    <cellStyle name="Notas 2 2 4 2 3 2 4" xfId="34852"/>
    <cellStyle name="Notas 2 2 4 2 3 3" xfId="34853"/>
    <cellStyle name="Notas 2 2 4 2 3 3 2" xfId="34854"/>
    <cellStyle name="Notas 2 2 4 2 3 3 3" xfId="34855"/>
    <cellStyle name="Notas 2 2 4 2 3 3 4" xfId="34856"/>
    <cellStyle name="Notas 2 2 4 2 3 4" xfId="34857"/>
    <cellStyle name="Notas 2 2 4 2 3 5" xfId="34858"/>
    <cellStyle name="Notas 2 2 4 2 3 6" xfId="34859"/>
    <cellStyle name="Notas 2 2 4 2 4" xfId="34860"/>
    <cellStyle name="Notas 2 2 4 2 5" xfId="34861"/>
    <cellStyle name="Notas 2 2 4 2 6" xfId="34862"/>
    <cellStyle name="Notas 2 2 4 3" xfId="34863"/>
    <cellStyle name="Notas 2 2 4 4" xfId="34864"/>
    <cellStyle name="Notas 2 2 5" xfId="34865"/>
    <cellStyle name="Notas 2 2 5 2" xfId="34866"/>
    <cellStyle name="Notas 2 2 5 2 2" xfId="34867"/>
    <cellStyle name="Notas 2 2 5 2 2 2" xfId="34868"/>
    <cellStyle name="Notas 2 2 5 2 2 2 2" xfId="34869"/>
    <cellStyle name="Notas 2 2 5 2 2 2 3" xfId="34870"/>
    <cellStyle name="Notas 2 2 5 2 2 2 4" xfId="34871"/>
    <cellStyle name="Notas 2 2 5 2 2 3" xfId="34872"/>
    <cellStyle name="Notas 2 2 5 2 2 3 2" xfId="34873"/>
    <cellStyle name="Notas 2 2 5 2 2 3 3" xfId="34874"/>
    <cellStyle name="Notas 2 2 5 2 2 3 4" xfId="34875"/>
    <cellStyle name="Notas 2 2 5 2 2 4" xfId="34876"/>
    <cellStyle name="Notas 2 2 5 2 2 5" xfId="34877"/>
    <cellStyle name="Notas 2 2 5 2 2 6" xfId="34878"/>
    <cellStyle name="Notas 2 2 5 2 3" xfId="34879"/>
    <cellStyle name="Notas 2 2 5 2 3 2" xfId="34880"/>
    <cellStyle name="Notas 2 2 5 2 3 2 2" xfId="34881"/>
    <cellStyle name="Notas 2 2 5 2 3 2 3" xfId="34882"/>
    <cellStyle name="Notas 2 2 5 2 3 2 4" xfId="34883"/>
    <cellStyle name="Notas 2 2 5 2 3 3" xfId="34884"/>
    <cellStyle name="Notas 2 2 5 2 3 3 2" xfId="34885"/>
    <cellStyle name="Notas 2 2 5 2 3 3 3" xfId="34886"/>
    <cellStyle name="Notas 2 2 5 2 3 3 4" xfId="34887"/>
    <cellStyle name="Notas 2 2 5 2 3 4" xfId="34888"/>
    <cellStyle name="Notas 2 2 5 2 3 5" xfId="34889"/>
    <cellStyle name="Notas 2 2 5 2 3 6" xfId="34890"/>
    <cellStyle name="Notas 2 2 5 2 4" xfId="34891"/>
    <cellStyle name="Notas 2 2 5 2 5" xfId="34892"/>
    <cellStyle name="Notas 2 2 5 2 6" xfId="34893"/>
    <cellStyle name="Notas 2 2 5 3" xfId="34894"/>
    <cellStyle name="Notas 2 2 5 4" xfId="34895"/>
    <cellStyle name="Notas 2 2 6" xfId="34896"/>
    <cellStyle name="Notas 2 2 6 2" xfId="34897"/>
    <cellStyle name="Notas 2 2 6 2 2" xfId="34898"/>
    <cellStyle name="Notas 2 2 6 2 2 2" xfId="34899"/>
    <cellStyle name="Notas 2 2 6 2 2 2 2" xfId="34900"/>
    <cellStyle name="Notas 2 2 6 2 2 2 3" xfId="34901"/>
    <cellStyle name="Notas 2 2 6 2 2 2 4" xfId="34902"/>
    <cellStyle name="Notas 2 2 6 2 2 3" xfId="34903"/>
    <cellStyle name="Notas 2 2 6 2 2 3 2" xfId="34904"/>
    <cellStyle name="Notas 2 2 6 2 2 3 3" xfId="34905"/>
    <cellStyle name="Notas 2 2 6 2 2 3 4" xfId="34906"/>
    <cellStyle name="Notas 2 2 6 2 2 4" xfId="34907"/>
    <cellStyle name="Notas 2 2 6 2 2 5" xfId="34908"/>
    <cellStyle name="Notas 2 2 6 2 2 6" xfId="34909"/>
    <cellStyle name="Notas 2 2 6 2 3" xfId="34910"/>
    <cellStyle name="Notas 2 2 6 2 3 2" xfId="34911"/>
    <cellStyle name="Notas 2 2 6 2 3 2 2" xfId="34912"/>
    <cellStyle name="Notas 2 2 6 2 3 2 3" xfId="34913"/>
    <cellStyle name="Notas 2 2 6 2 3 2 4" xfId="34914"/>
    <cellStyle name="Notas 2 2 6 2 3 3" xfId="34915"/>
    <cellStyle name="Notas 2 2 6 2 3 3 2" xfId="34916"/>
    <cellStyle name="Notas 2 2 6 2 3 3 3" xfId="34917"/>
    <cellStyle name="Notas 2 2 6 2 3 3 4" xfId="34918"/>
    <cellStyle name="Notas 2 2 6 2 3 4" xfId="34919"/>
    <cellStyle name="Notas 2 2 6 2 3 5" xfId="34920"/>
    <cellStyle name="Notas 2 2 6 2 3 6" xfId="34921"/>
    <cellStyle name="Notas 2 2 6 2 4" xfId="34922"/>
    <cellStyle name="Notas 2 2 6 2 5" xfId="34923"/>
    <cellStyle name="Notas 2 2 6 2 6" xfId="34924"/>
    <cellStyle name="Notas 2 2 6 3" xfId="34925"/>
    <cellStyle name="Notas 2 2 6 4" xfId="34926"/>
    <cellStyle name="Notas 2 2 7" xfId="34927"/>
    <cellStyle name="Notas 2 2 7 2" xfId="34928"/>
    <cellStyle name="Notas 2 2 7 2 2" xfId="34929"/>
    <cellStyle name="Notas 2 2 7 2 2 2" xfId="34930"/>
    <cellStyle name="Notas 2 2 7 2 2 2 2" xfId="34931"/>
    <cellStyle name="Notas 2 2 7 2 2 2 3" xfId="34932"/>
    <cellStyle name="Notas 2 2 7 2 2 2 4" xfId="34933"/>
    <cellStyle name="Notas 2 2 7 2 2 3" xfId="34934"/>
    <cellStyle name="Notas 2 2 7 2 2 3 2" xfId="34935"/>
    <cellStyle name="Notas 2 2 7 2 2 3 3" xfId="34936"/>
    <cellStyle name="Notas 2 2 7 2 2 3 4" xfId="34937"/>
    <cellStyle name="Notas 2 2 7 2 2 4" xfId="34938"/>
    <cellStyle name="Notas 2 2 7 2 2 5" xfId="34939"/>
    <cellStyle name="Notas 2 2 7 2 2 6" xfId="34940"/>
    <cellStyle name="Notas 2 2 7 2 3" xfId="34941"/>
    <cellStyle name="Notas 2 2 7 2 3 2" xfId="34942"/>
    <cellStyle name="Notas 2 2 7 2 3 2 2" xfId="34943"/>
    <cellStyle name="Notas 2 2 7 2 3 2 3" xfId="34944"/>
    <cellStyle name="Notas 2 2 7 2 3 2 4" xfId="34945"/>
    <cellStyle name="Notas 2 2 7 2 3 3" xfId="34946"/>
    <cellStyle name="Notas 2 2 7 2 3 3 2" xfId="34947"/>
    <cellStyle name="Notas 2 2 7 2 3 3 3" xfId="34948"/>
    <cellStyle name="Notas 2 2 7 2 3 3 4" xfId="34949"/>
    <cellStyle name="Notas 2 2 7 2 3 4" xfId="34950"/>
    <cellStyle name="Notas 2 2 7 2 3 5" xfId="34951"/>
    <cellStyle name="Notas 2 2 7 2 3 6" xfId="34952"/>
    <cellStyle name="Notas 2 2 7 2 4" xfId="34953"/>
    <cellStyle name="Notas 2 2 7 2 5" xfId="34954"/>
    <cellStyle name="Notas 2 2 7 2 6" xfId="34955"/>
    <cellStyle name="Notas 2 2 7 3" xfId="34956"/>
    <cellStyle name="Notas 2 2 7 4" xfId="34957"/>
    <cellStyle name="Notas 2 2 8" xfId="34958"/>
    <cellStyle name="Notas 2 2 8 2" xfId="34959"/>
    <cellStyle name="Notas 2 2 8 2 2" xfId="34960"/>
    <cellStyle name="Notas 2 2 8 2 2 2" xfId="34961"/>
    <cellStyle name="Notas 2 2 8 2 2 3" xfId="34962"/>
    <cellStyle name="Notas 2 2 8 2 2 4" xfId="34963"/>
    <cellStyle name="Notas 2 2 8 2 3" xfId="34964"/>
    <cellStyle name="Notas 2 2 8 2 3 2" xfId="34965"/>
    <cellStyle name="Notas 2 2 8 2 3 3" xfId="34966"/>
    <cellStyle name="Notas 2 2 8 2 3 4" xfId="34967"/>
    <cellStyle name="Notas 2 2 8 2 4" xfId="34968"/>
    <cellStyle name="Notas 2 2 8 2 5" xfId="34969"/>
    <cellStyle name="Notas 2 2 8 2 6" xfId="34970"/>
    <cellStyle name="Notas 2 2 8 3" xfId="34971"/>
    <cellStyle name="Notas 2 2 8 3 2" xfId="34972"/>
    <cellStyle name="Notas 2 2 8 3 2 2" xfId="34973"/>
    <cellStyle name="Notas 2 2 8 3 2 3" xfId="34974"/>
    <cellStyle name="Notas 2 2 8 3 2 4" xfId="34975"/>
    <cellStyle name="Notas 2 2 8 3 3" xfId="34976"/>
    <cellStyle name="Notas 2 2 8 3 3 2" xfId="34977"/>
    <cellStyle name="Notas 2 2 8 3 3 3" xfId="34978"/>
    <cellStyle name="Notas 2 2 8 3 3 4" xfId="34979"/>
    <cellStyle name="Notas 2 2 8 3 4" xfId="34980"/>
    <cellStyle name="Notas 2 2 8 3 5" xfId="34981"/>
    <cellStyle name="Notas 2 2 8 3 6" xfId="34982"/>
    <cellStyle name="Notas 2 2 8 4" xfId="34983"/>
    <cellStyle name="Notas 2 2 8 4 2" xfId="34984"/>
    <cellStyle name="Notas 2 2 8 4 3" xfId="34985"/>
    <cellStyle name="Notas 2 2 8 4 4" xfId="34986"/>
    <cellStyle name="Notas 2 2 8 5" xfId="34987"/>
    <cellStyle name="Notas 2 2 8 6" xfId="34988"/>
    <cellStyle name="Notas 2 2 9" xfId="34989"/>
    <cellStyle name="Notas 2 2 9 2" xfId="34990"/>
    <cellStyle name="Notas 2 2 9 2 2" xfId="34991"/>
    <cellStyle name="Notas 2 2 9 2 2 2" xfId="34992"/>
    <cellStyle name="Notas 2 2 9 2 2 3" xfId="34993"/>
    <cellStyle name="Notas 2 2 9 2 2 4" xfId="34994"/>
    <cellStyle name="Notas 2 2 9 2 3" xfId="34995"/>
    <cellStyle name="Notas 2 2 9 2 3 2" xfId="34996"/>
    <cellStyle name="Notas 2 2 9 2 3 3" xfId="34997"/>
    <cellStyle name="Notas 2 2 9 2 3 4" xfId="34998"/>
    <cellStyle name="Notas 2 2 9 2 4" xfId="34999"/>
    <cellStyle name="Notas 2 2 9 2 5" xfId="35000"/>
    <cellStyle name="Notas 2 2 9 2 6" xfId="35001"/>
    <cellStyle name="Notas 2 2 9 3" xfId="35002"/>
    <cellStyle name="Notas 2 2 9 3 2" xfId="35003"/>
    <cellStyle name="Notas 2 2 9 3 2 2" xfId="35004"/>
    <cellStyle name="Notas 2 2 9 3 2 3" xfId="35005"/>
    <cellStyle name="Notas 2 2 9 3 2 4" xfId="35006"/>
    <cellStyle name="Notas 2 2 9 3 3" xfId="35007"/>
    <cellStyle name="Notas 2 2 9 3 3 2" xfId="35008"/>
    <cellStyle name="Notas 2 2 9 3 3 3" xfId="35009"/>
    <cellStyle name="Notas 2 2 9 3 3 4" xfId="35010"/>
    <cellStyle name="Notas 2 2 9 3 4" xfId="35011"/>
    <cellStyle name="Notas 2 2 9 3 5" xfId="35012"/>
    <cellStyle name="Notas 2 2 9 3 6" xfId="35013"/>
    <cellStyle name="Notas 2 2 9 4" xfId="35014"/>
    <cellStyle name="Notas 2 2 9 4 2" xfId="35015"/>
    <cellStyle name="Notas 2 2 9 4 3" xfId="35016"/>
    <cellStyle name="Notas 2 2 9 4 4" xfId="35017"/>
    <cellStyle name="Notas 2 2 9 5" xfId="35018"/>
    <cellStyle name="Notas 2 2 9 6" xfId="35019"/>
    <cellStyle name="Notas 2 3" xfId="35020"/>
    <cellStyle name="Notas 2 3 10" xfId="35021"/>
    <cellStyle name="Notas 2 3 10 2" xfId="35022"/>
    <cellStyle name="Notas 2 3 10 2 2" xfId="35023"/>
    <cellStyle name="Notas 2 3 10 2 2 2" xfId="35024"/>
    <cellStyle name="Notas 2 3 10 2 2 3" xfId="35025"/>
    <cellStyle name="Notas 2 3 10 2 2 4" xfId="35026"/>
    <cellStyle name="Notas 2 3 10 2 3" xfId="35027"/>
    <cellStyle name="Notas 2 3 10 2 3 2" xfId="35028"/>
    <cellStyle name="Notas 2 3 10 2 3 3" xfId="35029"/>
    <cellStyle name="Notas 2 3 10 2 3 4" xfId="35030"/>
    <cellStyle name="Notas 2 3 10 2 4" xfId="35031"/>
    <cellStyle name="Notas 2 3 10 2 5" xfId="35032"/>
    <cellStyle name="Notas 2 3 10 2 6" xfId="35033"/>
    <cellStyle name="Notas 2 3 10 3" xfId="35034"/>
    <cellStyle name="Notas 2 3 10 3 2" xfId="35035"/>
    <cellStyle name="Notas 2 3 10 3 2 2" xfId="35036"/>
    <cellStyle name="Notas 2 3 10 3 2 3" xfId="35037"/>
    <cellStyle name="Notas 2 3 10 3 2 4" xfId="35038"/>
    <cellStyle name="Notas 2 3 10 3 3" xfId="35039"/>
    <cellStyle name="Notas 2 3 10 3 3 2" xfId="35040"/>
    <cellStyle name="Notas 2 3 10 3 3 3" xfId="35041"/>
    <cellStyle name="Notas 2 3 10 3 3 4" xfId="35042"/>
    <cellStyle name="Notas 2 3 10 3 4" xfId="35043"/>
    <cellStyle name="Notas 2 3 10 3 5" xfId="35044"/>
    <cellStyle name="Notas 2 3 10 3 6" xfId="35045"/>
    <cellStyle name="Notas 2 3 10 4" xfId="35046"/>
    <cellStyle name="Notas 2 3 10 5" xfId="35047"/>
    <cellStyle name="Notas 2 3 10 6" xfId="35048"/>
    <cellStyle name="Notas 2 3 11" xfId="35049"/>
    <cellStyle name="Notas 2 3 12" xfId="35050"/>
    <cellStyle name="Notas 2 3 2" xfId="35051"/>
    <cellStyle name="Notas 2 3 2 2" xfId="35052"/>
    <cellStyle name="Notas 2 3 2 2 2" xfId="35053"/>
    <cellStyle name="Notas 2 3 2 2 2 2" xfId="35054"/>
    <cellStyle name="Notas 2 3 2 2 2 2 2" xfId="35055"/>
    <cellStyle name="Notas 2 3 2 2 2 2 3" xfId="35056"/>
    <cellStyle name="Notas 2 3 2 2 2 2 4" xfId="35057"/>
    <cellStyle name="Notas 2 3 2 2 2 3" xfId="35058"/>
    <cellStyle name="Notas 2 3 2 2 2 3 2" xfId="35059"/>
    <cellStyle name="Notas 2 3 2 2 2 3 3" xfId="35060"/>
    <cellStyle name="Notas 2 3 2 2 2 3 4" xfId="35061"/>
    <cellStyle name="Notas 2 3 2 2 2 4" xfId="35062"/>
    <cellStyle name="Notas 2 3 2 2 2 5" xfId="35063"/>
    <cellStyle name="Notas 2 3 2 2 2 6" xfId="35064"/>
    <cellStyle name="Notas 2 3 2 2 3" xfId="35065"/>
    <cellStyle name="Notas 2 3 2 2 3 2" xfId="35066"/>
    <cellStyle name="Notas 2 3 2 2 3 2 2" xfId="35067"/>
    <cellStyle name="Notas 2 3 2 2 3 2 3" xfId="35068"/>
    <cellStyle name="Notas 2 3 2 2 3 2 4" xfId="35069"/>
    <cellStyle name="Notas 2 3 2 2 3 3" xfId="35070"/>
    <cellStyle name="Notas 2 3 2 2 3 3 2" xfId="35071"/>
    <cellStyle name="Notas 2 3 2 2 3 3 3" xfId="35072"/>
    <cellStyle name="Notas 2 3 2 2 3 3 4" xfId="35073"/>
    <cellStyle name="Notas 2 3 2 2 3 4" xfId="35074"/>
    <cellStyle name="Notas 2 3 2 2 3 5" xfId="35075"/>
    <cellStyle name="Notas 2 3 2 2 3 6" xfId="35076"/>
    <cellStyle name="Notas 2 3 2 2 4" xfId="35077"/>
    <cellStyle name="Notas 2 3 2 2 5" xfId="35078"/>
    <cellStyle name="Notas 2 3 2 2 6" xfId="35079"/>
    <cellStyle name="Notas 2 3 2 3" xfId="35080"/>
    <cellStyle name="Notas 2 3 2 4" xfId="35081"/>
    <cellStyle name="Notas 2 3 3" xfId="35082"/>
    <cellStyle name="Notas 2 3 3 2" xfId="35083"/>
    <cellStyle name="Notas 2 3 3 2 2" xfId="35084"/>
    <cellStyle name="Notas 2 3 3 2 2 2" xfId="35085"/>
    <cellStyle name="Notas 2 3 3 2 2 2 2" xfId="35086"/>
    <cellStyle name="Notas 2 3 3 2 2 2 3" xfId="35087"/>
    <cellStyle name="Notas 2 3 3 2 2 2 4" xfId="35088"/>
    <cellStyle name="Notas 2 3 3 2 2 3" xfId="35089"/>
    <cellStyle name="Notas 2 3 3 2 2 3 2" xfId="35090"/>
    <cellStyle name="Notas 2 3 3 2 2 3 3" xfId="35091"/>
    <cellStyle name="Notas 2 3 3 2 2 3 4" xfId="35092"/>
    <cellStyle name="Notas 2 3 3 2 2 4" xfId="35093"/>
    <cellStyle name="Notas 2 3 3 2 2 5" xfId="35094"/>
    <cellStyle name="Notas 2 3 3 2 2 6" xfId="35095"/>
    <cellStyle name="Notas 2 3 3 2 3" xfId="35096"/>
    <cellStyle name="Notas 2 3 3 2 3 2" xfId="35097"/>
    <cellStyle name="Notas 2 3 3 2 3 2 2" xfId="35098"/>
    <cellStyle name="Notas 2 3 3 2 3 2 3" xfId="35099"/>
    <cellStyle name="Notas 2 3 3 2 3 2 4" xfId="35100"/>
    <cellStyle name="Notas 2 3 3 2 3 3" xfId="35101"/>
    <cellStyle name="Notas 2 3 3 2 3 3 2" xfId="35102"/>
    <cellStyle name="Notas 2 3 3 2 3 3 3" xfId="35103"/>
    <cellStyle name="Notas 2 3 3 2 3 3 4" xfId="35104"/>
    <cellStyle name="Notas 2 3 3 2 3 4" xfId="35105"/>
    <cellStyle name="Notas 2 3 3 2 3 5" xfId="35106"/>
    <cellStyle name="Notas 2 3 3 2 3 6" xfId="35107"/>
    <cellStyle name="Notas 2 3 3 2 4" xfId="35108"/>
    <cellStyle name="Notas 2 3 3 2 5" xfId="35109"/>
    <cellStyle name="Notas 2 3 3 2 6" xfId="35110"/>
    <cellStyle name="Notas 2 3 3 3" xfId="35111"/>
    <cellStyle name="Notas 2 3 3 4" xfId="35112"/>
    <cellStyle name="Notas 2 3 4" xfId="35113"/>
    <cellStyle name="Notas 2 3 4 2" xfId="35114"/>
    <cellStyle name="Notas 2 3 4 2 2" xfId="35115"/>
    <cellStyle name="Notas 2 3 4 2 2 2" xfId="35116"/>
    <cellStyle name="Notas 2 3 4 2 2 2 2" xfId="35117"/>
    <cellStyle name="Notas 2 3 4 2 2 2 3" xfId="35118"/>
    <cellStyle name="Notas 2 3 4 2 2 2 4" xfId="35119"/>
    <cellStyle name="Notas 2 3 4 2 2 3" xfId="35120"/>
    <cellStyle name="Notas 2 3 4 2 2 3 2" xfId="35121"/>
    <cellStyle name="Notas 2 3 4 2 2 3 3" xfId="35122"/>
    <cellStyle name="Notas 2 3 4 2 2 3 4" xfId="35123"/>
    <cellStyle name="Notas 2 3 4 2 2 4" xfId="35124"/>
    <cellStyle name="Notas 2 3 4 2 2 5" xfId="35125"/>
    <cellStyle name="Notas 2 3 4 2 2 6" xfId="35126"/>
    <cellStyle name="Notas 2 3 4 2 3" xfId="35127"/>
    <cellStyle name="Notas 2 3 4 2 3 2" xfId="35128"/>
    <cellStyle name="Notas 2 3 4 2 3 2 2" xfId="35129"/>
    <cellStyle name="Notas 2 3 4 2 3 2 3" xfId="35130"/>
    <cellStyle name="Notas 2 3 4 2 3 2 4" xfId="35131"/>
    <cellStyle name="Notas 2 3 4 2 3 3" xfId="35132"/>
    <cellStyle name="Notas 2 3 4 2 3 3 2" xfId="35133"/>
    <cellStyle name="Notas 2 3 4 2 3 3 3" xfId="35134"/>
    <cellStyle name="Notas 2 3 4 2 3 3 4" xfId="35135"/>
    <cellStyle name="Notas 2 3 4 2 3 4" xfId="35136"/>
    <cellStyle name="Notas 2 3 4 2 3 5" xfId="35137"/>
    <cellStyle name="Notas 2 3 4 2 3 6" xfId="35138"/>
    <cellStyle name="Notas 2 3 4 2 4" xfId="35139"/>
    <cellStyle name="Notas 2 3 4 2 5" xfId="35140"/>
    <cellStyle name="Notas 2 3 4 2 6" xfId="35141"/>
    <cellStyle name="Notas 2 3 4 3" xfId="35142"/>
    <cellStyle name="Notas 2 3 4 4" xfId="35143"/>
    <cellStyle name="Notas 2 3 5" xfId="35144"/>
    <cellStyle name="Notas 2 3 5 2" xfId="35145"/>
    <cellStyle name="Notas 2 3 5 2 2" xfId="35146"/>
    <cellStyle name="Notas 2 3 5 2 2 2" xfId="35147"/>
    <cellStyle name="Notas 2 3 5 2 2 2 2" xfId="35148"/>
    <cellStyle name="Notas 2 3 5 2 2 2 3" xfId="35149"/>
    <cellStyle name="Notas 2 3 5 2 2 2 4" xfId="35150"/>
    <cellStyle name="Notas 2 3 5 2 2 3" xfId="35151"/>
    <cellStyle name="Notas 2 3 5 2 2 3 2" xfId="35152"/>
    <cellStyle name="Notas 2 3 5 2 2 3 3" xfId="35153"/>
    <cellStyle name="Notas 2 3 5 2 2 3 4" xfId="35154"/>
    <cellStyle name="Notas 2 3 5 2 2 4" xfId="35155"/>
    <cellStyle name="Notas 2 3 5 2 2 5" xfId="35156"/>
    <cellStyle name="Notas 2 3 5 2 2 6" xfId="35157"/>
    <cellStyle name="Notas 2 3 5 2 3" xfId="35158"/>
    <cellStyle name="Notas 2 3 5 2 3 2" xfId="35159"/>
    <cellStyle name="Notas 2 3 5 2 3 2 2" xfId="35160"/>
    <cellStyle name="Notas 2 3 5 2 3 2 3" xfId="35161"/>
    <cellStyle name="Notas 2 3 5 2 3 2 4" xfId="35162"/>
    <cellStyle name="Notas 2 3 5 2 3 3" xfId="35163"/>
    <cellStyle name="Notas 2 3 5 2 3 3 2" xfId="35164"/>
    <cellStyle name="Notas 2 3 5 2 3 3 3" xfId="35165"/>
    <cellStyle name="Notas 2 3 5 2 3 3 4" xfId="35166"/>
    <cellStyle name="Notas 2 3 5 2 3 4" xfId="35167"/>
    <cellStyle name="Notas 2 3 5 2 3 5" xfId="35168"/>
    <cellStyle name="Notas 2 3 5 2 3 6" xfId="35169"/>
    <cellStyle name="Notas 2 3 5 2 4" xfId="35170"/>
    <cellStyle name="Notas 2 3 5 2 5" xfId="35171"/>
    <cellStyle name="Notas 2 3 5 2 6" xfId="35172"/>
    <cellStyle name="Notas 2 3 5 3" xfId="35173"/>
    <cellStyle name="Notas 2 3 5 4" xfId="35174"/>
    <cellStyle name="Notas 2 3 6" xfId="35175"/>
    <cellStyle name="Notas 2 3 6 2" xfId="35176"/>
    <cellStyle name="Notas 2 3 6 2 2" xfId="35177"/>
    <cellStyle name="Notas 2 3 6 2 2 2" xfId="35178"/>
    <cellStyle name="Notas 2 3 6 2 2 3" xfId="35179"/>
    <cellStyle name="Notas 2 3 6 2 2 4" xfId="35180"/>
    <cellStyle name="Notas 2 3 6 2 3" xfId="35181"/>
    <cellStyle name="Notas 2 3 6 2 3 2" xfId="35182"/>
    <cellStyle name="Notas 2 3 6 2 3 3" xfId="35183"/>
    <cellStyle name="Notas 2 3 6 2 3 4" xfId="35184"/>
    <cellStyle name="Notas 2 3 6 2 4" xfId="35185"/>
    <cellStyle name="Notas 2 3 6 2 5" xfId="35186"/>
    <cellStyle name="Notas 2 3 6 2 6" xfId="35187"/>
    <cellStyle name="Notas 2 3 6 3" xfId="35188"/>
    <cellStyle name="Notas 2 3 6 3 2" xfId="35189"/>
    <cellStyle name="Notas 2 3 6 3 2 2" xfId="35190"/>
    <cellStyle name="Notas 2 3 6 3 2 3" xfId="35191"/>
    <cellStyle name="Notas 2 3 6 3 2 4" xfId="35192"/>
    <cellStyle name="Notas 2 3 6 3 3" xfId="35193"/>
    <cellStyle name="Notas 2 3 6 3 3 2" xfId="35194"/>
    <cellStyle name="Notas 2 3 6 3 3 3" xfId="35195"/>
    <cellStyle name="Notas 2 3 6 3 3 4" xfId="35196"/>
    <cellStyle name="Notas 2 3 6 3 4" xfId="35197"/>
    <cellStyle name="Notas 2 3 6 3 5" xfId="35198"/>
    <cellStyle name="Notas 2 3 6 3 6" xfId="35199"/>
    <cellStyle name="Notas 2 3 6 4" xfId="35200"/>
    <cellStyle name="Notas 2 3 6 4 2" xfId="35201"/>
    <cellStyle name="Notas 2 3 6 4 3" xfId="35202"/>
    <cellStyle name="Notas 2 3 6 4 4" xfId="35203"/>
    <cellStyle name="Notas 2 3 6 5" xfId="35204"/>
    <cellStyle name="Notas 2 3 6 6" xfId="35205"/>
    <cellStyle name="Notas 2 3 7" xfId="35206"/>
    <cellStyle name="Notas 2 3 7 2" xfId="35207"/>
    <cellStyle name="Notas 2 3 7 2 2" xfId="35208"/>
    <cellStyle name="Notas 2 3 7 2 2 2" xfId="35209"/>
    <cellStyle name="Notas 2 3 7 2 2 3" xfId="35210"/>
    <cellStyle name="Notas 2 3 7 2 2 4" xfId="35211"/>
    <cellStyle name="Notas 2 3 7 2 3" xfId="35212"/>
    <cellStyle name="Notas 2 3 7 2 3 2" xfId="35213"/>
    <cellStyle name="Notas 2 3 7 2 3 3" xfId="35214"/>
    <cellStyle name="Notas 2 3 7 2 3 4" xfId="35215"/>
    <cellStyle name="Notas 2 3 7 2 4" xfId="35216"/>
    <cellStyle name="Notas 2 3 7 2 5" xfId="35217"/>
    <cellStyle name="Notas 2 3 7 2 6" xfId="35218"/>
    <cellStyle name="Notas 2 3 7 3" xfId="35219"/>
    <cellStyle name="Notas 2 3 7 3 2" xfId="35220"/>
    <cellStyle name="Notas 2 3 7 3 2 2" xfId="35221"/>
    <cellStyle name="Notas 2 3 7 3 2 3" xfId="35222"/>
    <cellStyle name="Notas 2 3 7 3 2 4" xfId="35223"/>
    <cellStyle name="Notas 2 3 7 3 3" xfId="35224"/>
    <cellStyle name="Notas 2 3 7 3 3 2" xfId="35225"/>
    <cellStyle name="Notas 2 3 7 3 3 3" xfId="35226"/>
    <cellStyle name="Notas 2 3 7 3 3 4" xfId="35227"/>
    <cellStyle name="Notas 2 3 7 3 4" xfId="35228"/>
    <cellStyle name="Notas 2 3 7 3 5" xfId="35229"/>
    <cellStyle name="Notas 2 3 7 3 6" xfId="35230"/>
    <cellStyle name="Notas 2 3 7 4" xfId="35231"/>
    <cellStyle name="Notas 2 3 7 4 2" xfId="35232"/>
    <cellStyle name="Notas 2 3 7 4 3" xfId="35233"/>
    <cellStyle name="Notas 2 3 7 4 4" xfId="35234"/>
    <cellStyle name="Notas 2 3 7 5" xfId="35235"/>
    <cellStyle name="Notas 2 3 7 6" xfId="35236"/>
    <cellStyle name="Notas 2 3 8" xfId="35237"/>
    <cellStyle name="Notas 2 3 8 2" xfId="35238"/>
    <cellStyle name="Notas 2 3 8 2 2" xfId="35239"/>
    <cellStyle name="Notas 2 3 8 2 2 2" xfId="35240"/>
    <cellStyle name="Notas 2 3 8 2 2 3" xfId="35241"/>
    <cellStyle name="Notas 2 3 8 2 2 4" xfId="35242"/>
    <cellStyle name="Notas 2 3 8 2 3" xfId="35243"/>
    <cellStyle name="Notas 2 3 8 2 3 2" xfId="35244"/>
    <cellStyle name="Notas 2 3 8 2 3 3" xfId="35245"/>
    <cellStyle name="Notas 2 3 8 2 3 4" xfId="35246"/>
    <cellStyle name="Notas 2 3 8 2 4" xfId="35247"/>
    <cellStyle name="Notas 2 3 8 2 5" xfId="35248"/>
    <cellStyle name="Notas 2 3 8 2 6" xfId="35249"/>
    <cellStyle name="Notas 2 3 8 3" xfId="35250"/>
    <cellStyle name="Notas 2 3 8 3 2" xfId="35251"/>
    <cellStyle name="Notas 2 3 8 3 2 2" xfId="35252"/>
    <cellStyle name="Notas 2 3 8 3 2 3" xfId="35253"/>
    <cellStyle name="Notas 2 3 8 3 2 4" xfId="35254"/>
    <cellStyle name="Notas 2 3 8 3 3" xfId="35255"/>
    <cellStyle name="Notas 2 3 8 3 3 2" xfId="35256"/>
    <cellStyle name="Notas 2 3 8 3 3 3" xfId="35257"/>
    <cellStyle name="Notas 2 3 8 3 3 4" xfId="35258"/>
    <cellStyle name="Notas 2 3 8 3 4" xfId="35259"/>
    <cellStyle name="Notas 2 3 8 3 5" xfId="35260"/>
    <cellStyle name="Notas 2 3 8 3 6" xfId="35261"/>
    <cellStyle name="Notas 2 3 8 4" xfId="35262"/>
    <cellStyle name="Notas 2 3 8 4 2" xfId="35263"/>
    <cellStyle name="Notas 2 3 8 4 3" xfId="35264"/>
    <cellStyle name="Notas 2 3 8 4 4" xfId="35265"/>
    <cellStyle name="Notas 2 3 8 5" xfId="35266"/>
    <cellStyle name="Notas 2 3 8 6" xfId="35267"/>
    <cellStyle name="Notas 2 3 9" xfId="35268"/>
    <cellStyle name="Notas 2 3 9 2" xfId="35269"/>
    <cellStyle name="Notas 2 3 9 2 2" xfId="35270"/>
    <cellStyle name="Notas 2 3 9 2 2 2" xfId="35271"/>
    <cellStyle name="Notas 2 3 9 2 2 3" xfId="35272"/>
    <cellStyle name="Notas 2 3 9 2 2 4" xfId="35273"/>
    <cellStyle name="Notas 2 3 9 2 3" xfId="35274"/>
    <cellStyle name="Notas 2 3 9 2 3 2" xfId="35275"/>
    <cellStyle name="Notas 2 3 9 2 3 3" xfId="35276"/>
    <cellStyle name="Notas 2 3 9 2 3 4" xfId="35277"/>
    <cellStyle name="Notas 2 3 9 2 4" xfId="35278"/>
    <cellStyle name="Notas 2 3 9 2 5" xfId="35279"/>
    <cellStyle name="Notas 2 3 9 2 6" xfId="35280"/>
    <cellStyle name="Notas 2 3 9 3" xfId="35281"/>
    <cellStyle name="Notas 2 3 9 3 2" xfId="35282"/>
    <cellStyle name="Notas 2 3 9 3 2 2" xfId="35283"/>
    <cellStyle name="Notas 2 3 9 3 2 3" xfId="35284"/>
    <cellStyle name="Notas 2 3 9 3 2 4" xfId="35285"/>
    <cellStyle name="Notas 2 3 9 3 3" xfId="35286"/>
    <cellStyle name="Notas 2 3 9 3 3 2" xfId="35287"/>
    <cellStyle name="Notas 2 3 9 3 3 3" xfId="35288"/>
    <cellStyle name="Notas 2 3 9 3 3 4" xfId="35289"/>
    <cellStyle name="Notas 2 3 9 3 4" xfId="35290"/>
    <cellStyle name="Notas 2 3 9 3 5" xfId="35291"/>
    <cellStyle name="Notas 2 3 9 3 6" xfId="35292"/>
    <cellStyle name="Notas 2 3 9 4" xfId="35293"/>
    <cellStyle name="Notas 2 3 9 4 2" xfId="35294"/>
    <cellStyle name="Notas 2 3 9 4 3" xfId="35295"/>
    <cellStyle name="Notas 2 3 9 4 4" xfId="35296"/>
    <cellStyle name="Notas 2 3 9 5" xfId="35297"/>
    <cellStyle name="Notas 2 3 9 6" xfId="35298"/>
    <cellStyle name="Notas 2 4" xfId="35299"/>
    <cellStyle name="Notas 2 4 10" xfId="35300"/>
    <cellStyle name="Notas 2 4 10 2" xfId="35301"/>
    <cellStyle name="Notas 2 4 10 2 2" xfId="35302"/>
    <cellStyle name="Notas 2 4 10 2 2 2" xfId="35303"/>
    <cellStyle name="Notas 2 4 10 2 2 3" xfId="35304"/>
    <cellStyle name="Notas 2 4 10 2 2 4" xfId="35305"/>
    <cellStyle name="Notas 2 4 10 2 3" xfId="35306"/>
    <cellStyle name="Notas 2 4 10 2 3 2" xfId="35307"/>
    <cellStyle name="Notas 2 4 10 2 3 3" xfId="35308"/>
    <cellStyle name="Notas 2 4 10 2 3 4" xfId="35309"/>
    <cellStyle name="Notas 2 4 10 2 4" xfId="35310"/>
    <cellStyle name="Notas 2 4 10 2 5" xfId="35311"/>
    <cellStyle name="Notas 2 4 10 2 6" xfId="35312"/>
    <cellStyle name="Notas 2 4 10 3" xfId="35313"/>
    <cellStyle name="Notas 2 4 10 3 2" xfId="35314"/>
    <cellStyle name="Notas 2 4 10 3 2 2" xfId="35315"/>
    <cellStyle name="Notas 2 4 10 3 2 3" xfId="35316"/>
    <cellStyle name="Notas 2 4 10 3 2 4" xfId="35317"/>
    <cellStyle name="Notas 2 4 10 3 3" xfId="35318"/>
    <cellStyle name="Notas 2 4 10 3 3 2" xfId="35319"/>
    <cellStyle name="Notas 2 4 10 3 3 3" xfId="35320"/>
    <cellStyle name="Notas 2 4 10 3 3 4" xfId="35321"/>
    <cellStyle name="Notas 2 4 10 3 4" xfId="35322"/>
    <cellStyle name="Notas 2 4 10 3 5" xfId="35323"/>
    <cellStyle name="Notas 2 4 10 3 6" xfId="35324"/>
    <cellStyle name="Notas 2 4 10 4" xfId="35325"/>
    <cellStyle name="Notas 2 4 10 5" xfId="35326"/>
    <cellStyle name="Notas 2 4 10 6" xfId="35327"/>
    <cellStyle name="Notas 2 4 11" xfId="35328"/>
    <cellStyle name="Notas 2 4 12" xfId="35329"/>
    <cellStyle name="Notas 2 4 2" xfId="35330"/>
    <cellStyle name="Notas 2 4 2 2" xfId="35331"/>
    <cellStyle name="Notas 2 4 2 2 2" xfId="35332"/>
    <cellStyle name="Notas 2 4 2 2 2 2" xfId="35333"/>
    <cellStyle name="Notas 2 4 2 2 2 2 2" xfId="35334"/>
    <cellStyle name="Notas 2 4 2 2 2 2 3" xfId="35335"/>
    <cellStyle name="Notas 2 4 2 2 2 2 4" xfId="35336"/>
    <cellStyle name="Notas 2 4 2 2 2 3" xfId="35337"/>
    <cellStyle name="Notas 2 4 2 2 2 3 2" xfId="35338"/>
    <cellStyle name="Notas 2 4 2 2 2 3 3" xfId="35339"/>
    <cellStyle name="Notas 2 4 2 2 2 3 4" xfId="35340"/>
    <cellStyle name="Notas 2 4 2 2 2 4" xfId="35341"/>
    <cellStyle name="Notas 2 4 2 2 2 5" xfId="35342"/>
    <cellStyle name="Notas 2 4 2 2 2 6" xfId="35343"/>
    <cellStyle name="Notas 2 4 2 2 3" xfId="35344"/>
    <cellStyle name="Notas 2 4 2 2 3 2" xfId="35345"/>
    <cellStyle name="Notas 2 4 2 2 3 2 2" xfId="35346"/>
    <cellStyle name="Notas 2 4 2 2 3 2 3" xfId="35347"/>
    <cellStyle name="Notas 2 4 2 2 3 2 4" xfId="35348"/>
    <cellStyle name="Notas 2 4 2 2 3 3" xfId="35349"/>
    <cellStyle name="Notas 2 4 2 2 3 3 2" xfId="35350"/>
    <cellStyle name="Notas 2 4 2 2 3 3 3" xfId="35351"/>
    <cellStyle name="Notas 2 4 2 2 3 3 4" xfId="35352"/>
    <cellStyle name="Notas 2 4 2 2 3 4" xfId="35353"/>
    <cellStyle name="Notas 2 4 2 2 3 5" xfId="35354"/>
    <cellStyle name="Notas 2 4 2 2 3 6" xfId="35355"/>
    <cellStyle name="Notas 2 4 2 2 4" xfId="35356"/>
    <cellStyle name="Notas 2 4 2 2 5" xfId="35357"/>
    <cellStyle name="Notas 2 4 2 2 6" xfId="35358"/>
    <cellStyle name="Notas 2 4 2 3" xfId="35359"/>
    <cellStyle name="Notas 2 4 2 4" xfId="35360"/>
    <cellStyle name="Notas 2 4 3" xfId="35361"/>
    <cellStyle name="Notas 2 4 3 2" xfId="35362"/>
    <cellStyle name="Notas 2 4 3 2 2" xfId="35363"/>
    <cellStyle name="Notas 2 4 3 2 2 2" xfId="35364"/>
    <cellStyle name="Notas 2 4 3 2 2 2 2" xfId="35365"/>
    <cellStyle name="Notas 2 4 3 2 2 2 3" xfId="35366"/>
    <cellStyle name="Notas 2 4 3 2 2 2 4" xfId="35367"/>
    <cellStyle name="Notas 2 4 3 2 2 3" xfId="35368"/>
    <cellStyle name="Notas 2 4 3 2 2 3 2" xfId="35369"/>
    <cellStyle name="Notas 2 4 3 2 2 3 3" xfId="35370"/>
    <cellStyle name="Notas 2 4 3 2 2 3 4" xfId="35371"/>
    <cellStyle name="Notas 2 4 3 2 2 4" xfId="35372"/>
    <cellStyle name="Notas 2 4 3 2 2 5" xfId="35373"/>
    <cellStyle name="Notas 2 4 3 2 2 6" xfId="35374"/>
    <cellStyle name="Notas 2 4 3 2 3" xfId="35375"/>
    <cellStyle name="Notas 2 4 3 2 3 2" xfId="35376"/>
    <cellStyle name="Notas 2 4 3 2 3 2 2" xfId="35377"/>
    <cellStyle name="Notas 2 4 3 2 3 2 3" xfId="35378"/>
    <cellStyle name="Notas 2 4 3 2 3 2 4" xfId="35379"/>
    <cellStyle name="Notas 2 4 3 2 3 3" xfId="35380"/>
    <cellStyle name="Notas 2 4 3 2 3 3 2" xfId="35381"/>
    <cellStyle name="Notas 2 4 3 2 3 3 3" xfId="35382"/>
    <cellStyle name="Notas 2 4 3 2 3 3 4" xfId="35383"/>
    <cellStyle name="Notas 2 4 3 2 3 4" xfId="35384"/>
    <cellStyle name="Notas 2 4 3 2 3 5" xfId="35385"/>
    <cellStyle name="Notas 2 4 3 2 3 6" xfId="35386"/>
    <cellStyle name="Notas 2 4 3 2 4" xfId="35387"/>
    <cellStyle name="Notas 2 4 3 2 5" xfId="35388"/>
    <cellStyle name="Notas 2 4 3 2 6" xfId="35389"/>
    <cellStyle name="Notas 2 4 3 3" xfId="35390"/>
    <cellStyle name="Notas 2 4 3 4" xfId="35391"/>
    <cellStyle name="Notas 2 4 4" xfId="35392"/>
    <cellStyle name="Notas 2 4 4 2" xfId="35393"/>
    <cellStyle name="Notas 2 4 4 2 2" xfId="35394"/>
    <cellStyle name="Notas 2 4 4 2 2 2" xfId="35395"/>
    <cellStyle name="Notas 2 4 4 2 2 2 2" xfId="35396"/>
    <cellStyle name="Notas 2 4 4 2 2 2 3" xfId="35397"/>
    <cellStyle name="Notas 2 4 4 2 2 2 4" xfId="35398"/>
    <cellStyle name="Notas 2 4 4 2 2 3" xfId="35399"/>
    <cellStyle name="Notas 2 4 4 2 2 3 2" xfId="35400"/>
    <cellStyle name="Notas 2 4 4 2 2 3 3" xfId="35401"/>
    <cellStyle name="Notas 2 4 4 2 2 3 4" xfId="35402"/>
    <cellStyle name="Notas 2 4 4 2 2 4" xfId="35403"/>
    <cellStyle name="Notas 2 4 4 2 2 5" xfId="35404"/>
    <cellStyle name="Notas 2 4 4 2 2 6" xfId="35405"/>
    <cellStyle name="Notas 2 4 4 2 3" xfId="35406"/>
    <cellStyle name="Notas 2 4 4 2 3 2" xfId="35407"/>
    <cellStyle name="Notas 2 4 4 2 3 2 2" xfId="35408"/>
    <cellStyle name="Notas 2 4 4 2 3 2 3" xfId="35409"/>
    <cellStyle name="Notas 2 4 4 2 3 2 4" xfId="35410"/>
    <cellStyle name="Notas 2 4 4 2 3 3" xfId="35411"/>
    <cellStyle name="Notas 2 4 4 2 3 3 2" xfId="35412"/>
    <cellStyle name="Notas 2 4 4 2 3 3 3" xfId="35413"/>
    <cellStyle name="Notas 2 4 4 2 3 3 4" xfId="35414"/>
    <cellStyle name="Notas 2 4 4 2 3 4" xfId="35415"/>
    <cellStyle name="Notas 2 4 4 2 3 5" xfId="35416"/>
    <cellStyle name="Notas 2 4 4 2 3 6" xfId="35417"/>
    <cellStyle name="Notas 2 4 4 2 4" xfId="35418"/>
    <cellStyle name="Notas 2 4 4 2 5" xfId="35419"/>
    <cellStyle name="Notas 2 4 4 2 6" xfId="35420"/>
    <cellStyle name="Notas 2 4 4 3" xfId="35421"/>
    <cellStyle name="Notas 2 4 4 4" xfId="35422"/>
    <cellStyle name="Notas 2 4 5" xfId="35423"/>
    <cellStyle name="Notas 2 4 5 2" xfId="35424"/>
    <cellStyle name="Notas 2 4 5 2 2" xfId="35425"/>
    <cellStyle name="Notas 2 4 5 2 2 2" xfId="35426"/>
    <cellStyle name="Notas 2 4 5 2 2 2 2" xfId="35427"/>
    <cellStyle name="Notas 2 4 5 2 2 2 3" xfId="35428"/>
    <cellStyle name="Notas 2 4 5 2 2 2 4" xfId="35429"/>
    <cellStyle name="Notas 2 4 5 2 2 3" xfId="35430"/>
    <cellStyle name="Notas 2 4 5 2 2 3 2" xfId="35431"/>
    <cellStyle name="Notas 2 4 5 2 2 3 3" xfId="35432"/>
    <cellStyle name="Notas 2 4 5 2 2 3 4" xfId="35433"/>
    <cellStyle name="Notas 2 4 5 2 2 4" xfId="35434"/>
    <cellStyle name="Notas 2 4 5 2 2 5" xfId="35435"/>
    <cellStyle name="Notas 2 4 5 2 2 6" xfId="35436"/>
    <cellStyle name="Notas 2 4 5 2 3" xfId="35437"/>
    <cellStyle name="Notas 2 4 5 2 3 2" xfId="35438"/>
    <cellStyle name="Notas 2 4 5 2 3 2 2" xfId="35439"/>
    <cellStyle name="Notas 2 4 5 2 3 2 3" xfId="35440"/>
    <cellStyle name="Notas 2 4 5 2 3 2 4" xfId="35441"/>
    <cellStyle name="Notas 2 4 5 2 3 3" xfId="35442"/>
    <cellStyle name="Notas 2 4 5 2 3 3 2" xfId="35443"/>
    <cellStyle name="Notas 2 4 5 2 3 3 3" xfId="35444"/>
    <cellStyle name="Notas 2 4 5 2 3 3 4" xfId="35445"/>
    <cellStyle name="Notas 2 4 5 2 3 4" xfId="35446"/>
    <cellStyle name="Notas 2 4 5 2 3 5" xfId="35447"/>
    <cellStyle name="Notas 2 4 5 2 3 6" xfId="35448"/>
    <cellStyle name="Notas 2 4 5 2 4" xfId="35449"/>
    <cellStyle name="Notas 2 4 5 2 5" xfId="35450"/>
    <cellStyle name="Notas 2 4 5 2 6" xfId="35451"/>
    <cellStyle name="Notas 2 4 5 3" xfId="35452"/>
    <cellStyle name="Notas 2 4 5 4" xfId="35453"/>
    <cellStyle name="Notas 2 4 6" xfId="35454"/>
    <cellStyle name="Notas 2 4 6 2" xfId="35455"/>
    <cellStyle name="Notas 2 4 6 2 2" xfId="35456"/>
    <cellStyle name="Notas 2 4 6 2 2 2" xfId="35457"/>
    <cellStyle name="Notas 2 4 6 2 2 3" xfId="35458"/>
    <cellStyle name="Notas 2 4 6 2 2 4" xfId="35459"/>
    <cellStyle name="Notas 2 4 6 2 3" xfId="35460"/>
    <cellStyle name="Notas 2 4 6 2 3 2" xfId="35461"/>
    <cellStyle name="Notas 2 4 6 2 3 3" xfId="35462"/>
    <cellStyle name="Notas 2 4 6 2 3 4" xfId="35463"/>
    <cellStyle name="Notas 2 4 6 2 4" xfId="35464"/>
    <cellStyle name="Notas 2 4 6 2 5" xfId="35465"/>
    <cellStyle name="Notas 2 4 6 2 6" xfId="35466"/>
    <cellStyle name="Notas 2 4 6 3" xfId="35467"/>
    <cellStyle name="Notas 2 4 6 3 2" xfId="35468"/>
    <cellStyle name="Notas 2 4 6 3 2 2" xfId="35469"/>
    <cellStyle name="Notas 2 4 6 3 2 3" xfId="35470"/>
    <cellStyle name="Notas 2 4 6 3 2 4" xfId="35471"/>
    <cellStyle name="Notas 2 4 6 3 3" xfId="35472"/>
    <cellStyle name="Notas 2 4 6 3 3 2" xfId="35473"/>
    <cellStyle name="Notas 2 4 6 3 3 3" xfId="35474"/>
    <cellStyle name="Notas 2 4 6 3 3 4" xfId="35475"/>
    <cellStyle name="Notas 2 4 6 3 4" xfId="35476"/>
    <cellStyle name="Notas 2 4 6 3 5" xfId="35477"/>
    <cellStyle name="Notas 2 4 6 3 6" xfId="35478"/>
    <cellStyle name="Notas 2 4 6 4" xfId="35479"/>
    <cellStyle name="Notas 2 4 6 4 2" xfId="35480"/>
    <cellStyle name="Notas 2 4 6 4 3" xfId="35481"/>
    <cellStyle name="Notas 2 4 6 4 4" xfId="35482"/>
    <cellStyle name="Notas 2 4 6 5" xfId="35483"/>
    <cellStyle name="Notas 2 4 6 6" xfId="35484"/>
    <cellStyle name="Notas 2 4 7" xfId="35485"/>
    <cellStyle name="Notas 2 4 7 2" xfId="35486"/>
    <cellStyle name="Notas 2 4 7 2 2" xfId="35487"/>
    <cellStyle name="Notas 2 4 7 2 2 2" xfId="35488"/>
    <cellStyle name="Notas 2 4 7 2 2 3" xfId="35489"/>
    <cellStyle name="Notas 2 4 7 2 2 4" xfId="35490"/>
    <cellStyle name="Notas 2 4 7 2 3" xfId="35491"/>
    <cellStyle name="Notas 2 4 7 2 3 2" xfId="35492"/>
    <cellStyle name="Notas 2 4 7 2 3 3" xfId="35493"/>
    <cellStyle name="Notas 2 4 7 2 3 4" xfId="35494"/>
    <cellStyle name="Notas 2 4 7 2 4" xfId="35495"/>
    <cellStyle name="Notas 2 4 7 2 5" xfId="35496"/>
    <cellStyle name="Notas 2 4 7 2 6" xfId="35497"/>
    <cellStyle name="Notas 2 4 7 3" xfId="35498"/>
    <cellStyle name="Notas 2 4 7 3 2" xfId="35499"/>
    <cellStyle name="Notas 2 4 7 3 2 2" xfId="35500"/>
    <cellStyle name="Notas 2 4 7 3 2 3" xfId="35501"/>
    <cellStyle name="Notas 2 4 7 3 2 4" xfId="35502"/>
    <cellStyle name="Notas 2 4 7 3 3" xfId="35503"/>
    <cellStyle name="Notas 2 4 7 3 3 2" xfId="35504"/>
    <cellStyle name="Notas 2 4 7 3 3 3" xfId="35505"/>
    <cellStyle name="Notas 2 4 7 3 3 4" xfId="35506"/>
    <cellStyle name="Notas 2 4 7 3 4" xfId="35507"/>
    <cellStyle name="Notas 2 4 7 3 5" xfId="35508"/>
    <cellStyle name="Notas 2 4 7 3 6" xfId="35509"/>
    <cellStyle name="Notas 2 4 7 4" xfId="35510"/>
    <cellStyle name="Notas 2 4 7 4 2" xfId="35511"/>
    <cellStyle name="Notas 2 4 7 4 3" xfId="35512"/>
    <cellStyle name="Notas 2 4 7 4 4" xfId="35513"/>
    <cellStyle name="Notas 2 4 7 5" xfId="35514"/>
    <cellStyle name="Notas 2 4 7 6" xfId="35515"/>
    <cellStyle name="Notas 2 4 8" xfId="35516"/>
    <cellStyle name="Notas 2 4 8 2" xfId="35517"/>
    <cellStyle name="Notas 2 4 8 2 2" xfId="35518"/>
    <cellStyle name="Notas 2 4 8 2 2 2" xfId="35519"/>
    <cellStyle name="Notas 2 4 8 2 2 3" xfId="35520"/>
    <cellStyle name="Notas 2 4 8 2 2 4" xfId="35521"/>
    <cellStyle name="Notas 2 4 8 2 3" xfId="35522"/>
    <cellStyle name="Notas 2 4 8 2 3 2" xfId="35523"/>
    <cellStyle name="Notas 2 4 8 2 3 3" xfId="35524"/>
    <cellStyle name="Notas 2 4 8 2 3 4" xfId="35525"/>
    <cellStyle name="Notas 2 4 8 2 4" xfId="35526"/>
    <cellStyle name="Notas 2 4 8 2 5" xfId="35527"/>
    <cellStyle name="Notas 2 4 8 2 6" xfId="35528"/>
    <cellStyle name="Notas 2 4 8 3" xfId="35529"/>
    <cellStyle name="Notas 2 4 8 3 2" xfId="35530"/>
    <cellStyle name="Notas 2 4 8 3 2 2" xfId="35531"/>
    <cellStyle name="Notas 2 4 8 3 2 3" xfId="35532"/>
    <cellStyle name="Notas 2 4 8 3 2 4" xfId="35533"/>
    <cellStyle name="Notas 2 4 8 3 3" xfId="35534"/>
    <cellStyle name="Notas 2 4 8 3 3 2" xfId="35535"/>
    <cellStyle name="Notas 2 4 8 3 3 3" xfId="35536"/>
    <cellStyle name="Notas 2 4 8 3 3 4" xfId="35537"/>
    <cellStyle name="Notas 2 4 8 3 4" xfId="35538"/>
    <cellStyle name="Notas 2 4 8 3 5" xfId="35539"/>
    <cellStyle name="Notas 2 4 8 3 6" xfId="35540"/>
    <cellStyle name="Notas 2 4 8 4" xfId="35541"/>
    <cellStyle name="Notas 2 4 8 4 2" xfId="35542"/>
    <cellStyle name="Notas 2 4 8 4 3" xfId="35543"/>
    <cellStyle name="Notas 2 4 8 4 4" xfId="35544"/>
    <cellStyle name="Notas 2 4 8 5" xfId="35545"/>
    <cellStyle name="Notas 2 4 8 6" xfId="35546"/>
    <cellStyle name="Notas 2 4 9" xfId="35547"/>
    <cellStyle name="Notas 2 4 9 2" xfId="35548"/>
    <cellStyle name="Notas 2 4 9 2 2" xfId="35549"/>
    <cellStyle name="Notas 2 4 9 2 2 2" xfId="35550"/>
    <cellStyle name="Notas 2 4 9 2 2 3" xfId="35551"/>
    <cellStyle name="Notas 2 4 9 2 2 4" xfId="35552"/>
    <cellStyle name="Notas 2 4 9 2 3" xfId="35553"/>
    <cellStyle name="Notas 2 4 9 2 3 2" xfId="35554"/>
    <cellStyle name="Notas 2 4 9 2 3 3" xfId="35555"/>
    <cellStyle name="Notas 2 4 9 2 3 4" xfId="35556"/>
    <cellStyle name="Notas 2 4 9 2 4" xfId="35557"/>
    <cellStyle name="Notas 2 4 9 2 5" xfId="35558"/>
    <cellStyle name="Notas 2 4 9 2 6" xfId="35559"/>
    <cellStyle name="Notas 2 4 9 3" xfId="35560"/>
    <cellStyle name="Notas 2 4 9 3 2" xfId="35561"/>
    <cellStyle name="Notas 2 4 9 3 2 2" xfId="35562"/>
    <cellStyle name="Notas 2 4 9 3 2 3" xfId="35563"/>
    <cellStyle name="Notas 2 4 9 3 2 4" xfId="35564"/>
    <cellStyle name="Notas 2 4 9 3 3" xfId="35565"/>
    <cellStyle name="Notas 2 4 9 3 3 2" xfId="35566"/>
    <cellStyle name="Notas 2 4 9 3 3 3" xfId="35567"/>
    <cellStyle name="Notas 2 4 9 3 3 4" xfId="35568"/>
    <cellStyle name="Notas 2 4 9 3 4" xfId="35569"/>
    <cellStyle name="Notas 2 4 9 3 5" xfId="35570"/>
    <cellStyle name="Notas 2 4 9 3 6" xfId="35571"/>
    <cellStyle name="Notas 2 4 9 4" xfId="35572"/>
    <cellStyle name="Notas 2 4 9 4 2" xfId="35573"/>
    <cellStyle name="Notas 2 4 9 4 3" xfId="35574"/>
    <cellStyle name="Notas 2 4 9 4 4" xfId="35575"/>
    <cellStyle name="Notas 2 4 9 5" xfId="35576"/>
    <cellStyle name="Notas 2 4 9 6" xfId="35577"/>
    <cellStyle name="Notas 2 5" xfId="35578"/>
    <cellStyle name="Notas 2 5 2" xfId="35579"/>
    <cellStyle name="Notas 2 5 2 2" xfId="35580"/>
    <cellStyle name="Notas 2 5 2 2 2" xfId="35581"/>
    <cellStyle name="Notas 2 5 2 2 2 2" xfId="35582"/>
    <cellStyle name="Notas 2 5 2 2 2 3" xfId="35583"/>
    <cellStyle name="Notas 2 5 2 2 2 4" xfId="35584"/>
    <cellStyle name="Notas 2 5 2 2 3" xfId="35585"/>
    <cellStyle name="Notas 2 5 2 2 3 2" xfId="35586"/>
    <cellStyle name="Notas 2 5 2 2 3 3" xfId="35587"/>
    <cellStyle name="Notas 2 5 2 2 3 4" xfId="35588"/>
    <cellStyle name="Notas 2 5 2 2 4" xfId="35589"/>
    <cellStyle name="Notas 2 5 2 2 5" xfId="35590"/>
    <cellStyle name="Notas 2 5 2 2 6" xfId="35591"/>
    <cellStyle name="Notas 2 5 2 3" xfId="35592"/>
    <cellStyle name="Notas 2 5 2 3 2" xfId="35593"/>
    <cellStyle name="Notas 2 5 2 3 2 2" xfId="35594"/>
    <cellStyle name="Notas 2 5 2 3 2 3" xfId="35595"/>
    <cellStyle name="Notas 2 5 2 3 2 4" xfId="35596"/>
    <cellStyle name="Notas 2 5 2 3 3" xfId="35597"/>
    <cellStyle name="Notas 2 5 2 3 3 2" xfId="35598"/>
    <cellStyle name="Notas 2 5 2 3 3 3" xfId="35599"/>
    <cellStyle name="Notas 2 5 2 3 3 4" xfId="35600"/>
    <cellStyle name="Notas 2 5 2 3 4" xfId="35601"/>
    <cellStyle name="Notas 2 5 2 3 5" xfId="35602"/>
    <cellStyle name="Notas 2 5 2 3 6" xfId="35603"/>
    <cellStyle name="Notas 2 5 2 4" xfId="35604"/>
    <cellStyle name="Notas 2 5 2 5" xfId="35605"/>
    <cellStyle name="Notas 2 5 2 6" xfId="35606"/>
    <cellStyle name="Notas 2 5 3" xfId="35607"/>
    <cellStyle name="Notas 2 5 4" xfId="35608"/>
    <cellStyle name="Notas 2 6" xfId="35609"/>
    <cellStyle name="Notas 2 6 2" xfId="35610"/>
    <cellStyle name="Notas 2 6 2 2" xfId="35611"/>
    <cellStyle name="Notas 2 6 2 2 2" xfId="35612"/>
    <cellStyle name="Notas 2 6 2 2 2 2" xfId="35613"/>
    <cellStyle name="Notas 2 6 2 2 2 3" xfId="35614"/>
    <cellStyle name="Notas 2 6 2 2 2 4" xfId="35615"/>
    <cellStyle name="Notas 2 6 2 2 3" xfId="35616"/>
    <cellStyle name="Notas 2 6 2 2 3 2" xfId="35617"/>
    <cellStyle name="Notas 2 6 2 2 3 3" xfId="35618"/>
    <cellStyle name="Notas 2 6 2 2 3 4" xfId="35619"/>
    <cellStyle name="Notas 2 6 2 2 4" xfId="35620"/>
    <cellStyle name="Notas 2 6 2 2 5" xfId="35621"/>
    <cellStyle name="Notas 2 6 2 2 6" xfId="35622"/>
    <cellStyle name="Notas 2 6 2 3" xfId="35623"/>
    <cellStyle name="Notas 2 6 2 3 2" xfId="35624"/>
    <cellStyle name="Notas 2 6 2 3 2 2" xfId="35625"/>
    <cellStyle name="Notas 2 6 2 3 2 3" xfId="35626"/>
    <cellStyle name="Notas 2 6 2 3 2 4" xfId="35627"/>
    <cellStyle name="Notas 2 6 2 3 3" xfId="35628"/>
    <cellStyle name="Notas 2 6 2 3 3 2" xfId="35629"/>
    <cellStyle name="Notas 2 6 2 3 3 3" xfId="35630"/>
    <cellStyle name="Notas 2 6 2 3 3 4" xfId="35631"/>
    <cellStyle name="Notas 2 6 2 3 4" xfId="35632"/>
    <cellStyle name="Notas 2 6 2 3 5" xfId="35633"/>
    <cellStyle name="Notas 2 6 2 3 6" xfId="35634"/>
    <cellStyle name="Notas 2 6 2 4" xfId="35635"/>
    <cellStyle name="Notas 2 6 2 5" xfId="35636"/>
    <cellStyle name="Notas 2 6 2 6" xfId="35637"/>
    <cellStyle name="Notas 2 6 3" xfId="35638"/>
    <cellStyle name="Notas 2 6 4" xfId="35639"/>
    <cellStyle name="Notas 2 7" xfId="35640"/>
    <cellStyle name="Notas 2 7 2" xfId="35641"/>
    <cellStyle name="Notas 2 7 2 2" xfId="35642"/>
    <cellStyle name="Notas 2 7 2 2 2" xfId="35643"/>
    <cellStyle name="Notas 2 7 2 2 2 2" xfId="35644"/>
    <cellStyle name="Notas 2 7 2 2 2 3" xfId="35645"/>
    <cellStyle name="Notas 2 7 2 2 2 4" xfId="35646"/>
    <cellStyle name="Notas 2 7 2 2 3" xfId="35647"/>
    <cellStyle name="Notas 2 7 2 2 3 2" xfId="35648"/>
    <cellStyle name="Notas 2 7 2 2 3 3" xfId="35649"/>
    <cellStyle name="Notas 2 7 2 2 3 4" xfId="35650"/>
    <cellStyle name="Notas 2 7 2 2 4" xfId="35651"/>
    <cellStyle name="Notas 2 7 2 2 5" xfId="35652"/>
    <cellStyle name="Notas 2 7 2 2 6" xfId="35653"/>
    <cellStyle name="Notas 2 7 2 3" xfId="35654"/>
    <cellStyle name="Notas 2 7 2 3 2" xfId="35655"/>
    <cellStyle name="Notas 2 7 2 3 2 2" xfId="35656"/>
    <cellStyle name="Notas 2 7 2 3 2 3" xfId="35657"/>
    <cellStyle name="Notas 2 7 2 3 2 4" xfId="35658"/>
    <cellStyle name="Notas 2 7 2 3 3" xfId="35659"/>
    <cellStyle name="Notas 2 7 2 3 3 2" xfId="35660"/>
    <cellStyle name="Notas 2 7 2 3 3 3" xfId="35661"/>
    <cellStyle name="Notas 2 7 2 3 3 4" xfId="35662"/>
    <cellStyle name="Notas 2 7 2 3 4" xfId="35663"/>
    <cellStyle name="Notas 2 7 2 3 5" xfId="35664"/>
    <cellStyle name="Notas 2 7 2 3 6" xfId="35665"/>
    <cellStyle name="Notas 2 7 2 4" xfId="35666"/>
    <cellStyle name="Notas 2 7 2 5" xfId="35667"/>
    <cellStyle name="Notas 2 7 2 6" xfId="35668"/>
    <cellStyle name="Notas 2 7 3" xfId="35669"/>
    <cellStyle name="Notas 2 7 4" xfId="35670"/>
    <cellStyle name="Notas 2 8" xfId="35671"/>
    <cellStyle name="Notas 2 8 2" xfId="35672"/>
    <cellStyle name="Notas 2 8 2 2" xfId="35673"/>
    <cellStyle name="Notas 2 8 2 2 2" xfId="35674"/>
    <cellStyle name="Notas 2 8 2 2 2 2" xfId="35675"/>
    <cellStyle name="Notas 2 8 2 2 2 3" xfId="35676"/>
    <cellStyle name="Notas 2 8 2 2 2 4" xfId="35677"/>
    <cellStyle name="Notas 2 8 2 2 3" xfId="35678"/>
    <cellStyle name="Notas 2 8 2 2 3 2" xfId="35679"/>
    <cellStyle name="Notas 2 8 2 2 3 3" xfId="35680"/>
    <cellStyle name="Notas 2 8 2 2 3 4" xfId="35681"/>
    <cellStyle name="Notas 2 8 2 2 4" xfId="35682"/>
    <cellStyle name="Notas 2 8 2 2 5" xfId="35683"/>
    <cellStyle name="Notas 2 8 2 2 6" xfId="35684"/>
    <cellStyle name="Notas 2 8 2 3" xfId="35685"/>
    <cellStyle name="Notas 2 8 2 3 2" xfId="35686"/>
    <cellStyle name="Notas 2 8 2 3 2 2" xfId="35687"/>
    <cellStyle name="Notas 2 8 2 3 2 3" xfId="35688"/>
    <cellStyle name="Notas 2 8 2 3 2 4" xfId="35689"/>
    <cellStyle name="Notas 2 8 2 3 3" xfId="35690"/>
    <cellStyle name="Notas 2 8 2 3 3 2" xfId="35691"/>
    <cellStyle name="Notas 2 8 2 3 3 3" xfId="35692"/>
    <cellStyle name="Notas 2 8 2 3 3 4" xfId="35693"/>
    <cellStyle name="Notas 2 8 2 3 4" xfId="35694"/>
    <cellStyle name="Notas 2 8 2 3 5" xfId="35695"/>
    <cellStyle name="Notas 2 8 2 3 6" xfId="35696"/>
    <cellStyle name="Notas 2 8 2 4" xfId="35697"/>
    <cellStyle name="Notas 2 8 2 5" xfId="35698"/>
    <cellStyle name="Notas 2 8 2 6" xfId="35699"/>
    <cellStyle name="Notas 2 8 3" xfId="35700"/>
    <cellStyle name="Notas 2 8 4" xfId="35701"/>
    <cellStyle name="Notas 2 9" xfId="35702"/>
    <cellStyle name="Notas 2 9 2" xfId="35703"/>
    <cellStyle name="Notas 2 9 2 2" xfId="35704"/>
    <cellStyle name="Notas 2 9 2 2 2" xfId="35705"/>
    <cellStyle name="Notas 2 9 2 2 3" xfId="35706"/>
    <cellStyle name="Notas 2 9 2 2 4" xfId="35707"/>
    <cellStyle name="Notas 2 9 2 3" xfId="35708"/>
    <cellStyle name="Notas 2 9 2 3 2" xfId="35709"/>
    <cellStyle name="Notas 2 9 2 3 3" xfId="35710"/>
    <cellStyle name="Notas 2 9 2 3 4" xfId="35711"/>
    <cellStyle name="Notas 2 9 2 4" xfId="35712"/>
    <cellStyle name="Notas 2 9 2 5" xfId="35713"/>
    <cellStyle name="Notas 2 9 2 6" xfId="35714"/>
    <cellStyle name="Notas 2 9 3" xfId="35715"/>
    <cellStyle name="Notas 2 9 3 2" xfId="35716"/>
    <cellStyle name="Notas 2 9 3 2 2" xfId="35717"/>
    <cellStyle name="Notas 2 9 3 2 3" xfId="35718"/>
    <cellStyle name="Notas 2 9 3 2 4" xfId="35719"/>
    <cellStyle name="Notas 2 9 3 3" xfId="35720"/>
    <cellStyle name="Notas 2 9 3 3 2" xfId="35721"/>
    <cellStyle name="Notas 2 9 3 3 3" xfId="35722"/>
    <cellStyle name="Notas 2 9 3 3 4" xfId="35723"/>
    <cellStyle name="Notas 2 9 3 4" xfId="35724"/>
    <cellStyle name="Notas 2 9 3 5" xfId="35725"/>
    <cellStyle name="Notas 2 9 3 6" xfId="35726"/>
    <cellStyle name="Notas 2 9 4" xfId="35727"/>
    <cellStyle name="Notas 2 9 4 2" xfId="35728"/>
    <cellStyle name="Notas 2 9 4 3" xfId="35729"/>
    <cellStyle name="Notas 2 9 4 4" xfId="35730"/>
    <cellStyle name="Notas 2 9 5" xfId="35731"/>
    <cellStyle name="Notas 2 9 6" xfId="35732"/>
    <cellStyle name="Notas 3" xfId="35733"/>
    <cellStyle name="Notas 3 10" xfId="35734"/>
    <cellStyle name="Notas 3 10 2" xfId="35735"/>
    <cellStyle name="Notas 3 10 2 2" xfId="35736"/>
    <cellStyle name="Notas 3 10 2 2 2" xfId="35737"/>
    <cellStyle name="Notas 3 10 2 2 3" xfId="35738"/>
    <cellStyle name="Notas 3 10 2 2 4" xfId="35739"/>
    <cellStyle name="Notas 3 10 2 3" xfId="35740"/>
    <cellStyle name="Notas 3 10 2 3 2" xfId="35741"/>
    <cellStyle name="Notas 3 10 2 3 3" xfId="35742"/>
    <cellStyle name="Notas 3 10 2 3 4" xfId="35743"/>
    <cellStyle name="Notas 3 10 2 4" xfId="35744"/>
    <cellStyle name="Notas 3 10 2 5" xfId="35745"/>
    <cellStyle name="Notas 3 10 2 6" xfId="35746"/>
    <cellStyle name="Notas 3 10 3" xfId="35747"/>
    <cellStyle name="Notas 3 10 3 2" xfId="35748"/>
    <cellStyle name="Notas 3 10 3 2 2" xfId="35749"/>
    <cellStyle name="Notas 3 10 3 2 3" xfId="35750"/>
    <cellStyle name="Notas 3 10 3 2 4" xfId="35751"/>
    <cellStyle name="Notas 3 10 3 3" xfId="35752"/>
    <cellStyle name="Notas 3 10 3 3 2" xfId="35753"/>
    <cellStyle name="Notas 3 10 3 3 3" xfId="35754"/>
    <cellStyle name="Notas 3 10 3 3 4" xfId="35755"/>
    <cellStyle name="Notas 3 10 3 4" xfId="35756"/>
    <cellStyle name="Notas 3 10 3 5" xfId="35757"/>
    <cellStyle name="Notas 3 10 3 6" xfId="35758"/>
    <cellStyle name="Notas 3 10 4" xfId="35759"/>
    <cellStyle name="Notas 3 10 4 2" xfId="35760"/>
    <cellStyle name="Notas 3 10 4 3" xfId="35761"/>
    <cellStyle name="Notas 3 10 4 4" xfId="35762"/>
    <cellStyle name="Notas 3 10 5" xfId="35763"/>
    <cellStyle name="Notas 3 10 6" xfId="35764"/>
    <cellStyle name="Notas 3 11" xfId="35765"/>
    <cellStyle name="Notas 3 11 2" xfId="35766"/>
    <cellStyle name="Notas 3 11 2 2" xfId="35767"/>
    <cellStyle name="Notas 3 11 2 2 2" xfId="35768"/>
    <cellStyle name="Notas 3 11 2 2 3" xfId="35769"/>
    <cellStyle name="Notas 3 11 2 2 4" xfId="35770"/>
    <cellStyle name="Notas 3 11 2 3" xfId="35771"/>
    <cellStyle name="Notas 3 11 2 3 2" xfId="35772"/>
    <cellStyle name="Notas 3 11 2 3 3" xfId="35773"/>
    <cellStyle name="Notas 3 11 2 3 4" xfId="35774"/>
    <cellStyle name="Notas 3 11 2 4" xfId="35775"/>
    <cellStyle name="Notas 3 11 2 5" xfId="35776"/>
    <cellStyle name="Notas 3 11 2 6" xfId="35777"/>
    <cellStyle name="Notas 3 11 3" xfId="35778"/>
    <cellStyle name="Notas 3 11 3 2" xfId="35779"/>
    <cellStyle name="Notas 3 11 3 2 2" xfId="35780"/>
    <cellStyle name="Notas 3 11 3 2 3" xfId="35781"/>
    <cellStyle name="Notas 3 11 3 2 4" xfId="35782"/>
    <cellStyle name="Notas 3 11 3 3" xfId="35783"/>
    <cellStyle name="Notas 3 11 3 3 2" xfId="35784"/>
    <cellStyle name="Notas 3 11 3 3 3" xfId="35785"/>
    <cellStyle name="Notas 3 11 3 3 4" xfId="35786"/>
    <cellStyle name="Notas 3 11 3 4" xfId="35787"/>
    <cellStyle name="Notas 3 11 3 5" xfId="35788"/>
    <cellStyle name="Notas 3 11 3 6" xfId="35789"/>
    <cellStyle name="Notas 3 11 4" xfId="35790"/>
    <cellStyle name="Notas 3 11 4 2" xfId="35791"/>
    <cellStyle name="Notas 3 11 4 3" xfId="35792"/>
    <cellStyle name="Notas 3 11 4 4" xfId="35793"/>
    <cellStyle name="Notas 3 11 5" xfId="35794"/>
    <cellStyle name="Notas 3 11 6" xfId="35795"/>
    <cellStyle name="Notas 3 12" xfId="35796"/>
    <cellStyle name="Notas 3 12 2" xfId="35797"/>
    <cellStyle name="Notas 3 12 2 2" xfId="35798"/>
    <cellStyle name="Notas 3 12 2 2 2" xfId="35799"/>
    <cellStyle name="Notas 3 12 2 2 3" xfId="35800"/>
    <cellStyle name="Notas 3 12 2 2 4" xfId="35801"/>
    <cellStyle name="Notas 3 12 2 3" xfId="35802"/>
    <cellStyle name="Notas 3 12 2 3 2" xfId="35803"/>
    <cellStyle name="Notas 3 12 2 3 3" xfId="35804"/>
    <cellStyle name="Notas 3 12 2 3 4" xfId="35805"/>
    <cellStyle name="Notas 3 12 2 4" xfId="35806"/>
    <cellStyle name="Notas 3 12 2 5" xfId="35807"/>
    <cellStyle name="Notas 3 12 2 6" xfId="35808"/>
    <cellStyle name="Notas 3 12 3" xfId="35809"/>
    <cellStyle name="Notas 3 12 3 2" xfId="35810"/>
    <cellStyle name="Notas 3 12 3 2 2" xfId="35811"/>
    <cellStyle name="Notas 3 12 3 2 3" xfId="35812"/>
    <cellStyle name="Notas 3 12 3 2 4" xfId="35813"/>
    <cellStyle name="Notas 3 12 3 3" xfId="35814"/>
    <cellStyle name="Notas 3 12 3 3 2" xfId="35815"/>
    <cellStyle name="Notas 3 12 3 3 3" xfId="35816"/>
    <cellStyle name="Notas 3 12 3 3 4" xfId="35817"/>
    <cellStyle name="Notas 3 12 3 4" xfId="35818"/>
    <cellStyle name="Notas 3 12 3 5" xfId="35819"/>
    <cellStyle name="Notas 3 12 3 6" xfId="35820"/>
    <cellStyle name="Notas 3 12 4" xfId="35821"/>
    <cellStyle name="Notas 3 12 4 2" xfId="35822"/>
    <cellStyle name="Notas 3 12 4 3" xfId="35823"/>
    <cellStyle name="Notas 3 12 4 4" xfId="35824"/>
    <cellStyle name="Notas 3 12 5" xfId="35825"/>
    <cellStyle name="Notas 3 12 6" xfId="35826"/>
    <cellStyle name="Notas 3 13" xfId="35827"/>
    <cellStyle name="Notas 3 13 2" xfId="35828"/>
    <cellStyle name="Notas 3 13 2 2" xfId="35829"/>
    <cellStyle name="Notas 3 13 2 2 2" xfId="35830"/>
    <cellStyle name="Notas 3 13 2 2 3" xfId="35831"/>
    <cellStyle name="Notas 3 13 2 2 4" xfId="35832"/>
    <cellStyle name="Notas 3 13 2 3" xfId="35833"/>
    <cellStyle name="Notas 3 13 2 3 2" xfId="35834"/>
    <cellStyle name="Notas 3 13 2 3 3" xfId="35835"/>
    <cellStyle name="Notas 3 13 2 3 4" xfId="35836"/>
    <cellStyle name="Notas 3 13 2 4" xfId="35837"/>
    <cellStyle name="Notas 3 13 2 5" xfId="35838"/>
    <cellStyle name="Notas 3 13 2 6" xfId="35839"/>
    <cellStyle name="Notas 3 13 3" xfId="35840"/>
    <cellStyle name="Notas 3 13 3 2" xfId="35841"/>
    <cellStyle name="Notas 3 13 3 2 2" xfId="35842"/>
    <cellStyle name="Notas 3 13 3 2 3" xfId="35843"/>
    <cellStyle name="Notas 3 13 3 2 4" xfId="35844"/>
    <cellStyle name="Notas 3 13 3 3" xfId="35845"/>
    <cellStyle name="Notas 3 13 3 3 2" xfId="35846"/>
    <cellStyle name="Notas 3 13 3 3 3" xfId="35847"/>
    <cellStyle name="Notas 3 13 3 3 4" xfId="35848"/>
    <cellStyle name="Notas 3 13 3 4" xfId="35849"/>
    <cellStyle name="Notas 3 13 3 5" xfId="35850"/>
    <cellStyle name="Notas 3 13 3 6" xfId="35851"/>
    <cellStyle name="Notas 3 13 4" xfId="35852"/>
    <cellStyle name="Notas 3 13 5" xfId="35853"/>
    <cellStyle name="Notas 3 13 6" xfId="35854"/>
    <cellStyle name="Notas 3 14" xfId="35855"/>
    <cellStyle name="Notas 3 15" xfId="35856"/>
    <cellStyle name="Notas 3 2" xfId="35857"/>
    <cellStyle name="Notas 3 2 10" xfId="35858"/>
    <cellStyle name="Notas 3 2 10 2" xfId="35859"/>
    <cellStyle name="Notas 3 2 10 2 2" xfId="35860"/>
    <cellStyle name="Notas 3 2 10 2 2 2" xfId="35861"/>
    <cellStyle name="Notas 3 2 10 2 2 3" xfId="35862"/>
    <cellStyle name="Notas 3 2 10 2 2 4" xfId="35863"/>
    <cellStyle name="Notas 3 2 10 2 3" xfId="35864"/>
    <cellStyle name="Notas 3 2 10 2 3 2" xfId="35865"/>
    <cellStyle name="Notas 3 2 10 2 3 3" xfId="35866"/>
    <cellStyle name="Notas 3 2 10 2 3 4" xfId="35867"/>
    <cellStyle name="Notas 3 2 10 2 4" xfId="35868"/>
    <cellStyle name="Notas 3 2 10 2 5" xfId="35869"/>
    <cellStyle name="Notas 3 2 10 2 6" xfId="35870"/>
    <cellStyle name="Notas 3 2 10 3" xfId="35871"/>
    <cellStyle name="Notas 3 2 10 3 2" xfId="35872"/>
    <cellStyle name="Notas 3 2 10 3 2 2" xfId="35873"/>
    <cellStyle name="Notas 3 2 10 3 2 3" xfId="35874"/>
    <cellStyle name="Notas 3 2 10 3 2 4" xfId="35875"/>
    <cellStyle name="Notas 3 2 10 3 3" xfId="35876"/>
    <cellStyle name="Notas 3 2 10 3 3 2" xfId="35877"/>
    <cellStyle name="Notas 3 2 10 3 3 3" xfId="35878"/>
    <cellStyle name="Notas 3 2 10 3 3 4" xfId="35879"/>
    <cellStyle name="Notas 3 2 10 3 4" xfId="35880"/>
    <cellStyle name="Notas 3 2 10 3 5" xfId="35881"/>
    <cellStyle name="Notas 3 2 10 3 6" xfId="35882"/>
    <cellStyle name="Notas 3 2 10 4" xfId="35883"/>
    <cellStyle name="Notas 3 2 10 4 2" xfId="35884"/>
    <cellStyle name="Notas 3 2 10 4 3" xfId="35885"/>
    <cellStyle name="Notas 3 2 10 4 4" xfId="35886"/>
    <cellStyle name="Notas 3 2 10 5" xfId="35887"/>
    <cellStyle name="Notas 3 2 10 6" xfId="35888"/>
    <cellStyle name="Notas 3 2 11" xfId="35889"/>
    <cellStyle name="Notas 3 2 11 2" xfId="35890"/>
    <cellStyle name="Notas 3 2 11 2 2" xfId="35891"/>
    <cellStyle name="Notas 3 2 11 2 2 2" xfId="35892"/>
    <cellStyle name="Notas 3 2 11 2 2 3" xfId="35893"/>
    <cellStyle name="Notas 3 2 11 2 2 4" xfId="35894"/>
    <cellStyle name="Notas 3 2 11 2 3" xfId="35895"/>
    <cellStyle name="Notas 3 2 11 2 3 2" xfId="35896"/>
    <cellStyle name="Notas 3 2 11 2 3 3" xfId="35897"/>
    <cellStyle name="Notas 3 2 11 2 3 4" xfId="35898"/>
    <cellStyle name="Notas 3 2 11 2 4" xfId="35899"/>
    <cellStyle name="Notas 3 2 11 2 5" xfId="35900"/>
    <cellStyle name="Notas 3 2 11 2 6" xfId="35901"/>
    <cellStyle name="Notas 3 2 11 3" xfId="35902"/>
    <cellStyle name="Notas 3 2 11 3 2" xfId="35903"/>
    <cellStyle name="Notas 3 2 11 3 2 2" xfId="35904"/>
    <cellStyle name="Notas 3 2 11 3 2 3" xfId="35905"/>
    <cellStyle name="Notas 3 2 11 3 2 4" xfId="35906"/>
    <cellStyle name="Notas 3 2 11 3 3" xfId="35907"/>
    <cellStyle name="Notas 3 2 11 3 3 2" xfId="35908"/>
    <cellStyle name="Notas 3 2 11 3 3 3" xfId="35909"/>
    <cellStyle name="Notas 3 2 11 3 3 4" xfId="35910"/>
    <cellStyle name="Notas 3 2 11 3 4" xfId="35911"/>
    <cellStyle name="Notas 3 2 11 3 5" xfId="35912"/>
    <cellStyle name="Notas 3 2 11 3 6" xfId="35913"/>
    <cellStyle name="Notas 3 2 11 4" xfId="35914"/>
    <cellStyle name="Notas 3 2 11 4 2" xfId="35915"/>
    <cellStyle name="Notas 3 2 11 4 3" xfId="35916"/>
    <cellStyle name="Notas 3 2 11 4 4" xfId="35917"/>
    <cellStyle name="Notas 3 2 11 5" xfId="35918"/>
    <cellStyle name="Notas 3 2 11 6" xfId="35919"/>
    <cellStyle name="Notas 3 2 12" xfId="35920"/>
    <cellStyle name="Notas 3 2 12 2" xfId="35921"/>
    <cellStyle name="Notas 3 2 12 2 2" xfId="35922"/>
    <cellStyle name="Notas 3 2 12 2 2 2" xfId="35923"/>
    <cellStyle name="Notas 3 2 12 2 2 3" xfId="35924"/>
    <cellStyle name="Notas 3 2 12 2 2 4" xfId="35925"/>
    <cellStyle name="Notas 3 2 12 2 3" xfId="35926"/>
    <cellStyle name="Notas 3 2 12 2 3 2" xfId="35927"/>
    <cellStyle name="Notas 3 2 12 2 3 3" xfId="35928"/>
    <cellStyle name="Notas 3 2 12 2 3 4" xfId="35929"/>
    <cellStyle name="Notas 3 2 12 2 4" xfId="35930"/>
    <cellStyle name="Notas 3 2 12 2 5" xfId="35931"/>
    <cellStyle name="Notas 3 2 12 2 6" xfId="35932"/>
    <cellStyle name="Notas 3 2 12 3" xfId="35933"/>
    <cellStyle name="Notas 3 2 12 3 2" xfId="35934"/>
    <cellStyle name="Notas 3 2 12 3 2 2" xfId="35935"/>
    <cellStyle name="Notas 3 2 12 3 2 3" xfId="35936"/>
    <cellStyle name="Notas 3 2 12 3 2 4" xfId="35937"/>
    <cellStyle name="Notas 3 2 12 3 3" xfId="35938"/>
    <cellStyle name="Notas 3 2 12 3 3 2" xfId="35939"/>
    <cellStyle name="Notas 3 2 12 3 3 3" xfId="35940"/>
    <cellStyle name="Notas 3 2 12 3 3 4" xfId="35941"/>
    <cellStyle name="Notas 3 2 12 3 4" xfId="35942"/>
    <cellStyle name="Notas 3 2 12 3 5" xfId="35943"/>
    <cellStyle name="Notas 3 2 12 3 6" xfId="35944"/>
    <cellStyle name="Notas 3 2 12 4" xfId="35945"/>
    <cellStyle name="Notas 3 2 12 5" xfId="35946"/>
    <cellStyle name="Notas 3 2 12 6" xfId="35947"/>
    <cellStyle name="Notas 3 2 13" xfId="35948"/>
    <cellStyle name="Notas 3 2 14" xfId="35949"/>
    <cellStyle name="Notas 3 2 2" xfId="35950"/>
    <cellStyle name="Notas 3 2 2 10" xfId="35951"/>
    <cellStyle name="Notas 3 2 2 10 2" xfId="35952"/>
    <cellStyle name="Notas 3 2 2 10 2 2" xfId="35953"/>
    <cellStyle name="Notas 3 2 2 10 2 2 2" xfId="35954"/>
    <cellStyle name="Notas 3 2 2 10 2 2 3" xfId="35955"/>
    <cellStyle name="Notas 3 2 2 10 2 2 4" xfId="35956"/>
    <cellStyle name="Notas 3 2 2 10 2 3" xfId="35957"/>
    <cellStyle name="Notas 3 2 2 10 2 3 2" xfId="35958"/>
    <cellStyle name="Notas 3 2 2 10 2 3 3" xfId="35959"/>
    <cellStyle name="Notas 3 2 2 10 2 3 4" xfId="35960"/>
    <cellStyle name="Notas 3 2 2 10 2 4" xfId="35961"/>
    <cellStyle name="Notas 3 2 2 10 2 5" xfId="35962"/>
    <cellStyle name="Notas 3 2 2 10 2 6" xfId="35963"/>
    <cellStyle name="Notas 3 2 2 10 3" xfId="35964"/>
    <cellStyle name="Notas 3 2 2 10 3 2" xfId="35965"/>
    <cellStyle name="Notas 3 2 2 10 3 2 2" xfId="35966"/>
    <cellStyle name="Notas 3 2 2 10 3 2 3" xfId="35967"/>
    <cellStyle name="Notas 3 2 2 10 3 2 4" xfId="35968"/>
    <cellStyle name="Notas 3 2 2 10 3 3" xfId="35969"/>
    <cellStyle name="Notas 3 2 2 10 3 3 2" xfId="35970"/>
    <cellStyle name="Notas 3 2 2 10 3 3 3" xfId="35971"/>
    <cellStyle name="Notas 3 2 2 10 3 3 4" xfId="35972"/>
    <cellStyle name="Notas 3 2 2 10 3 4" xfId="35973"/>
    <cellStyle name="Notas 3 2 2 10 3 5" xfId="35974"/>
    <cellStyle name="Notas 3 2 2 10 3 6" xfId="35975"/>
    <cellStyle name="Notas 3 2 2 10 4" xfId="35976"/>
    <cellStyle name="Notas 3 2 2 10 5" xfId="35977"/>
    <cellStyle name="Notas 3 2 2 10 6" xfId="35978"/>
    <cellStyle name="Notas 3 2 2 11" xfId="35979"/>
    <cellStyle name="Notas 3 2 2 12" xfId="35980"/>
    <cellStyle name="Notas 3 2 2 2" xfId="35981"/>
    <cellStyle name="Notas 3 2 2 2 2" xfId="35982"/>
    <cellStyle name="Notas 3 2 2 2 2 2" xfId="35983"/>
    <cellStyle name="Notas 3 2 2 2 2 2 2" xfId="35984"/>
    <cellStyle name="Notas 3 2 2 2 2 2 2 2" xfId="35985"/>
    <cellStyle name="Notas 3 2 2 2 2 2 2 3" xfId="35986"/>
    <cellStyle name="Notas 3 2 2 2 2 2 2 4" xfId="35987"/>
    <cellStyle name="Notas 3 2 2 2 2 2 3" xfId="35988"/>
    <cellStyle name="Notas 3 2 2 2 2 2 3 2" xfId="35989"/>
    <cellStyle name="Notas 3 2 2 2 2 2 3 3" xfId="35990"/>
    <cellStyle name="Notas 3 2 2 2 2 2 3 4" xfId="35991"/>
    <cellStyle name="Notas 3 2 2 2 2 2 4" xfId="35992"/>
    <cellStyle name="Notas 3 2 2 2 2 2 5" xfId="35993"/>
    <cellStyle name="Notas 3 2 2 2 2 2 6" xfId="35994"/>
    <cellStyle name="Notas 3 2 2 2 2 3" xfId="35995"/>
    <cellStyle name="Notas 3 2 2 2 2 3 2" xfId="35996"/>
    <cellStyle name="Notas 3 2 2 2 2 3 2 2" xfId="35997"/>
    <cellStyle name="Notas 3 2 2 2 2 3 2 3" xfId="35998"/>
    <cellStyle name="Notas 3 2 2 2 2 3 2 4" xfId="35999"/>
    <cellStyle name="Notas 3 2 2 2 2 3 3" xfId="36000"/>
    <cellStyle name="Notas 3 2 2 2 2 3 3 2" xfId="36001"/>
    <cellStyle name="Notas 3 2 2 2 2 3 3 3" xfId="36002"/>
    <cellStyle name="Notas 3 2 2 2 2 3 3 4" xfId="36003"/>
    <cellStyle name="Notas 3 2 2 2 2 3 4" xfId="36004"/>
    <cellStyle name="Notas 3 2 2 2 2 3 5" xfId="36005"/>
    <cellStyle name="Notas 3 2 2 2 2 3 6" xfId="36006"/>
    <cellStyle name="Notas 3 2 2 2 2 4" xfId="36007"/>
    <cellStyle name="Notas 3 2 2 2 2 5" xfId="36008"/>
    <cellStyle name="Notas 3 2 2 2 2 6" xfId="36009"/>
    <cellStyle name="Notas 3 2 2 2 3" xfId="36010"/>
    <cellStyle name="Notas 3 2 2 2 4" xfId="36011"/>
    <cellStyle name="Notas 3 2 2 3" xfId="36012"/>
    <cellStyle name="Notas 3 2 2 3 2" xfId="36013"/>
    <cellStyle name="Notas 3 2 2 3 2 2" xfId="36014"/>
    <cellStyle name="Notas 3 2 2 3 2 2 2" xfId="36015"/>
    <cellStyle name="Notas 3 2 2 3 2 2 2 2" xfId="36016"/>
    <cellStyle name="Notas 3 2 2 3 2 2 2 3" xfId="36017"/>
    <cellStyle name="Notas 3 2 2 3 2 2 2 4" xfId="36018"/>
    <cellStyle name="Notas 3 2 2 3 2 2 3" xfId="36019"/>
    <cellStyle name="Notas 3 2 2 3 2 2 3 2" xfId="36020"/>
    <cellStyle name="Notas 3 2 2 3 2 2 3 3" xfId="36021"/>
    <cellStyle name="Notas 3 2 2 3 2 2 3 4" xfId="36022"/>
    <cellStyle name="Notas 3 2 2 3 2 2 4" xfId="36023"/>
    <cellStyle name="Notas 3 2 2 3 2 2 5" xfId="36024"/>
    <cellStyle name="Notas 3 2 2 3 2 2 6" xfId="36025"/>
    <cellStyle name="Notas 3 2 2 3 2 3" xfId="36026"/>
    <cellStyle name="Notas 3 2 2 3 2 3 2" xfId="36027"/>
    <cellStyle name="Notas 3 2 2 3 2 3 2 2" xfId="36028"/>
    <cellStyle name="Notas 3 2 2 3 2 3 2 3" xfId="36029"/>
    <cellStyle name="Notas 3 2 2 3 2 3 2 4" xfId="36030"/>
    <cellStyle name="Notas 3 2 2 3 2 3 3" xfId="36031"/>
    <cellStyle name="Notas 3 2 2 3 2 3 3 2" xfId="36032"/>
    <cellStyle name="Notas 3 2 2 3 2 3 3 3" xfId="36033"/>
    <cellStyle name="Notas 3 2 2 3 2 3 3 4" xfId="36034"/>
    <cellStyle name="Notas 3 2 2 3 2 3 4" xfId="36035"/>
    <cellStyle name="Notas 3 2 2 3 2 3 5" xfId="36036"/>
    <cellStyle name="Notas 3 2 2 3 2 3 6" xfId="36037"/>
    <cellStyle name="Notas 3 2 2 3 2 4" xfId="36038"/>
    <cellStyle name="Notas 3 2 2 3 2 5" xfId="36039"/>
    <cellStyle name="Notas 3 2 2 3 2 6" xfId="36040"/>
    <cellStyle name="Notas 3 2 2 3 3" xfId="36041"/>
    <cellStyle name="Notas 3 2 2 3 4" xfId="36042"/>
    <cellStyle name="Notas 3 2 2 4" xfId="36043"/>
    <cellStyle name="Notas 3 2 2 4 2" xfId="36044"/>
    <cellStyle name="Notas 3 2 2 4 2 2" xfId="36045"/>
    <cellStyle name="Notas 3 2 2 4 2 2 2" xfId="36046"/>
    <cellStyle name="Notas 3 2 2 4 2 2 2 2" xfId="36047"/>
    <cellStyle name="Notas 3 2 2 4 2 2 2 3" xfId="36048"/>
    <cellStyle name="Notas 3 2 2 4 2 2 2 4" xfId="36049"/>
    <cellStyle name="Notas 3 2 2 4 2 2 3" xfId="36050"/>
    <cellStyle name="Notas 3 2 2 4 2 2 3 2" xfId="36051"/>
    <cellStyle name="Notas 3 2 2 4 2 2 3 3" xfId="36052"/>
    <cellStyle name="Notas 3 2 2 4 2 2 3 4" xfId="36053"/>
    <cellStyle name="Notas 3 2 2 4 2 2 4" xfId="36054"/>
    <cellStyle name="Notas 3 2 2 4 2 2 5" xfId="36055"/>
    <cellStyle name="Notas 3 2 2 4 2 2 6" xfId="36056"/>
    <cellStyle name="Notas 3 2 2 4 2 3" xfId="36057"/>
    <cellStyle name="Notas 3 2 2 4 2 3 2" xfId="36058"/>
    <cellStyle name="Notas 3 2 2 4 2 3 2 2" xfId="36059"/>
    <cellStyle name="Notas 3 2 2 4 2 3 2 3" xfId="36060"/>
    <cellStyle name="Notas 3 2 2 4 2 3 2 4" xfId="36061"/>
    <cellStyle name="Notas 3 2 2 4 2 3 3" xfId="36062"/>
    <cellStyle name="Notas 3 2 2 4 2 3 3 2" xfId="36063"/>
    <cellStyle name="Notas 3 2 2 4 2 3 3 3" xfId="36064"/>
    <cellStyle name="Notas 3 2 2 4 2 3 3 4" xfId="36065"/>
    <cellStyle name="Notas 3 2 2 4 2 3 4" xfId="36066"/>
    <cellStyle name="Notas 3 2 2 4 2 3 5" xfId="36067"/>
    <cellStyle name="Notas 3 2 2 4 2 3 6" xfId="36068"/>
    <cellStyle name="Notas 3 2 2 4 2 4" xfId="36069"/>
    <cellStyle name="Notas 3 2 2 4 2 5" xfId="36070"/>
    <cellStyle name="Notas 3 2 2 4 2 6" xfId="36071"/>
    <cellStyle name="Notas 3 2 2 4 3" xfId="36072"/>
    <cellStyle name="Notas 3 2 2 4 4" xfId="36073"/>
    <cellStyle name="Notas 3 2 2 5" xfId="36074"/>
    <cellStyle name="Notas 3 2 2 5 2" xfId="36075"/>
    <cellStyle name="Notas 3 2 2 5 2 2" xfId="36076"/>
    <cellStyle name="Notas 3 2 2 5 2 2 2" xfId="36077"/>
    <cellStyle name="Notas 3 2 2 5 2 2 2 2" xfId="36078"/>
    <cellStyle name="Notas 3 2 2 5 2 2 2 3" xfId="36079"/>
    <cellStyle name="Notas 3 2 2 5 2 2 2 4" xfId="36080"/>
    <cellStyle name="Notas 3 2 2 5 2 2 3" xfId="36081"/>
    <cellStyle name="Notas 3 2 2 5 2 2 3 2" xfId="36082"/>
    <cellStyle name="Notas 3 2 2 5 2 2 3 3" xfId="36083"/>
    <cellStyle name="Notas 3 2 2 5 2 2 3 4" xfId="36084"/>
    <cellStyle name="Notas 3 2 2 5 2 2 4" xfId="36085"/>
    <cellStyle name="Notas 3 2 2 5 2 2 5" xfId="36086"/>
    <cellStyle name="Notas 3 2 2 5 2 2 6" xfId="36087"/>
    <cellStyle name="Notas 3 2 2 5 2 3" xfId="36088"/>
    <cellStyle name="Notas 3 2 2 5 2 3 2" xfId="36089"/>
    <cellStyle name="Notas 3 2 2 5 2 3 2 2" xfId="36090"/>
    <cellStyle name="Notas 3 2 2 5 2 3 2 3" xfId="36091"/>
    <cellStyle name="Notas 3 2 2 5 2 3 2 4" xfId="36092"/>
    <cellStyle name="Notas 3 2 2 5 2 3 3" xfId="36093"/>
    <cellStyle name="Notas 3 2 2 5 2 3 3 2" xfId="36094"/>
    <cellStyle name="Notas 3 2 2 5 2 3 3 3" xfId="36095"/>
    <cellStyle name="Notas 3 2 2 5 2 3 3 4" xfId="36096"/>
    <cellStyle name="Notas 3 2 2 5 2 3 4" xfId="36097"/>
    <cellStyle name="Notas 3 2 2 5 2 3 5" xfId="36098"/>
    <cellStyle name="Notas 3 2 2 5 2 3 6" xfId="36099"/>
    <cellStyle name="Notas 3 2 2 5 2 4" xfId="36100"/>
    <cellStyle name="Notas 3 2 2 5 2 5" xfId="36101"/>
    <cellStyle name="Notas 3 2 2 5 2 6" xfId="36102"/>
    <cellStyle name="Notas 3 2 2 5 3" xfId="36103"/>
    <cellStyle name="Notas 3 2 2 5 4" xfId="36104"/>
    <cellStyle name="Notas 3 2 2 6" xfId="36105"/>
    <cellStyle name="Notas 3 2 2 6 2" xfId="36106"/>
    <cellStyle name="Notas 3 2 2 6 2 2" xfId="36107"/>
    <cellStyle name="Notas 3 2 2 6 2 2 2" xfId="36108"/>
    <cellStyle name="Notas 3 2 2 6 2 2 3" xfId="36109"/>
    <cellStyle name="Notas 3 2 2 6 2 2 4" xfId="36110"/>
    <cellStyle name="Notas 3 2 2 6 2 3" xfId="36111"/>
    <cellStyle name="Notas 3 2 2 6 2 3 2" xfId="36112"/>
    <cellStyle name="Notas 3 2 2 6 2 3 3" xfId="36113"/>
    <cellStyle name="Notas 3 2 2 6 2 3 4" xfId="36114"/>
    <cellStyle name="Notas 3 2 2 6 2 4" xfId="36115"/>
    <cellStyle name="Notas 3 2 2 6 2 5" xfId="36116"/>
    <cellStyle name="Notas 3 2 2 6 2 6" xfId="36117"/>
    <cellStyle name="Notas 3 2 2 6 3" xfId="36118"/>
    <cellStyle name="Notas 3 2 2 6 3 2" xfId="36119"/>
    <cellStyle name="Notas 3 2 2 6 3 2 2" xfId="36120"/>
    <cellStyle name="Notas 3 2 2 6 3 2 3" xfId="36121"/>
    <cellStyle name="Notas 3 2 2 6 3 2 4" xfId="36122"/>
    <cellStyle name="Notas 3 2 2 6 3 3" xfId="36123"/>
    <cellStyle name="Notas 3 2 2 6 3 3 2" xfId="36124"/>
    <cellStyle name="Notas 3 2 2 6 3 3 3" xfId="36125"/>
    <cellStyle name="Notas 3 2 2 6 3 3 4" xfId="36126"/>
    <cellStyle name="Notas 3 2 2 6 3 4" xfId="36127"/>
    <cellStyle name="Notas 3 2 2 6 3 5" xfId="36128"/>
    <cellStyle name="Notas 3 2 2 6 3 6" xfId="36129"/>
    <cellStyle name="Notas 3 2 2 6 4" xfId="36130"/>
    <cellStyle name="Notas 3 2 2 6 4 2" xfId="36131"/>
    <cellStyle name="Notas 3 2 2 6 4 3" xfId="36132"/>
    <cellStyle name="Notas 3 2 2 6 4 4" xfId="36133"/>
    <cellStyle name="Notas 3 2 2 6 5" xfId="36134"/>
    <cellStyle name="Notas 3 2 2 6 6" xfId="36135"/>
    <cellStyle name="Notas 3 2 2 7" xfId="36136"/>
    <cellStyle name="Notas 3 2 2 7 2" xfId="36137"/>
    <cellStyle name="Notas 3 2 2 7 2 2" xfId="36138"/>
    <cellStyle name="Notas 3 2 2 7 2 2 2" xfId="36139"/>
    <cellStyle name="Notas 3 2 2 7 2 2 3" xfId="36140"/>
    <cellStyle name="Notas 3 2 2 7 2 2 4" xfId="36141"/>
    <cellStyle name="Notas 3 2 2 7 2 3" xfId="36142"/>
    <cellStyle name="Notas 3 2 2 7 2 3 2" xfId="36143"/>
    <cellStyle name="Notas 3 2 2 7 2 3 3" xfId="36144"/>
    <cellStyle name="Notas 3 2 2 7 2 3 4" xfId="36145"/>
    <cellStyle name="Notas 3 2 2 7 2 4" xfId="36146"/>
    <cellStyle name="Notas 3 2 2 7 2 5" xfId="36147"/>
    <cellStyle name="Notas 3 2 2 7 2 6" xfId="36148"/>
    <cellStyle name="Notas 3 2 2 7 3" xfId="36149"/>
    <cellStyle name="Notas 3 2 2 7 3 2" xfId="36150"/>
    <cellStyle name="Notas 3 2 2 7 3 2 2" xfId="36151"/>
    <cellStyle name="Notas 3 2 2 7 3 2 3" xfId="36152"/>
    <cellStyle name="Notas 3 2 2 7 3 2 4" xfId="36153"/>
    <cellStyle name="Notas 3 2 2 7 3 3" xfId="36154"/>
    <cellStyle name="Notas 3 2 2 7 3 3 2" xfId="36155"/>
    <cellStyle name="Notas 3 2 2 7 3 3 3" xfId="36156"/>
    <cellStyle name="Notas 3 2 2 7 3 3 4" xfId="36157"/>
    <cellStyle name="Notas 3 2 2 7 3 4" xfId="36158"/>
    <cellStyle name="Notas 3 2 2 7 3 5" xfId="36159"/>
    <cellStyle name="Notas 3 2 2 7 3 6" xfId="36160"/>
    <cellStyle name="Notas 3 2 2 7 4" xfId="36161"/>
    <cellStyle name="Notas 3 2 2 7 4 2" xfId="36162"/>
    <cellStyle name="Notas 3 2 2 7 4 3" xfId="36163"/>
    <cellStyle name="Notas 3 2 2 7 4 4" xfId="36164"/>
    <cellStyle name="Notas 3 2 2 7 5" xfId="36165"/>
    <cellStyle name="Notas 3 2 2 7 6" xfId="36166"/>
    <cellStyle name="Notas 3 2 2 8" xfId="36167"/>
    <cellStyle name="Notas 3 2 2 8 2" xfId="36168"/>
    <cellStyle name="Notas 3 2 2 8 2 2" xfId="36169"/>
    <cellStyle name="Notas 3 2 2 8 2 2 2" xfId="36170"/>
    <cellStyle name="Notas 3 2 2 8 2 2 3" xfId="36171"/>
    <cellStyle name="Notas 3 2 2 8 2 2 4" xfId="36172"/>
    <cellStyle name="Notas 3 2 2 8 2 3" xfId="36173"/>
    <cellStyle name="Notas 3 2 2 8 2 3 2" xfId="36174"/>
    <cellStyle name="Notas 3 2 2 8 2 3 3" xfId="36175"/>
    <cellStyle name="Notas 3 2 2 8 2 3 4" xfId="36176"/>
    <cellStyle name="Notas 3 2 2 8 2 4" xfId="36177"/>
    <cellStyle name="Notas 3 2 2 8 2 5" xfId="36178"/>
    <cellStyle name="Notas 3 2 2 8 2 6" xfId="36179"/>
    <cellStyle name="Notas 3 2 2 8 3" xfId="36180"/>
    <cellStyle name="Notas 3 2 2 8 3 2" xfId="36181"/>
    <cellStyle name="Notas 3 2 2 8 3 2 2" xfId="36182"/>
    <cellStyle name="Notas 3 2 2 8 3 2 3" xfId="36183"/>
    <cellStyle name="Notas 3 2 2 8 3 2 4" xfId="36184"/>
    <cellStyle name="Notas 3 2 2 8 3 3" xfId="36185"/>
    <cellStyle name="Notas 3 2 2 8 3 3 2" xfId="36186"/>
    <cellStyle name="Notas 3 2 2 8 3 3 3" xfId="36187"/>
    <cellStyle name="Notas 3 2 2 8 3 3 4" xfId="36188"/>
    <cellStyle name="Notas 3 2 2 8 3 4" xfId="36189"/>
    <cellStyle name="Notas 3 2 2 8 3 5" xfId="36190"/>
    <cellStyle name="Notas 3 2 2 8 3 6" xfId="36191"/>
    <cellStyle name="Notas 3 2 2 8 4" xfId="36192"/>
    <cellStyle name="Notas 3 2 2 8 4 2" xfId="36193"/>
    <cellStyle name="Notas 3 2 2 8 4 3" xfId="36194"/>
    <cellStyle name="Notas 3 2 2 8 4 4" xfId="36195"/>
    <cellStyle name="Notas 3 2 2 8 5" xfId="36196"/>
    <cellStyle name="Notas 3 2 2 8 6" xfId="36197"/>
    <cellStyle name="Notas 3 2 2 9" xfId="36198"/>
    <cellStyle name="Notas 3 2 2 9 2" xfId="36199"/>
    <cellStyle name="Notas 3 2 2 9 2 2" xfId="36200"/>
    <cellStyle name="Notas 3 2 2 9 2 2 2" xfId="36201"/>
    <cellStyle name="Notas 3 2 2 9 2 2 3" xfId="36202"/>
    <cellStyle name="Notas 3 2 2 9 2 2 4" xfId="36203"/>
    <cellStyle name="Notas 3 2 2 9 2 3" xfId="36204"/>
    <cellStyle name="Notas 3 2 2 9 2 3 2" xfId="36205"/>
    <cellStyle name="Notas 3 2 2 9 2 3 3" xfId="36206"/>
    <cellStyle name="Notas 3 2 2 9 2 3 4" xfId="36207"/>
    <cellStyle name="Notas 3 2 2 9 2 4" xfId="36208"/>
    <cellStyle name="Notas 3 2 2 9 2 5" xfId="36209"/>
    <cellStyle name="Notas 3 2 2 9 2 6" xfId="36210"/>
    <cellStyle name="Notas 3 2 2 9 3" xfId="36211"/>
    <cellStyle name="Notas 3 2 2 9 3 2" xfId="36212"/>
    <cellStyle name="Notas 3 2 2 9 3 2 2" xfId="36213"/>
    <cellStyle name="Notas 3 2 2 9 3 2 3" xfId="36214"/>
    <cellStyle name="Notas 3 2 2 9 3 2 4" xfId="36215"/>
    <cellStyle name="Notas 3 2 2 9 3 3" xfId="36216"/>
    <cellStyle name="Notas 3 2 2 9 3 3 2" xfId="36217"/>
    <cellStyle name="Notas 3 2 2 9 3 3 3" xfId="36218"/>
    <cellStyle name="Notas 3 2 2 9 3 3 4" xfId="36219"/>
    <cellStyle name="Notas 3 2 2 9 3 4" xfId="36220"/>
    <cellStyle name="Notas 3 2 2 9 3 5" xfId="36221"/>
    <cellStyle name="Notas 3 2 2 9 3 6" xfId="36222"/>
    <cellStyle name="Notas 3 2 2 9 4" xfId="36223"/>
    <cellStyle name="Notas 3 2 2 9 4 2" xfId="36224"/>
    <cellStyle name="Notas 3 2 2 9 4 3" xfId="36225"/>
    <cellStyle name="Notas 3 2 2 9 4 4" xfId="36226"/>
    <cellStyle name="Notas 3 2 2 9 5" xfId="36227"/>
    <cellStyle name="Notas 3 2 2 9 6" xfId="36228"/>
    <cellStyle name="Notas 3 2 3" xfId="36229"/>
    <cellStyle name="Notas 3 2 3 10" xfId="36230"/>
    <cellStyle name="Notas 3 2 3 10 2" xfId="36231"/>
    <cellStyle name="Notas 3 2 3 10 2 2" xfId="36232"/>
    <cellStyle name="Notas 3 2 3 10 2 2 2" xfId="36233"/>
    <cellStyle name="Notas 3 2 3 10 2 2 3" xfId="36234"/>
    <cellStyle name="Notas 3 2 3 10 2 2 4" xfId="36235"/>
    <cellStyle name="Notas 3 2 3 10 2 3" xfId="36236"/>
    <cellStyle name="Notas 3 2 3 10 2 3 2" xfId="36237"/>
    <cellStyle name="Notas 3 2 3 10 2 3 3" xfId="36238"/>
    <cellStyle name="Notas 3 2 3 10 2 3 4" xfId="36239"/>
    <cellStyle name="Notas 3 2 3 10 2 4" xfId="36240"/>
    <cellStyle name="Notas 3 2 3 10 2 5" xfId="36241"/>
    <cellStyle name="Notas 3 2 3 10 2 6" xfId="36242"/>
    <cellStyle name="Notas 3 2 3 10 3" xfId="36243"/>
    <cellStyle name="Notas 3 2 3 10 3 2" xfId="36244"/>
    <cellStyle name="Notas 3 2 3 10 3 2 2" xfId="36245"/>
    <cellStyle name="Notas 3 2 3 10 3 2 3" xfId="36246"/>
    <cellStyle name="Notas 3 2 3 10 3 2 4" xfId="36247"/>
    <cellStyle name="Notas 3 2 3 10 3 3" xfId="36248"/>
    <cellStyle name="Notas 3 2 3 10 3 3 2" xfId="36249"/>
    <cellStyle name="Notas 3 2 3 10 3 3 3" xfId="36250"/>
    <cellStyle name="Notas 3 2 3 10 3 3 4" xfId="36251"/>
    <cellStyle name="Notas 3 2 3 10 3 4" xfId="36252"/>
    <cellStyle name="Notas 3 2 3 10 3 5" xfId="36253"/>
    <cellStyle name="Notas 3 2 3 10 3 6" xfId="36254"/>
    <cellStyle name="Notas 3 2 3 10 4" xfId="36255"/>
    <cellStyle name="Notas 3 2 3 10 5" xfId="36256"/>
    <cellStyle name="Notas 3 2 3 10 6" xfId="36257"/>
    <cellStyle name="Notas 3 2 3 11" xfId="36258"/>
    <cellStyle name="Notas 3 2 3 12" xfId="36259"/>
    <cellStyle name="Notas 3 2 3 2" xfId="36260"/>
    <cellStyle name="Notas 3 2 3 2 2" xfId="36261"/>
    <cellStyle name="Notas 3 2 3 2 2 2" xfId="36262"/>
    <cellStyle name="Notas 3 2 3 2 2 2 2" xfId="36263"/>
    <cellStyle name="Notas 3 2 3 2 2 2 2 2" xfId="36264"/>
    <cellStyle name="Notas 3 2 3 2 2 2 2 3" xfId="36265"/>
    <cellStyle name="Notas 3 2 3 2 2 2 2 4" xfId="36266"/>
    <cellStyle name="Notas 3 2 3 2 2 2 3" xfId="36267"/>
    <cellStyle name="Notas 3 2 3 2 2 2 3 2" xfId="36268"/>
    <cellStyle name="Notas 3 2 3 2 2 2 3 3" xfId="36269"/>
    <cellStyle name="Notas 3 2 3 2 2 2 3 4" xfId="36270"/>
    <cellStyle name="Notas 3 2 3 2 2 2 4" xfId="36271"/>
    <cellStyle name="Notas 3 2 3 2 2 2 5" xfId="36272"/>
    <cellStyle name="Notas 3 2 3 2 2 2 6" xfId="36273"/>
    <cellStyle name="Notas 3 2 3 2 2 3" xfId="36274"/>
    <cellStyle name="Notas 3 2 3 2 2 3 2" xfId="36275"/>
    <cellStyle name="Notas 3 2 3 2 2 3 2 2" xfId="36276"/>
    <cellStyle name="Notas 3 2 3 2 2 3 2 3" xfId="36277"/>
    <cellStyle name="Notas 3 2 3 2 2 3 2 4" xfId="36278"/>
    <cellStyle name="Notas 3 2 3 2 2 3 3" xfId="36279"/>
    <cellStyle name="Notas 3 2 3 2 2 3 3 2" xfId="36280"/>
    <cellStyle name="Notas 3 2 3 2 2 3 3 3" xfId="36281"/>
    <cellStyle name="Notas 3 2 3 2 2 3 3 4" xfId="36282"/>
    <cellStyle name="Notas 3 2 3 2 2 3 4" xfId="36283"/>
    <cellStyle name="Notas 3 2 3 2 2 3 5" xfId="36284"/>
    <cellStyle name="Notas 3 2 3 2 2 3 6" xfId="36285"/>
    <cellStyle name="Notas 3 2 3 2 2 4" xfId="36286"/>
    <cellStyle name="Notas 3 2 3 2 2 5" xfId="36287"/>
    <cellStyle name="Notas 3 2 3 2 2 6" xfId="36288"/>
    <cellStyle name="Notas 3 2 3 2 3" xfId="36289"/>
    <cellStyle name="Notas 3 2 3 2 4" xfId="36290"/>
    <cellStyle name="Notas 3 2 3 3" xfId="36291"/>
    <cellStyle name="Notas 3 2 3 3 2" xfId="36292"/>
    <cellStyle name="Notas 3 2 3 3 2 2" xfId="36293"/>
    <cellStyle name="Notas 3 2 3 3 2 2 2" xfId="36294"/>
    <cellStyle name="Notas 3 2 3 3 2 2 2 2" xfId="36295"/>
    <cellStyle name="Notas 3 2 3 3 2 2 2 3" xfId="36296"/>
    <cellStyle name="Notas 3 2 3 3 2 2 2 4" xfId="36297"/>
    <cellStyle name="Notas 3 2 3 3 2 2 3" xfId="36298"/>
    <cellStyle name="Notas 3 2 3 3 2 2 3 2" xfId="36299"/>
    <cellStyle name="Notas 3 2 3 3 2 2 3 3" xfId="36300"/>
    <cellStyle name="Notas 3 2 3 3 2 2 3 4" xfId="36301"/>
    <cellStyle name="Notas 3 2 3 3 2 2 4" xfId="36302"/>
    <cellStyle name="Notas 3 2 3 3 2 2 5" xfId="36303"/>
    <cellStyle name="Notas 3 2 3 3 2 2 6" xfId="36304"/>
    <cellStyle name="Notas 3 2 3 3 2 3" xfId="36305"/>
    <cellStyle name="Notas 3 2 3 3 2 3 2" xfId="36306"/>
    <cellStyle name="Notas 3 2 3 3 2 3 2 2" xfId="36307"/>
    <cellStyle name="Notas 3 2 3 3 2 3 2 3" xfId="36308"/>
    <cellStyle name="Notas 3 2 3 3 2 3 2 4" xfId="36309"/>
    <cellStyle name="Notas 3 2 3 3 2 3 3" xfId="36310"/>
    <cellStyle name="Notas 3 2 3 3 2 3 3 2" xfId="36311"/>
    <cellStyle name="Notas 3 2 3 3 2 3 3 3" xfId="36312"/>
    <cellStyle name="Notas 3 2 3 3 2 3 3 4" xfId="36313"/>
    <cellStyle name="Notas 3 2 3 3 2 3 4" xfId="36314"/>
    <cellStyle name="Notas 3 2 3 3 2 3 5" xfId="36315"/>
    <cellStyle name="Notas 3 2 3 3 2 3 6" xfId="36316"/>
    <cellStyle name="Notas 3 2 3 3 2 4" xfId="36317"/>
    <cellStyle name="Notas 3 2 3 3 2 5" xfId="36318"/>
    <cellStyle name="Notas 3 2 3 3 2 6" xfId="36319"/>
    <cellStyle name="Notas 3 2 3 3 3" xfId="36320"/>
    <cellStyle name="Notas 3 2 3 3 4" xfId="36321"/>
    <cellStyle name="Notas 3 2 3 4" xfId="36322"/>
    <cellStyle name="Notas 3 2 3 4 2" xfId="36323"/>
    <cellStyle name="Notas 3 2 3 4 2 2" xfId="36324"/>
    <cellStyle name="Notas 3 2 3 4 2 2 2" xfId="36325"/>
    <cellStyle name="Notas 3 2 3 4 2 2 2 2" xfId="36326"/>
    <cellStyle name="Notas 3 2 3 4 2 2 2 3" xfId="36327"/>
    <cellStyle name="Notas 3 2 3 4 2 2 2 4" xfId="36328"/>
    <cellStyle name="Notas 3 2 3 4 2 2 3" xfId="36329"/>
    <cellStyle name="Notas 3 2 3 4 2 2 3 2" xfId="36330"/>
    <cellStyle name="Notas 3 2 3 4 2 2 3 3" xfId="36331"/>
    <cellStyle name="Notas 3 2 3 4 2 2 3 4" xfId="36332"/>
    <cellStyle name="Notas 3 2 3 4 2 2 4" xfId="36333"/>
    <cellStyle name="Notas 3 2 3 4 2 2 5" xfId="36334"/>
    <cellStyle name="Notas 3 2 3 4 2 2 6" xfId="36335"/>
    <cellStyle name="Notas 3 2 3 4 2 3" xfId="36336"/>
    <cellStyle name="Notas 3 2 3 4 2 3 2" xfId="36337"/>
    <cellStyle name="Notas 3 2 3 4 2 3 2 2" xfId="36338"/>
    <cellStyle name="Notas 3 2 3 4 2 3 2 3" xfId="36339"/>
    <cellStyle name="Notas 3 2 3 4 2 3 2 4" xfId="36340"/>
    <cellStyle name="Notas 3 2 3 4 2 3 3" xfId="36341"/>
    <cellStyle name="Notas 3 2 3 4 2 3 3 2" xfId="36342"/>
    <cellStyle name="Notas 3 2 3 4 2 3 3 3" xfId="36343"/>
    <cellStyle name="Notas 3 2 3 4 2 3 3 4" xfId="36344"/>
    <cellStyle name="Notas 3 2 3 4 2 3 4" xfId="36345"/>
    <cellStyle name="Notas 3 2 3 4 2 3 5" xfId="36346"/>
    <cellStyle name="Notas 3 2 3 4 2 3 6" xfId="36347"/>
    <cellStyle name="Notas 3 2 3 4 2 4" xfId="36348"/>
    <cellStyle name="Notas 3 2 3 4 2 5" xfId="36349"/>
    <cellStyle name="Notas 3 2 3 4 2 6" xfId="36350"/>
    <cellStyle name="Notas 3 2 3 4 3" xfId="36351"/>
    <cellStyle name="Notas 3 2 3 4 4" xfId="36352"/>
    <cellStyle name="Notas 3 2 3 5" xfId="36353"/>
    <cellStyle name="Notas 3 2 3 5 2" xfId="36354"/>
    <cellStyle name="Notas 3 2 3 5 2 2" xfId="36355"/>
    <cellStyle name="Notas 3 2 3 5 2 2 2" xfId="36356"/>
    <cellStyle name="Notas 3 2 3 5 2 2 2 2" xfId="36357"/>
    <cellStyle name="Notas 3 2 3 5 2 2 2 3" xfId="36358"/>
    <cellStyle name="Notas 3 2 3 5 2 2 2 4" xfId="36359"/>
    <cellStyle name="Notas 3 2 3 5 2 2 3" xfId="36360"/>
    <cellStyle name="Notas 3 2 3 5 2 2 3 2" xfId="36361"/>
    <cellStyle name="Notas 3 2 3 5 2 2 3 3" xfId="36362"/>
    <cellStyle name="Notas 3 2 3 5 2 2 3 4" xfId="36363"/>
    <cellStyle name="Notas 3 2 3 5 2 2 4" xfId="36364"/>
    <cellStyle name="Notas 3 2 3 5 2 2 5" xfId="36365"/>
    <cellStyle name="Notas 3 2 3 5 2 2 6" xfId="36366"/>
    <cellStyle name="Notas 3 2 3 5 2 3" xfId="36367"/>
    <cellStyle name="Notas 3 2 3 5 2 3 2" xfId="36368"/>
    <cellStyle name="Notas 3 2 3 5 2 3 2 2" xfId="36369"/>
    <cellStyle name="Notas 3 2 3 5 2 3 2 3" xfId="36370"/>
    <cellStyle name="Notas 3 2 3 5 2 3 2 4" xfId="36371"/>
    <cellStyle name="Notas 3 2 3 5 2 3 3" xfId="36372"/>
    <cellStyle name="Notas 3 2 3 5 2 3 3 2" xfId="36373"/>
    <cellStyle name="Notas 3 2 3 5 2 3 3 3" xfId="36374"/>
    <cellStyle name="Notas 3 2 3 5 2 3 3 4" xfId="36375"/>
    <cellStyle name="Notas 3 2 3 5 2 3 4" xfId="36376"/>
    <cellStyle name="Notas 3 2 3 5 2 3 5" xfId="36377"/>
    <cellStyle name="Notas 3 2 3 5 2 3 6" xfId="36378"/>
    <cellStyle name="Notas 3 2 3 5 2 4" xfId="36379"/>
    <cellStyle name="Notas 3 2 3 5 2 5" xfId="36380"/>
    <cellStyle name="Notas 3 2 3 5 2 6" xfId="36381"/>
    <cellStyle name="Notas 3 2 3 5 3" xfId="36382"/>
    <cellStyle name="Notas 3 2 3 5 4" xfId="36383"/>
    <cellStyle name="Notas 3 2 3 6" xfId="36384"/>
    <cellStyle name="Notas 3 2 3 6 2" xfId="36385"/>
    <cellStyle name="Notas 3 2 3 6 2 2" xfId="36386"/>
    <cellStyle name="Notas 3 2 3 6 2 2 2" xfId="36387"/>
    <cellStyle name="Notas 3 2 3 6 2 2 3" xfId="36388"/>
    <cellStyle name="Notas 3 2 3 6 2 2 4" xfId="36389"/>
    <cellStyle name="Notas 3 2 3 6 2 3" xfId="36390"/>
    <cellStyle name="Notas 3 2 3 6 2 3 2" xfId="36391"/>
    <cellStyle name="Notas 3 2 3 6 2 3 3" xfId="36392"/>
    <cellStyle name="Notas 3 2 3 6 2 3 4" xfId="36393"/>
    <cellStyle name="Notas 3 2 3 6 2 4" xfId="36394"/>
    <cellStyle name="Notas 3 2 3 6 2 5" xfId="36395"/>
    <cellStyle name="Notas 3 2 3 6 2 6" xfId="36396"/>
    <cellStyle name="Notas 3 2 3 6 3" xfId="36397"/>
    <cellStyle name="Notas 3 2 3 6 3 2" xfId="36398"/>
    <cellStyle name="Notas 3 2 3 6 3 2 2" xfId="36399"/>
    <cellStyle name="Notas 3 2 3 6 3 2 3" xfId="36400"/>
    <cellStyle name="Notas 3 2 3 6 3 2 4" xfId="36401"/>
    <cellStyle name="Notas 3 2 3 6 3 3" xfId="36402"/>
    <cellStyle name="Notas 3 2 3 6 3 3 2" xfId="36403"/>
    <cellStyle name="Notas 3 2 3 6 3 3 3" xfId="36404"/>
    <cellStyle name="Notas 3 2 3 6 3 3 4" xfId="36405"/>
    <cellStyle name="Notas 3 2 3 6 3 4" xfId="36406"/>
    <cellStyle name="Notas 3 2 3 6 3 5" xfId="36407"/>
    <cellStyle name="Notas 3 2 3 6 3 6" xfId="36408"/>
    <cellStyle name="Notas 3 2 3 6 4" xfId="36409"/>
    <cellStyle name="Notas 3 2 3 6 4 2" xfId="36410"/>
    <cellStyle name="Notas 3 2 3 6 4 3" xfId="36411"/>
    <cellStyle name="Notas 3 2 3 6 4 4" xfId="36412"/>
    <cellStyle name="Notas 3 2 3 6 5" xfId="36413"/>
    <cellStyle name="Notas 3 2 3 6 6" xfId="36414"/>
    <cellStyle name="Notas 3 2 3 7" xfId="36415"/>
    <cellStyle name="Notas 3 2 3 7 2" xfId="36416"/>
    <cellStyle name="Notas 3 2 3 7 2 2" xfId="36417"/>
    <cellStyle name="Notas 3 2 3 7 2 2 2" xfId="36418"/>
    <cellStyle name="Notas 3 2 3 7 2 2 3" xfId="36419"/>
    <cellStyle name="Notas 3 2 3 7 2 2 4" xfId="36420"/>
    <cellStyle name="Notas 3 2 3 7 2 3" xfId="36421"/>
    <cellStyle name="Notas 3 2 3 7 2 3 2" xfId="36422"/>
    <cellStyle name="Notas 3 2 3 7 2 3 3" xfId="36423"/>
    <cellStyle name="Notas 3 2 3 7 2 3 4" xfId="36424"/>
    <cellStyle name="Notas 3 2 3 7 2 4" xfId="36425"/>
    <cellStyle name="Notas 3 2 3 7 2 5" xfId="36426"/>
    <cellStyle name="Notas 3 2 3 7 2 6" xfId="36427"/>
    <cellStyle name="Notas 3 2 3 7 3" xfId="36428"/>
    <cellStyle name="Notas 3 2 3 7 3 2" xfId="36429"/>
    <cellStyle name="Notas 3 2 3 7 3 2 2" xfId="36430"/>
    <cellStyle name="Notas 3 2 3 7 3 2 3" xfId="36431"/>
    <cellStyle name="Notas 3 2 3 7 3 2 4" xfId="36432"/>
    <cellStyle name="Notas 3 2 3 7 3 3" xfId="36433"/>
    <cellStyle name="Notas 3 2 3 7 3 3 2" xfId="36434"/>
    <cellStyle name="Notas 3 2 3 7 3 3 3" xfId="36435"/>
    <cellStyle name="Notas 3 2 3 7 3 3 4" xfId="36436"/>
    <cellStyle name="Notas 3 2 3 7 3 4" xfId="36437"/>
    <cellStyle name="Notas 3 2 3 7 3 5" xfId="36438"/>
    <cellStyle name="Notas 3 2 3 7 3 6" xfId="36439"/>
    <cellStyle name="Notas 3 2 3 7 4" xfId="36440"/>
    <cellStyle name="Notas 3 2 3 7 4 2" xfId="36441"/>
    <cellStyle name="Notas 3 2 3 7 4 3" xfId="36442"/>
    <cellStyle name="Notas 3 2 3 7 4 4" xfId="36443"/>
    <cellStyle name="Notas 3 2 3 7 5" xfId="36444"/>
    <cellStyle name="Notas 3 2 3 7 6" xfId="36445"/>
    <cellStyle name="Notas 3 2 3 8" xfId="36446"/>
    <cellStyle name="Notas 3 2 3 8 2" xfId="36447"/>
    <cellStyle name="Notas 3 2 3 8 2 2" xfId="36448"/>
    <cellStyle name="Notas 3 2 3 8 2 2 2" xfId="36449"/>
    <cellStyle name="Notas 3 2 3 8 2 2 3" xfId="36450"/>
    <cellStyle name="Notas 3 2 3 8 2 2 4" xfId="36451"/>
    <cellStyle name="Notas 3 2 3 8 2 3" xfId="36452"/>
    <cellStyle name="Notas 3 2 3 8 2 3 2" xfId="36453"/>
    <cellStyle name="Notas 3 2 3 8 2 3 3" xfId="36454"/>
    <cellStyle name="Notas 3 2 3 8 2 3 4" xfId="36455"/>
    <cellStyle name="Notas 3 2 3 8 2 4" xfId="36456"/>
    <cellStyle name="Notas 3 2 3 8 2 5" xfId="36457"/>
    <cellStyle name="Notas 3 2 3 8 2 6" xfId="36458"/>
    <cellStyle name="Notas 3 2 3 8 3" xfId="36459"/>
    <cellStyle name="Notas 3 2 3 8 3 2" xfId="36460"/>
    <cellStyle name="Notas 3 2 3 8 3 2 2" xfId="36461"/>
    <cellStyle name="Notas 3 2 3 8 3 2 3" xfId="36462"/>
    <cellStyle name="Notas 3 2 3 8 3 2 4" xfId="36463"/>
    <cellStyle name="Notas 3 2 3 8 3 3" xfId="36464"/>
    <cellStyle name="Notas 3 2 3 8 3 3 2" xfId="36465"/>
    <cellStyle name="Notas 3 2 3 8 3 3 3" xfId="36466"/>
    <cellStyle name="Notas 3 2 3 8 3 3 4" xfId="36467"/>
    <cellStyle name="Notas 3 2 3 8 3 4" xfId="36468"/>
    <cellStyle name="Notas 3 2 3 8 3 5" xfId="36469"/>
    <cellStyle name="Notas 3 2 3 8 3 6" xfId="36470"/>
    <cellStyle name="Notas 3 2 3 8 4" xfId="36471"/>
    <cellStyle name="Notas 3 2 3 8 4 2" xfId="36472"/>
    <cellStyle name="Notas 3 2 3 8 4 3" xfId="36473"/>
    <cellStyle name="Notas 3 2 3 8 4 4" xfId="36474"/>
    <cellStyle name="Notas 3 2 3 8 5" xfId="36475"/>
    <cellStyle name="Notas 3 2 3 8 6" xfId="36476"/>
    <cellStyle name="Notas 3 2 3 9" xfId="36477"/>
    <cellStyle name="Notas 3 2 3 9 2" xfId="36478"/>
    <cellStyle name="Notas 3 2 3 9 2 2" xfId="36479"/>
    <cellStyle name="Notas 3 2 3 9 2 2 2" xfId="36480"/>
    <cellStyle name="Notas 3 2 3 9 2 2 3" xfId="36481"/>
    <cellStyle name="Notas 3 2 3 9 2 2 4" xfId="36482"/>
    <cellStyle name="Notas 3 2 3 9 2 3" xfId="36483"/>
    <cellStyle name="Notas 3 2 3 9 2 3 2" xfId="36484"/>
    <cellStyle name="Notas 3 2 3 9 2 3 3" xfId="36485"/>
    <cellStyle name="Notas 3 2 3 9 2 3 4" xfId="36486"/>
    <cellStyle name="Notas 3 2 3 9 2 4" xfId="36487"/>
    <cellStyle name="Notas 3 2 3 9 2 5" xfId="36488"/>
    <cellStyle name="Notas 3 2 3 9 2 6" xfId="36489"/>
    <cellStyle name="Notas 3 2 3 9 3" xfId="36490"/>
    <cellStyle name="Notas 3 2 3 9 3 2" xfId="36491"/>
    <cellStyle name="Notas 3 2 3 9 3 2 2" xfId="36492"/>
    <cellStyle name="Notas 3 2 3 9 3 2 3" xfId="36493"/>
    <cellStyle name="Notas 3 2 3 9 3 2 4" xfId="36494"/>
    <cellStyle name="Notas 3 2 3 9 3 3" xfId="36495"/>
    <cellStyle name="Notas 3 2 3 9 3 3 2" xfId="36496"/>
    <cellStyle name="Notas 3 2 3 9 3 3 3" xfId="36497"/>
    <cellStyle name="Notas 3 2 3 9 3 3 4" xfId="36498"/>
    <cellStyle name="Notas 3 2 3 9 3 4" xfId="36499"/>
    <cellStyle name="Notas 3 2 3 9 3 5" xfId="36500"/>
    <cellStyle name="Notas 3 2 3 9 3 6" xfId="36501"/>
    <cellStyle name="Notas 3 2 3 9 4" xfId="36502"/>
    <cellStyle name="Notas 3 2 3 9 4 2" xfId="36503"/>
    <cellStyle name="Notas 3 2 3 9 4 3" xfId="36504"/>
    <cellStyle name="Notas 3 2 3 9 4 4" xfId="36505"/>
    <cellStyle name="Notas 3 2 3 9 5" xfId="36506"/>
    <cellStyle name="Notas 3 2 3 9 6" xfId="36507"/>
    <cellStyle name="Notas 3 2 4" xfId="36508"/>
    <cellStyle name="Notas 3 2 4 2" xfId="36509"/>
    <cellStyle name="Notas 3 2 4 2 2" xfId="36510"/>
    <cellStyle name="Notas 3 2 4 2 2 2" xfId="36511"/>
    <cellStyle name="Notas 3 2 4 2 2 2 2" xfId="36512"/>
    <cellStyle name="Notas 3 2 4 2 2 2 3" xfId="36513"/>
    <cellStyle name="Notas 3 2 4 2 2 2 4" xfId="36514"/>
    <cellStyle name="Notas 3 2 4 2 2 3" xfId="36515"/>
    <cellStyle name="Notas 3 2 4 2 2 3 2" xfId="36516"/>
    <cellStyle name="Notas 3 2 4 2 2 3 3" xfId="36517"/>
    <cellStyle name="Notas 3 2 4 2 2 3 4" xfId="36518"/>
    <cellStyle name="Notas 3 2 4 2 2 4" xfId="36519"/>
    <cellStyle name="Notas 3 2 4 2 2 5" xfId="36520"/>
    <cellStyle name="Notas 3 2 4 2 2 6" xfId="36521"/>
    <cellStyle name="Notas 3 2 4 2 3" xfId="36522"/>
    <cellStyle name="Notas 3 2 4 2 3 2" xfId="36523"/>
    <cellStyle name="Notas 3 2 4 2 3 2 2" xfId="36524"/>
    <cellStyle name="Notas 3 2 4 2 3 2 3" xfId="36525"/>
    <cellStyle name="Notas 3 2 4 2 3 2 4" xfId="36526"/>
    <cellStyle name="Notas 3 2 4 2 3 3" xfId="36527"/>
    <cellStyle name="Notas 3 2 4 2 3 3 2" xfId="36528"/>
    <cellStyle name="Notas 3 2 4 2 3 3 3" xfId="36529"/>
    <cellStyle name="Notas 3 2 4 2 3 3 4" xfId="36530"/>
    <cellStyle name="Notas 3 2 4 2 3 4" xfId="36531"/>
    <cellStyle name="Notas 3 2 4 2 3 5" xfId="36532"/>
    <cellStyle name="Notas 3 2 4 2 3 6" xfId="36533"/>
    <cellStyle name="Notas 3 2 4 2 4" xfId="36534"/>
    <cellStyle name="Notas 3 2 4 2 5" xfId="36535"/>
    <cellStyle name="Notas 3 2 4 2 6" xfId="36536"/>
    <cellStyle name="Notas 3 2 4 3" xfId="36537"/>
    <cellStyle name="Notas 3 2 4 4" xfId="36538"/>
    <cellStyle name="Notas 3 2 5" xfId="36539"/>
    <cellStyle name="Notas 3 2 5 2" xfId="36540"/>
    <cellStyle name="Notas 3 2 5 2 2" xfId="36541"/>
    <cellStyle name="Notas 3 2 5 2 2 2" xfId="36542"/>
    <cellStyle name="Notas 3 2 5 2 2 2 2" xfId="36543"/>
    <cellStyle name="Notas 3 2 5 2 2 2 3" xfId="36544"/>
    <cellStyle name="Notas 3 2 5 2 2 2 4" xfId="36545"/>
    <cellStyle name="Notas 3 2 5 2 2 3" xfId="36546"/>
    <cellStyle name="Notas 3 2 5 2 2 3 2" xfId="36547"/>
    <cellStyle name="Notas 3 2 5 2 2 3 3" xfId="36548"/>
    <cellStyle name="Notas 3 2 5 2 2 3 4" xfId="36549"/>
    <cellStyle name="Notas 3 2 5 2 2 4" xfId="36550"/>
    <cellStyle name="Notas 3 2 5 2 2 5" xfId="36551"/>
    <cellStyle name="Notas 3 2 5 2 2 6" xfId="36552"/>
    <cellStyle name="Notas 3 2 5 2 3" xfId="36553"/>
    <cellStyle name="Notas 3 2 5 2 3 2" xfId="36554"/>
    <cellStyle name="Notas 3 2 5 2 3 2 2" xfId="36555"/>
    <cellStyle name="Notas 3 2 5 2 3 2 3" xfId="36556"/>
    <cellStyle name="Notas 3 2 5 2 3 2 4" xfId="36557"/>
    <cellStyle name="Notas 3 2 5 2 3 3" xfId="36558"/>
    <cellStyle name="Notas 3 2 5 2 3 3 2" xfId="36559"/>
    <cellStyle name="Notas 3 2 5 2 3 3 3" xfId="36560"/>
    <cellStyle name="Notas 3 2 5 2 3 3 4" xfId="36561"/>
    <cellStyle name="Notas 3 2 5 2 3 4" xfId="36562"/>
    <cellStyle name="Notas 3 2 5 2 3 5" xfId="36563"/>
    <cellStyle name="Notas 3 2 5 2 3 6" xfId="36564"/>
    <cellStyle name="Notas 3 2 5 2 4" xfId="36565"/>
    <cellStyle name="Notas 3 2 5 2 5" xfId="36566"/>
    <cellStyle name="Notas 3 2 5 2 6" xfId="36567"/>
    <cellStyle name="Notas 3 2 5 3" xfId="36568"/>
    <cellStyle name="Notas 3 2 5 4" xfId="36569"/>
    <cellStyle name="Notas 3 2 6" xfId="36570"/>
    <cellStyle name="Notas 3 2 6 2" xfId="36571"/>
    <cellStyle name="Notas 3 2 6 2 2" xfId="36572"/>
    <cellStyle name="Notas 3 2 6 2 2 2" xfId="36573"/>
    <cellStyle name="Notas 3 2 6 2 2 2 2" xfId="36574"/>
    <cellStyle name="Notas 3 2 6 2 2 2 3" xfId="36575"/>
    <cellStyle name="Notas 3 2 6 2 2 2 4" xfId="36576"/>
    <cellStyle name="Notas 3 2 6 2 2 3" xfId="36577"/>
    <cellStyle name="Notas 3 2 6 2 2 3 2" xfId="36578"/>
    <cellStyle name="Notas 3 2 6 2 2 3 3" xfId="36579"/>
    <cellStyle name="Notas 3 2 6 2 2 3 4" xfId="36580"/>
    <cellStyle name="Notas 3 2 6 2 2 4" xfId="36581"/>
    <cellStyle name="Notas 3 2 6 2 2 5" xfId="36582"/>
    <cellStyle name="Notas 3 2 6 2 2 6" xfId="36583"/>
    <cellStyle name="Notas 3 2 6 2 3" xfId="36584"/>
    <cellStyle name="Notas 3 2 6 2 3 2" xfId="36585"/>
    <cellStyle name="Notas 3 2 6 2 3 2 2" xfId="36586"/>
    <cellStyle name="Notas 3 2 6 2 3 2 3" xfId="36587"/>
    <cellStyle name="Notas 3 2 6 2 3 2 4" xfId="36588"/>
    <cellStyle name="Notas 3 2 6 2 3 3" xfId="36589"/>
    <cellStyle name="Notas 3 2 6 2 3 3 2" xfId="36590"/>
    <cellStyle name="Notas 3 2 6 2 3 3 3" xfId="36591"/>
    <cellStyle name="Notas 3 2 6 2 3 3 4" xfId="36592"/>
    <cellStyle name="Notas 3 2 6 2 3 4" xfId="36593"/>
    <cellStyle name="Notas 3 2 6 2 3 5" xfId="36594"/>
    <cellStyle name="Notas 3 2 6 2 3 6" xfId="36595"/>
    <cellStyle name="Notas 3 2 6 2 4" xfId="36596"/>
    <cellStyle name="Notas 3 2 6 2 5" xfId="36597"/>
    <cellStyle name="Notas 3 2 6 2 6" xfId="36598"/>
    <cellStyle name="Notas 3 2 6 3" xfId="36599"/>
    <cellStyle name="Notas 3 2 6 4" xfId="36600"/>
    <cellStyle name="Notas 3 2 7" xfId="36601"/>
    <cellStyle name="Notas 3 2 7 2" xfId="36602"/>
    <cellStyle name="Notas 3 2 7 2 2" xfId="36603"/>
    <cellStyle name="Notas 3 2 7 2 2 2" xfId="36604"/>
    <cellStyle name="Notas 3 2 7 2 2 2 2" xfId="36605"/>
    <cellStyle name="Notas 3 2 7 2 2 2 3" xfId="36606"/>
    <cellStyle name="Notas 3 2 7 2 2 2 4" xfId="36607"/>
    <cellStyle name="Notas 3 2 7 2 2 3" xfId="36608"/>
    <cellStyle name="Notas 3 2 7 2 2 3 2" xfId="36609"/>
    <cellStyle name="Notas 3 2 7 2 2 3 3" xfId="36610"/>
    <cellStyle name="Notas 3 2 7 2 2 3 4" xfId="36611"/>
    <cellStyle name="Notas 3 2 7 2 2 4" xfId="36612"/>
    <cellStyle name="Notas 3 2 7 2 2 5" xfId="36613"/>
    <cellStyle name="Notas 3 2 7 2 2 6" xfId="36614"/>
    <cellStyle name="Notas 3 2 7 2 3" xfId="36615"/>
    <cellStyle name="Notas 3 2 7 2 3 2" xfId="36616"/>
    <cellStyle name="Notas 3 2 7 2 3 2 2" xfId="36617"/>
    <cellStyle name="Notas 3 2 7 2 3 2 3" xfId="36618"/>
    <cellStyle name="Notas 3 2 7 2 3 2 4" xfId="36619"/>
    <cellStyle name="Notas 3 2 7 2 3 3" xfId="36620"/>
    <cellStyle name="Notas 3 2 7 2 3 3 2" xfId="36621"/>
    <cellStyle name="Notas 3 2 7 2 3 3 3" xfId="36622"/>
    <cellStyle name="Notas 3 2 7 2 3 3 4" xfId="36623"/>
    <cellStyle name="Notas 3 2 7 2 3 4" xfId="36624"/>
    <cellStyle name="Notas 3 2 7 2 3 5" xfId="36625"/>
    <cellStyle name="Notas 3 2 7 2 3 6" xfId="36626"/>
    <cellStyle name="Notas 3 2 7 2 4" xfId="36627"/>
    <cellStyle name="Notas 3 2 7 2 5" xfId="36628"/>
    <cellStyle name="Notas 3 2 7 2 6" xfId="36629"/>
    <cellStyle name="Notas 3 2 7 3" xfId="36630"/>
    <cellStyle name="Notas 3 2 7 4" xfId="36631"/>
    <cellStyle name="Notas 3 2 8" xfId="36632"/>
    <cellStyle name="Notas 3 2 8 2" xfId="36633"/>
    <cellStyle name="Notas 3 2 8 2 2" xfId="36634"/>
    <cellStyle name="Notas 3 2 8 2 2 2" xfId="36635"/>
    <cellStyle name="Notas 3 2 8 2 2 3" xfId="36636"/>
    <cellStyle name="Notas 3 2 8 2 2 4" xfId="36637"/>
    <cellStyle name="Notas 3 2 8 2 3" xfId="36638"/>
    <cellStyle name="Notas 3 2 8 2 3 2" xfId="36639"/>
    <cellStyle name="Notas 3 2 8 2 3 3" xfId="36640"/>
    <cellStyle name="Notas 3 2 8 2 3 4" xfId="36641"/>
    <cellStyle name="Notas 3 2 8 2 4" xfId="36642"/>
    <cellStyle name="Notas 3 2 8 2 5" xfId="36643"/>
    <cellStyle name="Notas 3 2 8 2 6" xfId="36644"/>
    <cellStyle name="Notas 3 2 8 3" xfId="36645"/>
    <cellStyle name="Notas 3 2 8 3 2" xfId="36646"/>
    <cellStyle name="Notas 3 2 8 3 2 2" xfId="36647"/>
    <cellStyle name="Notas 3 2 8 3 2 3" xfId="36648"/>
    <cellStyle name="Notas 3 2 8 3 2 4" xfId="36649"/>
    <cellStyle name="Notas 3 2 8 3 3" xfId="36650"/>
    <cellStyle name="Notas 3 2 8 3 3 2" xfId="36651"/>
    <cellStyle name="Notas 3 2 8 3 3 3" xfId="36652"/>
    <cellStyle name="Notas 3 2 8 3 3 4" xfId="36653"/>
    <cellStyle name="Notas 3 2 8 3 4" xfId="36654"/>
    <cellStyle name="Notas 3 2 8 3 5" xfId="36655"/>
    <cellStyle name="Notas 3 2 8 3 6" xfId="36656"/>
    <cellStyle name="Notas 3 2 8 4" xfId="36657"/>
    <cellStyle name="Notas 3 2 8 4 2" xfId="36658"/>
    <cellStyle name="Notas 3 2 8 4 3" xfId="36659"/>
    <cellStyle name="Notas 3 2 8 4 4" xfId="36660"/>
    <cellStyle name="Notas 3 2 8 5" xfId="36661"/>
    <cellStyle name="Notas 3 2 8 6" xfId="36662"/>
    <cellStyle name="Notas 3 2 9" xfId="36663"/>
    <cellStyle name="Notas 3 2 9 2" xfId="36664"/>
    <cellStyle name="Notas 3 2 9 2 2" xfId="36665"/>
    <cellStyle name="Notas 3 2 9 2 2 2" xfId="36666"/>
    <cellStyle name="Notas 3 2 9 2 2 3" xfId="36667"/>
    <cellStyle name="Notas 3 2 9 2 2 4" xfId="36668"/>
    <cellStyle name="Notas 3 2 9 2 3" xfId="36669"/>
    <cellStyle name="Notas 3 2 9 2 3 2" xfId="36670"/>
    <cellStyle name="Notas 3 2 9 2 3 3" xfId="36671"/>
    <cellStyle name="Notas 3 2 9 2 3 4" xfId="36672"/>
    <cellStyle name="Notas 3 2 9 2 4" xfId="36673"/>
    <cellStyle name="Notas 3 2 9 2 5" xfId="36674"/>
    <cellStyle name="Notas 3 2 9 2 6" xfId="36675"/>
    <cellStyle name="Notas 3 2 9 3" xfId="36676"/>
    <cellStyle name="Notas 3 2 9 3 2" xfId="36677"/>
    <cellStyle name="Notas 3 2 9 3 2 2" xfId="36678"/>
    <cellStyle name="Notas 3 2 9 3 2 3" xfId="36679"/>
    <cellStyle name="Notas 3 2 9 3 2 4" xfId="36680"/>
    <cellStyle name="Notas 3 2 9 3 3" xfId="36681"/>
    <cellStyle name="Notas 3 2 9 3 3 2" xfId="36682"/>
    <cellStyle name="Notas 3 2 9 3 3 3" xfId="36683"/>
    <cellStyle name="Notas 3 2 9 3 3 4" xfId="36684"/>
    <cellStyle name="Notas 3 2 9 3 4" xfId="36685"/>
    <cellStyle name="Notas 3 2 9 3 5" xfId="36686"/>
    <cellStyle name="Notas 3 2 9 3 6" xfId="36687"/>
    <cellStyle name="Notas 3 2 9 4" xfId="36688"/>
    <cellStyle name="Notas 3 2 9 4 2" xfId="36689"/>
    <cellStyle name="Notas 3 2 9 4 3" xfId="36690"/>
    <cellStyle name="Notas 3 2 9 4 4" xfId="36691"/>
    <cellStyle name="Notas 3 2 9 5" xfId="36692"/>
    <cellStyle name="Notas 3 2 9 6" xfId="36693"/>
    <cellStyle name="Notas 3 3" xfId="36694"/>
    <cellStyle name="Notas 3 3 10" xfId="36695"/>
    <cellStyle name="Notas 3 3 10 2" xfId="36696"/>
    <cellStyle name="Notas 3 3 10 2 2" xfId="36697"/>
    <cellStyle name="Notas 3 3 10 2 2 2" xfId="36698"/>
    <cellStyle name="Notas 3 3 10 2 2 3" xfId="36699"/>
    <cellStyle name="Notas 3 3 10 2 2 4" xfId="36700"/>
    <cellStyle name="Notas 3 3 10 2 3" xfId="36701"/>
    <cellStyle name="Notas 3 3 10 2 3 2" xfId="36702"/>
    <cellStyle name="Notas 3 3 10 2 3 3" xfId="36703"/>
    <cellStyle name="Notas 3 3 10 2 3 4" xfId="36704"/>
    <cellStyle name="Notas 3 3 10 2 4" xfId="36705"/>
    <cellStyle name="Notas 3 3 10 2 5" xfId="36706"/>
    <cellStyle name="Notas 3 3 10 2 6" xfId="36707"/>
    <cellStyle name="Notas 3 3 10 3" xfId="36708"/>
    <cellStyle name="Notas 3 3 10 3 2" xfId="36709"/>
    <cellStyle name="Notas 3 3 10 3 2 2" xfId="36710"/>
    <cellStyle name="Notas 3 3 10 3 2 3" xfId="36711"/>
    <cellStyle name="Notas 3 3 10 3 2 4" xfId="36712"/>
    <cellStyle name="Notas 3 3 10 3 3" xfId="36713"/>
    <cellStyle name="Notas 3 3 10 3 3 2" xfId="36714"/>
    <cellStyle name="Notas 3 3 10 3 3 3" xfId="36715"/>
    <cellStyle name="Notas 3 3 10 3 3 4" xfId="36716"/>
    <cellStyle name="Notas 3 3 10 3 4" xfId="36717"/>
    <cellStyle name="Notas 3 3 10 3 5" xfId="36718"/>
    <cellStyle name="Notas 3 3 10 3 6" xfId="36719"/>
    <cellStyle name="Notas 3 3 10 4" xfId="36720"/>
    <cellStyle name="Notas 3 3 10 5" xfId="36721"/>
    <cellStyle name="Notas 3 3 10 6" xfId="36722"/>
    <cellStyle name="Notas 3 3 11" xfId="36723"/>
    <cellStyle name="Notas 3 3 12" xfId="36724"/>
    <cellStyle name="Notas 3 3 2" xfId="36725"/>
    <cellStyle name="Notas 3 3 2 2" xfId="36726"/>
    <cellStyle name="Notas 3 3 2 2 2" xfId="36727"/>
    <cellStyle name="Notas 3 3 2 2 2 2" xfId="36728"/>
    <cellStyle name="Notas 3 3 2 2 2 2 2" xfId="36729"/>
    <cellStyle name="Notas 3 3 2 2 2 2 3" xfId="36730"/>
    <cellStyle name="Notas 3 3 2 2 2 2 4" xfId="36731"/>
    <cellStyle name="Notas 3 3 2 2 2 3" xfId="36732"/>
    <cellStyle name="Notas 3 3 2 2 2 3 2" xfId="36733"/>
    <cellStyle name="Notas 3 3 2 2 2 3 3" xfId="36734"/>
    <cellStyle name="Notas 3 3 2 2 2 3 4" xfId="36735"/>
    <cellStyle name="Notas 3 3 2 2 2 4" xfId="36736"/>
    <cellStyle name="Notas 3 3 2 2 2 5" xfId="36737"/>
    <cellStyle name="Notas 3 3 2 2 2 6" xfId="36738"/>
    <cellStyle name="Notas 3 3 2 2 3" xfId="36739"/>
    <cellStyle name="Notas 3 3 2 2 3 2" xfId="36740"/>
    <cellStyle name="Notas 3 3 2 2 3 2 2" xfId="36741"/>
    <cellStyle name="Notas 3 3 2 2 3 2 3" xfId="36742"/>
    <cellStyle name="Notas 3 3 2 2 3 2 4" xfId="36743"/>
    <cellStyle name="Notas 3 3 2 2 3 3" xfId="36744"/>
    <cellStyle name="Notas 3 3 2 2 3 3 2" xfId="36745"/>
    <cellStyle name="Notas 3 3 2 2 3 3 3" xfId="36746"/>
    <cellStyle name="Notas 3 3 2 2 3 3 4" xfId="36747"/>
    <cellStyle name="Notas 3 3 2 2 3 4" xfId="36748"/>
    <cellStyle name="Notas 3 3 2 2 3 5" xfId="36749"/>
    <cellStyle name="Notas 3 3 2 2 3 6" xfId="36750"/>
    <cellStyle name="Notas 3 3 2 2 4" xfId="36751"/>
    <cellStyle name="Notas 3 3 2 2 5" xfId="36752"/>
    <cellStyle name="Notas 3 3 2 2 6" xfId="36753"/>
    <cellStyle name="Notas 3 3 2 3" xfId="36754"/>
    <cellStyle name="Notas 3 3 2 4" xfId="36755"/>
    <cellStyle name="Notas 3 3 3" xfId="36756"/>
    <cellStyle name="Notas 3 3 3 2" xfId="36757"/>
    <cellStyle name="Notas 3 3 3 2 2" xfId="36758"/>
    <cellStyle name="Notas 3 3 3 2 2 2" xfId="36759"/>
    <cellStyle name="Notas 3 3 3 2 2 2 2" xfId="36760"/>
    <cellStyle name="Notas 3 3 3 2 2 2 3" xfId="36761"/>
    <cellStyle name="Notas 3 3 3 2 2 2 4" xfId="36762"/>
    <cellStyle name="Notas 3 3 3 2 2 3" xfId="36763"/>
    <cellStyle name="Notas 3 3 3 2 2 3 2" xfId="36764"/>
    <cellStyle name="Notas 3 3 3 2 2 3 3" xfId="36765"/>
    <cellStyle name="Notas 3 3 3 2 2 3 4" xfId="36766"/>
    <cellStyle name="Notas 3 3 3 2 2 4" xfId="36767"/>
    <cellStyle name="Notas 3 3 3 2 2 5" xfId="36768"/>
    <cellStyle name="Notas 3 3 3 2 2 6" xfId="36769"/>
    <cellStyle name="Notas 3 3 3 2 3" xfId="36770"/>
    <cellStyle name="Notas 3 3 3 2 3 2" xfId="36771"/>
    <cellStyle name="Notas 3 3 3 2 3 2 2" xfId="36772"/>
    <cellStyle name="Notas 3 3 3 2 3 2 3" xfId="36773"/>
    <cellStyle name="Notas 3 3 3 2 3 2 4" xfId="36774"/>
    <cellStyle name="Notas 3 3 3 2 3 3" xfId="36775"/>
    <cellStyle name="Notas 3 3 3 2 3 3 2" xfId="36776"/>
    <cellStyle name="Notas 3 3 3 2 3 3 3" xfId="36777"/>
    <cellStyle name="Notas 3 3 3 2 3 3 4" xfId="36778"/>
    <cellStyle name="Notas 3 3 3 2 3 4" xfId="36779"/>
    <cellStyle name="Notas 3 3 3 2 3 5" xfId="36780"/>
    <cellStyle name="Notas 3 3 3 2 3 6" xfId="36781"/>
    <cellStyle name="Notas 3 3 3 2 4" xfId="36782"/>
    <cellStyle name="Notas 3 3 3 2 5" xfId="36783"/>
    <cellStyle name="Notas 3 3 3 2 6" xfId="36784"/>
    <cellStyle name="Notas 3 3 3 3" xfId="36785"/>
    <cellStyle name="Notas 3 3 3 4" xfId="36786"/>
    <cellStyle name="Notas 3 3 4" xfId="36787"/>
    <cellStyle name="Notas 3 3 4 2" xfId="36788"/>
    <cellStyle name="Notas 3 3 4 2 2" xfId="36789"/>
    <cellStyle name="Notas 3 3 4 2 2 2" xfId="36790"/>
    <cellStyle name="Notas 3 3 4 2 2 2 2" xfId="36791"/>
    <cellStyle name="Notas 3 3 4 2 2 2 3" xfId="36792"/>
    <cellStyle name="Notas 3 3 4 2 2 2 4" xfId="36793"/>
    <cellStyle name="Notas 3 3 4 2 2 3" xfId="36794"/>
    <cellStyle name="Notas 3 3 4 2 2 3 2" xfId="36795"/>
    <cellStyle name="Notas 3 3 4 2 2 3 3" xfId="36796"/>
    <cellStyle name="Notas 3 3 4 2 2 3 4" xfId="36797"/>
    <cellStyle name="Notas 3 3 4 2 2 4" xfId="36798"/>
    <cellStyle name="Notas 3 3 4 2 2 5" xfId="36799"/>
    <cellStyle name="Notas 3 3 4 2 2 6" xfId="36800"/>
    <cellStyle name="Notas 3 3 4 2 3" xfId="36801"/>
    <cellStyle name="Notas 3 3 4 2 3 2" xfId="36802"/>
    <cellStyle name="Notas 3 3 4 2 3 2 2" xfId="36803"/>
    <cellStyle name="Notas 3 3 4 2 3 2 3" xfId="36804"/>
    <cellStyle name="Notas 3 3 4 2 3 2 4" xfId="36805"/>
    <cellStyle name="Notas 3 3 4 2 3 3" xfId="36806"/>
    <cellStyle name="Notas 3 3 4 2 3 3 2" xfId="36807"/>
    <cellStyle name="Notas 3 3 4 2 3 3 3" xfId="36808"/>
    <cellStyle name="Notas 3 3 4 2 3 3 4" xfId="36809"/>
    <cellStyle name="Notas 3 3 4 2 3 4" xfId="36810"/>
    <cellStyle name="Notas 3 3 4 2 3 5" xfId="36811"/>
    <cellStyle name="Notas 3 3 4 2 3 6" xfId="36812"/>
    <cellStyle name="Notas 3 3 4 2 4" xfId="36813"/>
    <cellStyle name="Notas 3 3 4 2 5" xfId="36814"/>
    <cellStyle name="Notas 3 3 4 2 6" xfId="36815"/>
    <cellStyle name="Notas 3 3 4 3" xfId="36816"/>
    <cellStyle name="Notas 3 3 4 4" xfId="36817"/>
    <cellStyle name="Notas 3 3 5" xfId="36818"/>
    <cellStyle name="Notas 3 3 5 2" xfId="36819"/>
    <cellStyle name="Notas 3 3 5 2 2" xfId="36820"/>
    <cellStyle name="Notas 3 3 5 2 2 2" xfId="36821"/>
    <cellStyle name="Notas 3 3 5 2 2 2 2" xfId="36822"/>
    <cellStyle name="Notas 3 3 5 2 2 2 3" xfId="36823"/>
    <cellStyle name="Notas 3 3 5 2 2 2 4" xfId="36824"/>
    <cellStyle name="Notas 3 3 5 2 2 3" xfId="36825"/>
    <cellStyle name="Notas 3 3 5 2 2 3 2" xfId="36826"/>
    <cellStyle name="Notas 3 3 5 2 2 3 3" xfId="36827"/>
    <cellStyle name="Notas 3 3 5 2 2 3 4" xfId="36828"/>
    <cellStyle name="Notas 3 3 5 2 2 4" xfId="36829"/>
    <cellStyle name="Notas 3 3 5 2 2 5" xfId="36830"/>
    <cellStyle name="Notas 3 3 5 2 2 6" xfId="36831"/>
    <cellStyle name="Notas 3 3 5 2 3" xfId="36832"/>
    <cellStyle name="Notas 3 3 5 2 3 2" xfId="36833"/>
    <cellStyle name="Notas 3 3 5 2 3 2 2" xfId="36834"/>
    <cellStyle name="Notas 3 3 5 2 3 2 3" xfId="36835"/>
    <cellStyle name="Notas 3 3 5 2 3 2 4" xfId="36836"/>
    <cellStyle name="Notas 3 3 5 2 3 3" xfId="36837"/>
    <cellStyle name="Notas 3 3 5 2 3 3 2" xfId="36838"/>
    <cellStyle name="Notas 3 3 5 2 3 3 3" xfId="36839"/>
    <cellStyle name="Notas 3 3 5 2 3 3 4" xfId="36840"/>
    <cellStyle name="Notas 3 3 5 2 3 4" xfId="36841"/>
    <cellStyle name="Notas 3 3 5 2 3 5" xfId="36842"/>
    <cellStyle name="Notas 3 3 5 2 3 6" xfId="36843"/>
    <cellStyle name="Notas 3 3 5 2 4" xfId="36844"/>
    <cellStyle name="Notas 3 3 5 2 5" xfId="36845"/>
    <cellStyle name="Notas 3 3 5 2 6" xfId="36846"/>
    <cellStyle name="Notas 3 3 5 3" xfId="36847"/>
    <cellStyle name="Notas 3 3 5 4" xfId="36848"/>
    <cellStyle name="Notas 3 3 6" xfId="36849"/>
    <cellStyle name="Notas 3 3 6 2" xfId="36850"/>
    <cellStyle name="Notas 3 3 6 2 2" xfId="36851"/>
    <cellStyle name="Notas 3 3 6 2 2 2" xfId="36852"/>
    <cellStyle name="Notas 3 3 6 2 2 3" xfId="36853"/>
    <cellStyle name="Notas 3 3 6 2 2 4" xfId="36854"/>
    <cellStyle name="Notas 3 3 6 2 3" xfId="36855"/>
    <cellStyle name="Notas 3 3 6 2 3 2" xfId="36856"/>
    <cellStyle name="Notas 3 3 6 2 3 3" xfId="36857"/>
    <cellStyle name="Notas 3 3 6 2 3 4" xfId="36858"/>
    <cellStyle name="Notas 3 3 6 2 4" xfId="36859"/>
    <cellStyle name="Notas 3 3 6 2 5" xfId="36860"/>
    <cellStyle name="Notas 3 3 6 2 6" xfId="36861"/>
    <cellStyle name="Notas 3 3 6 3" xfId="36862"/>
    <cellStyle name="Notas 3 3 6 3 2" xfId="36863"/>
    <cellStyle name="Notas 3 3 6 3 2 2" xfId="36864"/>
    <cellStyle name="Notas 3 3 6 3 2 3" xfId="36865"/>
    <cellStyle name="Notas 3 3 6 3 2 4" xfId="36866"/>
    <cellStyle name="Notas 3 3 6 3 3" xfId="36867"/>
    <cellStyle name="Notas 3 3 6 3 3 2" xfId="36868"/>
    <cellStyle name="Notas 3 3 6 3 3 3" xfId="36869"/>
    <cellStyle name="Notas 3 3 6 3 3 4" xfId="36870"/>
    <cellStyle name="Notas 3 3 6 3 4" xfId="36871"/>
    <cellStyle name="Notas 3 3 6 3 5" xfId="36872"/>
    <cellStyle name="Notas 3 3 6 3 6" xfId="36873"/>
    <cellStyle name="Notas 3 3 6 4" xfId="36874"/>
    <cellStyle name="Notas 3 3 6 4 2" xfId="36875"/>
    <cellStyle name="Notas 3 3 6 4 3" xfId="36876"/>
    <cellStyle name="Notas 3 3 6 4 4" xfId="36877"/>
    <cellStyle name="Notas 3 3 6 5" xfId="36878"/>
    <cellStyle name="Notas 3 3 6 6" xfId="36879"/>
    <cellStyle name="Notas 3 3 7" xfId="36880"/>
    <cellStyle name="Notas 3 3 7 2" xfId="36881"/>
    <cellStyle name="Notas 3 3 7 2 2" xfId="36882"/>
    <cellStyle name="Notas 3 3 7 2 2 2" xfId="36883"/>
    <cellStyle name="Notas 3 3 7 2 2 3" xfId="36884"/>
    <cellStyle name="Notas 3 3 7 2 2 4" xfId="36885"/>
    <cellStyle name="Notas 3 3 7 2 3" xfId="36886"/>
    <cellStyle name="Notas 3 3 7 2 3 2" xfId="36887"/>
    <cellStyle name="Notas 3 3 7 2 3 3" xfId="36888"/>
    <cellStyle name="Notas 3 3 7 2 3 4" xfId="36889"/>
    <cellStyle name="Notas 3 3 7 2 4" xfId="36890"/>
    <cellStyle name="Notas 3 3 7 2 5" xfId="36891"/>
    <cellStyle name="Notas 3 3 7 2 6" xfId="36892"/>
    <cellStyle name="Notas 3 3 7 3" xfId="36893"/>
    <cellStyle name="Notas 3 3 7 3 2" xfId="36894"/>
    <cellStyle name="Notas 3 3 7 3 2 2" xfId="36895"/>
    <cellStyle name="Notas 3 3 7 3 2 3" xfId="36896"/>
    <cellStyle name="Notas 3 3 7 3 2 4" xfId="36897"/>
    <cellStyle name="Notas 3 3 7 3 3" xfId="36898"/>
    <cellStyle name="Notas 3 3 7 3 3 2" xfId="36899"/>
    <cellStyle name="Notas 3 3 7 3 3 3" xfId="36900"/>
    <cellStyle name="Notas 3 3 7 3 3 4" xfId="36901"/>
    <cellStyle name="Notas 3 3 7 3 4" xfId="36902"/>
    <cellStyle name="Notas 3 3 7 3 5" xfId="36903"/>
    <cellStyle name="Notas 3 3 7 3 6" xfId="36904"/>
    <cellStyle name="Notas 3 3 7 4" xfId="36905"/>
    <cellStyle name="Notas 3 3 7 4 2" xfId="36906"/>
    <cellStyle name="Notas 3 3 7 4 3" xfId="36907"/>
    <cellStyle name="Notas 3 3 7 4 4" xfId="36908"/>
    <cellStyle name="Notas 3 3 7 5" xfId="36909"/>
    <cellStyle name="Notas 3 3 7 6" xfId="36910"/>
    <cellStyle name="Notas 3 3 8" xfId="36911"/>
    <cellStyle name="Notas 3 3 8 2" xfId="36912"/>
    <cellStyle name="Notas 3 3 8 2 2" xfId="36913"/>
    <cellStyle name="Notas 3 3 8 2 2 2" xfId="36914"/>
    <cellStyle name="Notas 3 3 8 2 2 3" xfId="36915"/>
    <cellStyle name="Notas 3 3 8 2 2 4" xfId="36916"/>
    <cellStyle name="Notas 3 3 8 2 3" xfId="36917"/>
    <cellStyle name="Notas 3 3 8 2 3 2" xfId="36918"/>
    <cellStyle name="Notas 3 3 8 2 3 3" xfId="36919"/>
    <cellStyle name="Notas 3 3 8 2 3 4" xfId="36920"/>
    <cellStyle name="Notas 3 3 8 2 4" xfId="36921"/>
    <cellStyle name="Notas 3 3 8 2 5" xfId="36922"/>
    <cellStyle name="Notas 3 3 8 2 6" xfId="36923"/>
    <cellStyle name="Notas 3 3 8 3" xfId="36924"/>
    <cellStyle name="Notas 3 3 8 3 2" xfId="36925"/>
    <cellStyle name="Notas 3 3 8 3 2 2" xfId="36926"/>
    <cellStyle name="Notas 3 3 8 3 2 3" xfId="36927"/>
    <cellStyle name="Notas 3 3 8 3 2 4" xfId="36928"/>
    <cellStyle name="Notas 3 3 8 3 3" xfId="36929"/>
    <cellStyle name="Notas 3 3 8 3 3 2" xfId="36930"/>
    <cellStyle name="Notas 3 3 8 3 3 3" xfId="36931"/>
    <cellStyle name="Notas 3 3 8 3 3 4" xfId="36932"/>
    <cellStyle name="Notas 3 3 8 3 4" xfId="36933"/>
    <cellStyle name="Notas 3 3 8 3 5" xfId="36934"/>
    <cellStyle name="Notas 3 3 8 3 6" xfId="36935"/>
    <cellStyle name="Notas 3 3 8 4" xfId="36936"/>
    <cellStyle name="Notas 3 3 8 4 2" xfId="36937"/>
    <cellStyle name="Notas 3 3 8 4 3" xfId="36938"/>
    <cellStyle name="Notas 3 3 8 4 4" xfId="36939"/>
    <cellStyle name="Notas 3 3 8 5" xfId="36940"/>
    <cellStyle name="Notas 3 3 8 6" xfId="36941"/>
    <cellStyle name="Notas 3 3 9" xfId="36942"/>
    <cellStyle name="Notas 3 3 9 2" xfId="36943"/>
    <cellStyle name="Notas 3 3 9 2 2" xfId="36944"/>
    <cellStyle name="Notas 3 3 9 2 2 2" xfId="36945"/>
    <cellStyle name="Notas 3 3 9 2 2 3" xfId="36946"/>
    <cellStyle name="Notas 3 3 9 2 2 4" xfId="36947"/>
    <cellStyle name="Notas 3 3 9 2 3" xfId="36948"/>
    <cellStyle name="Notas 3 3 9 2 3 2" xfId="36949"/>
    <cellStyle name="Notas 3 3 9 2 3 3" xfId="36950"/>
    <cellStyle name="Notas 3 3 9 2 3 4" xfId="36951"/>
    <cellStyle name="Notas 3 3 9 2 4" xfId="36952"/>
    <cellStyle name="Notas 3 3 9 2 5" xfId="36953"/>
    <cellStyle name="Notas 3 3 9 2 6" xfId="36954"/>
    <cellStyle name="Notas 3 3 9 3" xfId="36955"/>
    <cellStyle name="Notas 3 3 9 3 2" xfId="36956"/>
    <cellStyle name="Notas 3 3 9 3 2 2" xfId="36957"/>
    <cellStyle name="Notas 3 3 9 3 2 3" xfId="36958"/>
    <cellStyle name="Notas 3 3 9 3 2 4" xfId="36959"/>
    <cellStyle name="Notas 3 3 9 3 3" xfId="36960"/>
    <cellStyle name="Notas 3 3 9 3 3 2" xfId="36961"/>
    <cellStyle name="Notas 3 3 9 3 3 3" xfId="36962"/>
    <cellStyle name="Notas 3 3 9 3 3 4" xfId="36963"/>
    <cellStyle name="Notas 3 3 9 3 4" xfId="36964"/>
    <cellStyle name="Notas 3 3 9 3 5" xfId="36965"/>
    <cellStyle name="Notas 3 3 9 3 6" xfId="36966"/>
    <cellStyle name="Notas 3 3 9 4" xfId="36967"/>
    <cellStyle name="Notas 3 3 9 4 2" xfId="36968"/>
    <cellStyle name="Notas 3 3 9 4 3" xfId="36969"/>
    <cellStyle name="Notas 3 3 9 4 4" xfId="36970"/>
    <cellStyle name="Notas 3 3 9 5" xfId="36971"/>
    <cellStyle name="Notas 3 3 9 6" xfId="36972"/>
    <cellStyle name="Notas 3 4" xfId="36973"/>
    <cellStyle name="Notas 3 4 10" xfId="36974"/>
    <cellStyle name="Notas 3 4 10 2" xfId="36975"/>
    <cellStyle name="Notas 3 4 10 2 2" xfId="36976"/>
    <cellStyle name="Notas 3 4 10 2 2 2" xfId="36977"/>
    <cellStyle name="Notas 3 4 10 2 2 3" xfId="36978"/>
    <cellStyle name="Notas 3 4 10 2 2 4" xfId="36979"/>
    <cellStyle name="Notas 3 4 10 2 3" xfId="36980"/>
    <cellStyle name="Notas 3 4 10 2 3 2" xfId="36981"/>
    <cellStyle name="Notas 3 4 10 2 3 3" xfId="36982"/>
    <cellStyle name="Notas 3 4 10 2 3 4" xfId="36983"/>
    <cellStyle name="Notas 3 4 10 2 4" xfId="36984"/>
    <cellStyle name="Notas 3 4 10 2 5" xfId="36985"/>
    <cellStyle name="Notas 3 4 10 2 6" xfId="36986"/>
    <cellStyle name="Notas 3 4 10 3" xfId="36987"/>
    <cellStyle name="Notas 3 4 10 3 2" xfId="36988"/>
    <cellStyle name="Notas 3 4 10 3 2 2" xfId="36989"/>
    <cellStyle name="Notas 3 4 10 3 2 3" xfId="36990"/>
    <cellStyle name="Notas 3 4 10 3 2 4" xfId="36991"/>
    <cellStyle name="Notas 3 4 10 3 3" xfId="36992"/>
    <cellStyle name="Notas 3 4 10 3 3 2" xfId="36993"/>
    <cellStyle name="Notas 3 4 10 3 3 3" xfId="36994"/>
    <cellStyle name="Notas 3 4 10 3 3 4" xfId="36995"/>
    <cellStyle name="Notas 3 4 10 3 4" xfId="36996"/>
    <cellStyle name="Notas 3 4 10 3 5" xfId="36997"/>
    <cellStyle name="Notas 3 4 10 3 6" xfId="36998"/>
    <cellStyle name="Notas 3 4 10 4" xfId="36999"/>
    <cellStyle name="Notas 3 4 10 5" xfId="37000"/>
    <cellStyle name="Notas 3 4 10 6" xfId="37001"/>
    <cellStyle name="Notas 3 4 11" xfId="37002"/>
    <cellStyle name="Notas 3 4 12" xfId="37003"/>
    <cellStyle name="Notas 3 4 2" xfId="37004"/>
    <cellStyle name="Notas 3 4 2 2" xfId="37005"/>
    <cellStyle name="Notas 3 4 2 2 2" xfId="37006"/>
    <cellStyle name="Notas 3 4 2 2 2 2" xfId="37007"/>
    <cellStyle name="Notas 3 4 2 2 2 2 2" xfId="37008"/>
    <cellStyle name="Notas 3 4 2 2 2 2 3" xfId="37009"/>
    <cellStyle name="Notas 3 4 2 2 2 2 4" xfId="37010"/>
    <cellStyle name="Notas 3 4 2 2 2 3" xfId="37011"/>
    <cellStyle name="Notas 3 4 2 2 2 3 2" xfId="37012"/>
    <cellStyle name="Notas 3 4 2 2 2 3 3" xfId="37013"/>
    <cellStyle name="Notas 3 4 2 2 2 3 4" xfId="37014"/>
    <cellStyle name="Notas 3 4 2 2 2 4" xfId="37015"/>
    <cellStyle name="Notas 3 4 2 2 2 5" xfId="37016"/>
    <cellStyle name="Notas 3 4 2 2 2 6" xfId="37017"/>
    <cellStyle name="Notas 3 4 2 2 3" xfId="37018"/>
    <cellStyle name="Notas 3 4 2 2 3 2" xfId="37019"/>
    <cellStyle name="Notas 3 4 2 2 3 2 2" xfId="37020"/>
    <cellStyle name="Notas 3 4 2 2 3 2 3" xfId="37021"/>
    <cellStyle name="Notas 3 4 2 2 3 2 4" xfId="37022"/>
    <cellStyle name="Notas 3 4 2 2 3 3" xfId="37023"/>
    <cellStyle name="Notas 3 4 2 2 3 3 2" xfId="37024"/>
    <cellStyle name="Notas 3 4 2 2 3 3 3" xfId="37025"/>
    <cellStyle name="Notas 3 4 2 2 3 3 4" xfId="37026"/>
    <cellStyle name="Notas 3 4 2 2 3 4" xfId="37027"/>
    <cellStyle name="Notas 3 4 2 2 3 5" xfId="37028"/>
    <cellStyle name="Notas 3 4 2 2 3 6" xfId="37029"/>
    <cellStyle name="Notas 3 4 2 2 4" xfId="37030"/>
    <cellStyle name="Notas 3 4 2 2 5" xfId="37031"/>
    <cellStyle name="Notas 3 4 2 2 6" xfId="37032"/>
    <cellStyle name="Notas 3 4 2 3" xfId="37033"/>
    <cellStyle name="Notas 3 4 2 4" xfId="37034"/>
    <cellStyle name="Notas 3 4 3" xfId="37035"/>
    <cellStyle name="Notas 3 4 3 2" xfId="37036"/>
    <cellStyle name="Notas 3 4 3 2 2" xfId="37037"/>
    <cellStyle name="Notas 3 4 3 2 2 2" xfId="37038"/>
    <cellStyle name="Notas 3 4 3 2 2 2 2" xfId="37039"/>
    <cellStyle name="Notas 3 4 3 2 2 2 3" xfId="37040"/>
    <cellStyle name="Notas 3 4 3 2 2 2 4" xfId="37041"/>
    <cellStyle name="Notas 3 4 3 2 2 3" xfId="37042"/>
    <cellStyle name="Notas 3 4 3 2 2 3 2" xfId="37043"/>
    <cellStyle name="Notas 3 4 3 2 2 3 3" xfId="37044"/>
    <cellStyle name="Notas 3 4 3 2 2 3 4" xfId="37045"/>
    <cellStyle name="Notas 3 4 3 2 2 4" xfId="37046"/>
    <cellStyle name="Notas 3 4 3 2 2 5" xfId="37047"/>
    <cellStyle name="Notas 3 4 3 2 2 6" xfId="37048"/>
    <cellStyle name="Notas 3 4 3 2 3" xfId="37049"/>
    <cellStyle name="Notas 3 4 3 2 3 2" xfId="37050"/>
    <cellStyle name="Notas 3 4 3 2 3 2 2" xfId="37051"/>
    <cellStyle name="Notas 3 4 3 2 3 2 3" xfId="37052"/>
    <cellStyle name="Notas 3 4 3 2 3 2 4" xfId="37053"/>
    <cellStyle name="Notas 3 4 3 2 3 3" xfId="37054"/>
    <cellStyle name="Notas 3 4 3 2 3 3 2" xfId="37055"/>
    <cellStyle name="Notas 3 4 3 2 3 3 3" xfId="37056"/>
    <cellStyle name="Notas 3 4 3 2 3 3 4" xfId="37057"/>
    <cellStyle name="Notas 3 4 3 2 3 4" xfId="37058"/>
    <cellStyle name="Notas 3 4 3 2 3 5" xfId="37059"/>
    <cellStyle name="Notas 3 4 3 2 3 6" xfId="37060"/>
    <cellStyle name="Notas 3 4 3 2 4" xfId="37061"/>
    <cellStyle name="Notas 3 4 3 2 5" xfId="37062"/>
    <cellStyle name="Notas 3 4 3 2 6" xfId="37063"/>
    <cellStyle name="Notas 3 4 3 3" xfId="37064"/>
    <cellStyle name="Notas 3 4 3 4" xfId="37065"/>
    <cellStyle name="Notas 3 4 4" xfId="37066"/>
    <cellStyle name="Notas 3 4 4 2" xfId="37067"/>
    <cellStyle name="Notas 3 4 4 2 2" xfId="37068"/>
    <cellStyle name="Notas 3 4 4 2 2 2" xfId="37069"/>
    <cellStyle name="Notas 3 4 4 2 2 2 2" xfId="37070"/>
    <cellStyle name="Notas 3 4 4 2 2 2 3" xfId="37071"/>
    <cellStyle name="Notas 3 4 4 2 2 2 4" xfId="37072"/>
    <cellStyle name="Notas 3 4 4 2 2 3" xfId="37073"/>
    <cellStyle name="Notas 3 4 4 2 2 3 2" xfId="37074"/>
    <cellStyle name="Notas 3 4 4 2 2 3 3" xfId="37075"/>
    <cellStyle name="Notas 3 4 4 2 2 3 4" xfId="37076"/>
    <cellStyle name="Notas 3 4 4 2 2 4" xfId="37077"/>
    <cellStyle name="Notas 3 4 4 2 2 5" xfId="37078"/>
    <cellStyle name="Notas 3 4 4 2 2 6" xfId="37079"/>
    <cellStyle name="Notas 3 4 4 2 3" xfId="37080"/>
    <cellStyle name="Notas 3 4 4 2 3 2" xfId="37081"/>
    <cellStyle name="Notas 3 4 4 2 3 2 2" xfId="37082"/>
    <cellStyle name="Notas 3 4 4 2 3 2 3" xfId="37083"/>
    <cellStyle name="Notas 3 4 4 2 3 2 4" xfId="37084"/>
    <cellStyle name="Notas 3 4 4 2 3 3" xfId="37085"/>
    <cellStyle name="Notas 3 4 4 2 3 3 2" xfId="37086"/>
    <cellStyle name="Notas 3 4 4 2 3 3 3" xfId="37087"/>
    <cellStyle name="Notas 3 4 4 2 3 3 4" xfId="37088"/>
    <cellStyle name="Notas 3 4 4 2 3 4" xfId="37089"/>
    <cellStyle name="Notas 3 4 4 2 3 5" xfId="37090"/>
    <cellStyle name="Notas 3 4 4 2 3 6" xfId="37091"/>
    <cellStyle name="Notas 3 4 4 2 4" xfId="37092"/>
    <cellStyle name="Notas 3 4 4 2 5" xfId="37093"/>
    <cellStyle name="Notas 3 4 4 2 6" xfId="37094"/>
    <cellStyle name="Notas 3 4 4 3" xfId="37095"/>
    <cellStyle name="Notas 3 4 4 4" xfId="37096"/>
    <cellStyle name="Notas 3 4 5" xfId="37097"/>
    <cellStyle name="Notas 3 4 5 2" xfId="37098"/>
    <cellStyle name="Notas 3 4 5 2 2" xfId="37099"/>
    <cellStyle name="Notas 3 4 5 2 2 2" xfId="37100"/>
    <cellStyle name="Notas 3 4 5 2 2 2 2" xfId="37101"/>
    <cellStyle name="Notas 3 4 5 2 2 2 3" xfId="37102"/>
    <cellStyle name="Notas 3 4 5 2 2 2 4" xfId="37103"/>
    <cellStyle name="Notas 3 4 5 2 2 3" xfId="37104"/>
    <cellStyle name="Notas 3 4 5 2 2 3 2" xfId="37105"/>
    <cellStyle name="Notas 3 4 5 2 2 3 3" xfId="37106"/>
    <cellStyle name="Notas 3 4 5 2 2 3 4" xfId="37107"/>
    <cellStyle name="Notas 3 4 5 2 2 4" xfId="37108"/>
    <cellStyle name="Notas 3 4 5 2 2 5" xfId="37109"/>
    <cellStyle name="Notas 3 4 5 2 2 6" xfId="37110"/>
    <cellStyle name="Notas 3 4 5 2 3" xfId="37111"/>
    <cellStyle name="Notas 3 4 5 2 3 2" xfId="37112"/>
    <cellStyle name="Notas 3 4 5 2 3 2 2" xfId="37113"/>
    <cellStyle name="Notas 3 4 5 2 3 2 3" xfId="37114"/>
    <cellStyle name="Notas 3 4 5 2 3 2 4" xfId="37115"/>
    <cellStyle name="Notas 3 4 5 2 3 3" xfId="37116"/>
    <cellStyle name="Notas 3 4 5 2 3 3 2" xfId="37117"/>
    <cellStyle name="Notas 3 4 5 2 3 3 3" xfId="37118"/>
    <cellStyle name="Notas 3 4 5 2 3 3 4" xfId="37119"/>
    <cellStyle name="Notas 3 4 5 2 3 4" xfId="37120"/>
    <cellStyle name="Notas 3 4 5 2 3 5" xfId="37121"/>
    <cellStyle name="Notas 3 4 5 2 3 6" xfId="37122"/>
    <cellStyle name="Notas 3 4 5 2 4" xfId="37123"/>
    <cellStyle name="Notas 3 4 5 2 5" xfId="37124"/>
    <cellStyle name="Notas 3 4 5 2 6" xfId="37125"/>
    <cellStyle name="Notas 3 4 5 3" xfId="37126"/>
    <cellStyle name="Notas 3 4 5 4" xfId="37127"/>
    <cellStyle name="Notas 3 4 6" xfId="37128"/>
    <cellStyle name="Notas 3 4 6 2" xfId="37129"/>
    <cellStyle name="Notas 3 4 6 2 2" xfId="37130"/>
    <cellStyle name="Notas 3 4 6 2 2 2" xfId="37131"/>
    <cellStyle name="Notas 3 4 6 2 2 3" xfId="37132"/>
    <cellStyle name="Notas 3 4 6 2 2 4" xfId="37133"/>
    <cellStyle name="Notas 3 4 6 2 3" xfId="37134"/>
    <cellStyle name="Notas 3 4 6 2 3 2" xfId="37135"/>
    <cellStyle name="Notas 3 4 6 2 3 3" xfId="37136"/>
    <cellStyle name="Notas 3 4 6 2 3 4" xfId="37137"/>
    <cellStyle name="Notas 3 4 6 2 4" xfId="37138"/>
    <cellStyle name="Notas 3 4 6 2 5" xfId="37139"/>
    <cellStyle name="Notas 3 4 6 2 6" xfId="37140"/>
    <cellStyle name="Notas 3 4 6 3" xfId="37141"/>
    <cellStyle name="Notas 3 4 6 3 2" xfId="37142"/>
    <cellStyle name="Notas 3 4 6 3 2 2" xfId="37143"/>
    <cellStyle name="Notas 3 4 6 3 2 3" xfId="37144"/>
    <cellStyle name="Notas 3 4 6 3 2 4" xfId="37145"/>
    <cellStyle name="Notas 3 4 6 3 3" xfId="37146"/>
    <cellStyle name="Notas 3 4 6 3 3 2" xfId="37147"/>
    <cellStyle name="Notas 3 4 6 3 3 3" xfId="37148"/>
    <cellStyle name="Notas 3 4 6 3 3 4" xfId="37149"/>
    <cellStyle name="Notas 3 4 6 3 4" xfId="37150"/>
    <cellStyle name="Notas 3 4 6 3 5" xfId="37151"/>
    <cellStyle name="Notas 3 4 6 3 6" xfId="37152"/>
    <cellStyle name="Notas 3 4 6 4" xfId="37153"/>
    <cellStyle name="Notas 3 4 6 4 2" xfId="37154"/>
    <cellStyle name="Notas 3 4 6 4 3" xfId="37155"/>
    <cellStyle name="Notas 3 4 6 4 4" xfId="37156"/>
    <cellStyle name="Notas 3 4 6 5" xfId="37157"/>
    <cellStyle name="Notas 3 4 6 6" xfId="37158"/>
    <cellStyle name="Notas 3 4 7" xfId="37159"/>
    <cellStyle name="Notas 3 4 7 2" xfId="37160"/>
    <cellStyle name="Notas 3 4 7 2 2" xfId="37161"/>
    <cellStyle name="Notas 3 4 7 2 2 2" xfId="37162"/>
    <cellStyle name="Notas 3 4 7 2 2 3" xfId="37163"/>
    <cellStyle name="Notas 3 4 7 2 2 4" xfId="37164"/>
    <cellStyle name="Notas 3 4 7 2 3" xfId="37165"/>
    <cellStyle name="Notas 3 4 7 2 3 2" xfId="37166"/>
    <cellStyle name="Notas 3 4 7 2 3 3" xfId="37167"/>
    <cellStyle name="Notas 3 4 7 2 3 4" xfId="37168"/>
    <cellStyle name="Notas 3 4 7 2 4" xfId="37169"/>
    <cellStyle name="Notas 3 4 7 2 5" xfId="37170"/>
    <cellStyle name="Notas 3 4 7 2 6" xfId="37171"/>
    <cellStyle name="Notas 3 4 7 3" xfId="37172"/>
    <cellStyle name="Notas 3 4 7 3 2" xfId="37173"/>
    <cellStyle name="Notas 3 4 7 3 2 2" xfId="37174"/>
    <cellStyle name="Notas 3 4 7 3 2 3" xfId="37175"/>
    <cellStyle name="Notas 3 4 7 3 2 4" xfId="37176"/>
    <cellStyle name="Notas 3 4 7 3 3" xfId="37177"/>
    <cellStyle name="Notas 3 4 7 3 3 2" xfId="37178"/>
    <cellStyle name="Notas 3 4 7 3 3 3" xfId="37179"/>
    <cellStyle name="Notas 3 4 7 3 3 4" xfId="37180"/>
    <cellStyle name="Notas 3 4 7 3 4" xfId="37181"/>
    <cellStyle name="Notas 3 4 7 3 5" xfId="37182"/>
    <cellStyle name="Notas 3 4 7 3 6" xfId="37183"/>
    <cellStyle name="Notas 3 4 7 4" xfId="37184"/>
    <cellStyle name="Notas 3 4 7 4 2" xfId="37185"/>
    <cellStyle name="Notas 3 4 7 4 3" xfId="37186"/>
    <cellStyle name="Notas 3 4 7 4 4" xfId="37187"/>
    <cellStyle name="Notas 3 4 7 5" xfId="37188"/>
    <cellStyle name="Notas 3 4 7 6" xfId="37189"/>
    <cellStyle name="Notas 3 4 8" xfId="37190"/>
    <cellStyle name="Notas 3 4 8 2" xfId="37191"/>
    <cellStyle name="Notas 3 4 8 2 2" xfId="37192"/>
    <cellStyle name="Notas 3 4 8 2 2 2" xfId="37193"/>
    <cellStyle name="Notas 3 4 8 2 2 3" xfId="37194"/>
    <cellStyle name="Notas 3 4 8 2 2 4" xfId="37195"/>
    <cellStyle name="Notas 3 4 8 2 3" xfId="37196"/>
    <cellStyle name="Notas 3 4 8 2 3 2" xfId="37197"/>
    <cellStyle name="Notas 3 4 8 2 3 3" xfId="37198"/>
    <cellStyle name="Notas 3 4 8 2 3 4" xfId="37199"/>
    <cellStyle name="Notas 3 4 8 2 4" xfId="37200"/>
    <cellStyle name="Notas 3 4 8 2 5" xfId="37201"/>
    <cellStyle name="Notas 3 4 8 2 6" xfId="37202"/>
    <cellStyle name="Notas 3 4 8 3" xfId="37203"/>
    <cellStyle name="Notas 3 4 8 3 2" xfId="37204"/>
    <cellStyle name="Notas 3 4 8 3 2 2" xfId="37205"/>
    <cellStyle name="Notas 3 4 8 3 2 3" xfId="37206"/>
    <cellStyle name="Notas 3 4 8 3 2 4" xfId="37207"/>
    <cellStyle name="Notas 3 4 8 3 3" xfId="37208"/>
    <cellStyle name="Notas 3 4 8 3 3 2" xfId="37209"/>
    <cellStyle name="Notas 3 4 8 3 3 3" xfId="37210"/>
    <cellStyle name="Notas 3 4 8 3 3 4" xfId="37211"/>
    <cellStyle name="Notas 3 4 8 3 4" xfId="37212"/>
    <cellStyle name="Notas 3 4 8 3 5" xfId="37213"/>
    <cellStyle name="Notas 3 4 8 3 6" xfId="37214"/>
    <cellStyle name="Notas 3 4 8 4" xfId="37215"/>
    <cellStyle name="Notas 3 4 8 4 2" xfId="37216"/>
    <cellStyle name="Notas 3 4 8 4 3" xfId="37217"/>
    <cellStyle name="Notas 3 4 8 4 4" xfId="37218"/>
    <cellStyle name="Notas 3 4 8 5" xfId="37219"/>
    <cellStyle name="Notas 3 4 8 6" xfId="37220"/>
    <cellStyle name="Notas 3 4 9" xfId="37221"/>
    <cellStyle name="Notas 3 4 9 2" xfId="37222"/>
    <cellStyle name="Notas 3 4 9 2 2" xfId="37223"/>
    <cellStyle name="Notas 3 4 9 2 2 2" xfId="37224"/>
    <cellStyle name="Notas 3 4 9 2 2 3" xfId="37225"/>
    <cellStyle name="Notas 3 4 9 2 2 4" xfId="37226"/>
    <cellStyle name="Notas 3 4 9 2 3" xfId="37227"/>
    <cellStyle name="Notas 3 4 9 2 3 2" xfId="37228"/>
    <cellStyle name="Notas 3 4 9 2 3 3" xfId="37229"/>
    <cellStyle name="Notas 3 4 9 2 3 4" xfId="37230"/>
    <cellStyle name="Notas 3 4 9 2 4" xfId="37231"/>
    <cellStyle name="Notas 3 4 9 2 5" xfId="37232"/>
    <cellStyle name="Notas 3 4 9 2 6" xfId="37233"/>
    <cellStyle name="Notas 3 4 9 3" xfId="37234"/>
    <cellStyle name="Notas 3 4 9 3 2" xfId="37235"/>
    <cellStyle name="Notas 3 4 9 3 2 2" xfId="37236"/>
    <cellStyle name="Notas 3 4 9 3 2 3" xfId="37237"/>
    <cellStyle name="Notas 3 4 9 3 2 4" xfId="37238"/>
    <cellStyle name="Notas 3 4 9 3 3" xfId="37239"/>
    <cellStyle name="Notas 3 4 9 3 3 2" xfId="37240"/>
    <cellStyle name="Notas 3 4 9 3 3 3" xfId="37241"/>
    <cellStyle name="Notas 3 4 9 3 3 4" xfId="37242"/>
    <cellStyle name="Notas 3 4 9 3 4" xfId="37243"/>
    <cellStyle name="Notas 3 4 9 3 5" xfId="37244"/>
    <cellStyle name="Notas 3 4 9 3 6" xfId="37245"/>
    <cellStyle name="Notas 3 4 9 4" xfId="37246"/>
    <cellStyle name="Notas 3 4 9 4 2" xfId="37247"/>
    <cellStyle name="Notas 3 4 9 4 3" xfId="37248"/>
    <cellStyle name="Notas 3 4 9 4 4" xfId="37249"/>
    <cellStyle name="Notas 3 4 9 5" xfId="37250"/>
    <cellStyle name="Notas 3 4 9 6" xfId="37251"/>
    <cellStyle name="Notas 3 5" xfId="37252"/>
    <cellStyle name="Notas 3 5 2" xfId="37253"/>
    <cellStyle name="Notas 3 5 2 2" xfId="37254"/>
    <cellStyle name="Notas 3 5 2 2 2" xfId="37255"/>
    <cellStyle name="Notas 3 5 2 2 2 2" xfId="37256"/>
    <cellStyle name="Notas 3 5 2 2 2 3" xfId="37257"/>
    <cellStyle name="Notas 3 5 2 2 2 4" xfId="37258"/>
    <cellStyle name="Notas 3 5 2 2 3" xfId="37259"/>
    <cellStyle name="Notas 3 5 2 2 3 2" xfId="37260"/>
    <cellStyle name="Notas 3 5 2 2 3 3" xfId="37261"/>
    <cellStyle name="Notas 3 5 2 2 3 4" xfId="37262"/>
    <cellStyle name="Notas 3 5 2 2 4" xfId="37263"/>
    <cellStyle name="Notas 3 5 2 2 5" xfId="37264"/>
    <cellStyle name="Notas 3 5 2 2 6" xfId="37265"/>
    <cellStyle name="Notas 3 5 2 3" xfId="37266"/>
    <cellStyle name="Notas 3 5 2 3 2" xfId="37267"/>
    <cellStyle name="Notas 3 5 2 3 2 2" xfId="37268"/>
    <cellStyle name="Notas 3 5 2 3 2 3" xfId="37269"/>
    <cellStyle name="Notas 3 5 2 3 2 4" xfId="37270"/>
    <cellStyle name="Notas 3 5 2 3 3" xfId="37271"/>
    <cellStyle name="Notas 3 5 2 3 3 2" xfId="37272"/>
    <cellStyle name="Notas 3 5 2 3 3 3" xfId="37273"/>
    <cellStyle name="Notas 3 5 2 3 3 4" xfId="37274"/>
    <cellStyle name="Notas 3 5 2 3 4" xfId="37275"/>
    <cellStyle name="Notas 3 5 2 3 5" xfId="37276"/>
    <cellStyle name="Notas 3 5 2 3 6" xfId="37277"/>
    <cellStyle name="Notas 3 5 2 4" xfId="37278"/>
    <cellStyle name="Notas 3 5 2 5" xfId="37279"/>
    <cellStyle name="Notas 3 5 2 6" xfId="37280"/>
    <cellStyle name="Notas 3 5 3" xfId="37281"/>
    <cellStyle name="Notas 3 5 4" xfId="37282"/>
    <cellStyle name="Notas 3 6" xfId="37283"/>
    <cellStyle name="Notas 3 6 2" xfId="37284"/>
    <cellStyle name="Notas 3 6 2 2" xfId="37285"/>
    <cellStyle name="Notas 3 6 2 2 2" xfId="37286"/>
    <cellStyle name="Notas 3 6 2 2 2 2" xfId="37287"/>
    <cellStyle name="Notas 3 6 2 2 2 3" xfId="37288"/>
    <cellStyle name="Notas 3 6 2 2 2 4" xfId="37289"/>
    <cellStyle name="Notas 3 6 2 2 3" xfId="37290"/>
    <cellStyle name="Notas 3 6 2 2 3 2" xfId="37291"/>
    <cellStyle name="Notas 3 6 2 2 3 3" xfId="37292"/>
    <cellStyle name="Notas 3 6 2 2 3 4" xfId="37293"/>
    <cellStyle name="Notas 3 6 2 2 4" xfId="37294"/>
    <cellStyle name="Notas 3 6 2 2 5" xfId="37295"/>
    <cellStyle name="Notas 3 6 2 2 6" xfId="37296"/>
    <cellStyle name="Notas 3 6 2 3" xfId="37297"/>
    <cellStyle name="Notas 3 6 2 3 2" xfId="37298"/>
    <cellStyle name="Notas 3 6 2 3 2 2" xfId="37299"/>
    <cellStyle name="Notas 3 6 2 3 2 3" xfId="37300"/>
    <cellStyle name="Notas 3 6 2 3 2 4" xfId="37301"/>
    <cellStyle name="Notas 3 6 2 3 3" xfId="37302"/>
    <cellStyle name="Notas 3 6 2 3 3 2" xfId="37303"/>
    <cellStyle name="Notas 3 6 2 3 3 3" xfId="37304"/>
    <cellStyle name="Notas 3 6 2 3 3 4" xfId="37305"/>
    <cellStyle name="Notas 3 6 2 3 4" xfId="37306"/>
    <cellStyle name="Notas 3 6 2 3 5" xfId="37307"/>
    <cellStyle name="Notas 3 6 2 3 6" xfId="37308"/>
    <cellStyle name="Notas 3 6 2 4" xfId="37309"/>
    <cellStyle name="Notas 3 6 2 5" xfId="37310"/>
    <cellStyle name="Notas 3 6 2 6" xfId="37311"/>
    <cellStyle name="Notas 3 6 3" xfId="37312"/>
    <cellStyle name="Notas 3 6 4" xfId="37313"/>
    <cellStyle name="Notas 3 7" xfId="37314"/>
    <cellStyle name="Notas 3 7 2" xfId="37315"/>
    <cellStyle name="Notas 3 7 2 2" xfId="37316"/>
    <cellStyle name="Notas 3 7 2 2 2" xfId="37317"/>
    <cellStyle name="Notas 3 7 2 2 2 2" xfId="37318"/>
    <cellStyle name="Notas 3 7 2 2 2 3" xfId="37319"/>
    <cellStyle name="Notas 3 7 2 2 2 4" xfId="37320"/>
    <cellStyle name="Notas 3 7 2 2 3" xfId="37321"/>
    <cellStyle name="Notas 3 7 2 2 3 2" xfId="37322"/>
    <cellStyle name="Notas 3 7 2 2 3 3" xfId="37323"/>
    <cellStyle name="Notas 3 7 2 2 3 4" xfId="37324"/>
    <cellStyle name="Notas 3 7 2 2 4" xfId="37325"/>
    <cellStyle name="Notas 3 7 2 2 5" xfId="37326"/>
    <cellStyle name="Notas 3 7 2 2 6" xfId="37327"/>
    <cellStyle name="Notas 3 7 2 3" xfId="37328"/>
    <cellStyle name="Notas 3 7 2 3 2" xfId="37329"/>
    <cellStyle name="Notas 3 7 2 3 2 2" xfId="37330"/>
    <cellStyle name="Notas 3 7 2 3 2 3" xfId="37331"/>
    <cellStyle name="Notas 3 7 2 3 2 4" xfId="37332"/>
    <cellStyle name="Notas 3 7 2 3 3" xfId="37333"/>
    <cellStyle name="Notas 3 7 2 3 3 2" xfId="37334"/>
    <cellStyle name="Notas 3 7 2 3 3 3" xfId="37335"/>
    <cellStyle name="Notas 3 7 2 3 3 4" xfId="37336"/>
    <cellStyle name="Notas 3 7 2 3 4" xfId="37337"/>
    <cellStyle name="Notas 3 7 2 3 5" xfId="37338"/>
    <cellStyle name="Notas 3 7 2 3 6" xfId="37339"/>
    <cellStyle name="Notas 3 7 2 4" xfId="37340"/>
    <cellStyle name="Notas 3 7 2 5" xfId="37341"/>
    <cellStyle name="Notas 3 7 2 6" xfId="37342"/>
    <cellStyle name="Notas 3 7 3" xfId="37343"/>
    <cellStyle name="Notas 3 7 4" xfId="37344"/>
    <cellStyle name="Notas 3 8" xfId="37345"/>
    <cellStyle name="Notas 3 8 2" xfId="37346"/>
    <cellStyle name="Notas 3 8 2 2" xfId="37347"/>
    <cellStyle name="Notas 3 8 2 2 2" xfId="37348"/>
    <cellStyle name="Notas 3 8 2 2 2 2" xfId="37349"/>
    <cellStyle name="Notas 3 8 2 2 2 3" xfId="37350"/>
    <cellStyle name="Notas 3 8 2 2 2 4" xfId="37351"/>
    <cellStyle name="Notas 3 8 2 2 3" xfId="37352"/>
    <cellStyle name="Notas 3 8 2 2 3 2" xfId="37353"/>
    <cellStyle name="Notas 3 8 2 2 3 3" xfId="37354"/>
    <cellStyle name="Notas 3 8 2 2 3 4" xfId="37355"/>
    <cellStyle name="Notas 3 8 2 2 4" xfId="37356"/>
    <cellStyle name="Notas 3 8 2 2 5" xfId="37357"/>
    <cellStyle name="Notas 3 8 2 2 6" xfId="37358"/>
    <cellStyle name="Notas 3 8 2 3" xfId="37359"/>
    <cellStyle name="Notas 3 8 2 3 2" xfId="37360"/>
    <cellStyle name="Notas 3 8 2 3 2 2" xfId="37361"/>
    <cellStyle name="Notas 3 8 2 3 2 3" xfId="37362"/>
    <cellStyle name="Notas 3 8 2 3 2 4" xfId="37363"/>
    <cellStyle name="Notas 3 8 2 3 3" xfId="37364"/>
    <cellStyle name="Notas 3 8 2 3 3 2" xfId="37365"/>
    <cellStyle name="Notas 3 8 2 3 3 3" xfId="37366"/>
    <cellStyle name="Notas 3 8 2 3 3 4" xfId="37367"/>
    <cellStyle name="Notas 3 8 2 3 4" xfId="37368"/>
    <cellStyle name="Notas 3 8 2 3 5" xfId="37369"/>
    <cellStyle name="Notas 3 8 2 3 6" xfId="37370"/>
    <cellStyle name="Notas 3 8 2 4" xfId="37371"/>
    <cellStyle name="Notas 3 8 2 5" xfId="37372"/>
    <cellStyle name="Notas 3 8 2 6" xfId="37373"/>
    <cellStyle name="Notas 3 8 3" xfId="37374"/>
    <cellStyle name="Notas 3 8 4" xfId="37375"/>
    <cellStyle name="Notas 3 9" xfId="37376"/>
    <cellStyle name="Notas 3 9 2" xfId="37377"/>
    <cellStyle name="Notas 3 9 2 2" xfId="37378"/>
    <cellStyle name="Notas 3 9 2 2 2" xfId="37379"/>
    <cellStyle name="Notas 3 9 2 2 3" xfId="37380"/>
    <cellStyle name="Notas 3 9 2 2 4" xfId="37381"/>
    <cellStyle name="Notas 3 9 2 3" xfId="37382"/>
    <cellStyle name="Notas 3 9 2 3 2" xfId="37383"/>
    <cellStyle name="Notas 3 9 2 3 3" xfId="37384"/>
    <cellStyle name="Notas 3 9 2 3 4" xfId="37385"/>
    <cellStyle name="Notas 3 9 2 4" xfId="37386"/>
    <cellStyle name="Notas 3 9 2 5" xfId="37387"/>
    <cellStyle name="Notas 3 9 2 6" xfId="37388"/>
    <cellStyle name="Notas 3 9 3" xfId="37389"/>
    <cellStyle name="Notas 3 9 3 2" xfId="37390"/>
    <cellStyle name="Notas 3 9 3 2 2" xfId="37391"/>
    <cellStyle name="Notas 3 9 3 2 3" xfId="37392"/>
    <cellStyle name="Notas 3 9 3 2 4" xfId="37393"/>
    <cellStyle name="Notas 3 9 3 3" xfId="37394"/>
    <cellStyle name="Notas 3 9 3 3 2" xfId="37395"/>
    <cellStyle name="Notas 3 9 3 3 3" xfId="37396"/>
    <cellStyle name="Notas 3 9 3 3 4" xfId="37397"/>
    <cellStyle name="Notas 3 9 3 4" xfId="37398"/>
    <cellStyle name="Notas 3 9 3 5" xfId="37399"/>
    <cellStyle name="Notas 3 9 3 6" xfId="37400"/>
    <cellStyle name="Notas 3 9 4" xfId="37401"/>
    <cellStyle name="Notas 3 9 4 2" xfId="37402"/>
    <cellStyle name="Notas 3 9 4 3" xfId="37403"/>
    <cellStyle name="Notas 3 9 4 4" xfId="37404"/>
    <cellStyle name="Notas 3 9 5" xfId="37405"/>
    <cellStyle name="Notas 3 9 6" xfId="37406"/>
    <cellStyle name="Notas 4" xfId="37407"/>
    <cellStyle name="Notas 4 10" xfId="37408"/>
    <cellStyle name="Notas 4 10 2" xfId="37409"/>
    <cellStyle name="Notas 4 10 2 2" xfId="37410"/>
    <cellStyle name="Notas 4 10 2 2 2" xfId="37411"/>
    <cellStyle name="Notas 4 10 2 2 3" xfId="37412"/>
    <cellStyle name="Notas 4 10 2 2 4" xfId="37413"/>
    <cellStyle name="Notas 4 10 2 3" xfId="37414"/>
    <cellStyle name="Notas 4 10 2 3 2" xfId="37415"/>
    <cellStyle name="Notas 4 10 2 3 3" xfId="37416"/>
    <cellStyle name="Notas 4 10 2 3 4" xfId="37417"/>
    <cellStyle name="Notas 4 10 2 4" xfId="37418"/>
    <cellStyle name="Notas 4 10 2 5" xfId="37419"/>
    <cellStyle name="Notas 4 10 2 6" xfId="37420"/>
    <cellStyle name="Notas 4 10 3" xfId="37421"/>
    <cellStyle name="Notas 4 10 3 2" xfId="37422"/>
    <cellStyle name="Notas 4 10 3 2 2" xfId="37423"/>
    <cellStyle name="Notas 4 10 3 2 3" xfId="37424"/>
    <cellStyle name="Notas 4 10 3 2 4" xfId="37425"/>
    <cellStyle name="Notas 4 10 3 3" xfId="37426"/>
    <cellStyle name="Notas 4 10 3 3 2" xfId="37427"/>
    <cellStyle name="Notas 4 10 3 3 3" xfId="37428"/>
    <cellStyle name="Notas 4 10 3 3 4" xfId="37429"/>
    <cellStyle name="Notas 4 10 3 4" xfId="37430"/>
    <cellStyle name="Notas 4 10 3 5" xfId="37431"/>
    <cellStyle name="Notas 4 10 3 6" xfId="37432"/>
    <cellStyle name="Notas 4 10 4" xfId="37433"/>
    <cellStyle name="Notas 4 10 4 2" xfId="37434"/>
    <cellStyle name="Notas 4 10 4 3" xfId="37435"/>
    <cellStyle name="Notas 4 10 4 4" xfId="37436"/>
    <cellStyle name="Notas 4 10 5" xfId="37437"/>
    <cellStyle name="Notas 4 10 6" xfId="37438"/>
    <cellStyle name="Notas 4 11" xfId="37439"/>
    <cellStyle name="Notas 4 11 2" xfId="37440"/>
    <cellStyle name="Notas 4 11 2 2" xfId="37441"/>
    <cellStyle name="Notas 4 11 2 2 2" xfId="37442"/>
    <cellStyle name="Notas 4 11 2 2 3" xfId="37443"/>
    <cellStyle name="Notas 4 11 2 2 4" xfId="37444"/>
    <cellStyle name="Notas 4 11 2 3" xfId="37445"/>
    <cellStyle name="Notas 4 11 2 3 2" xfId="37446"/>
    <cellStyle name="Notas 4 11 2 3 3" xfId="37447"/>
    <cellStyle name="Notas 4 11 2 3 4" xfId="37448"/>
    <cellStyle name="Notas 4 11 2 4" xfId="37449"/>
    <cellStyle name="Notas 4 11 2 5" xfId="37450"/>
    <cellStyle name="Notas 4 11 2 6" xfId="37451"/>
    <cellStyle name="Notas 4 11 3" xfId="37452"/>
    <cellStyle name="Notas 4 11 3 2" xfId="37453"/>
    <cellStyle name="Notas 4 11 3 2 2" xfId="37454"/>
    <cellStyle name="Notas 4 11 3 2 3" xfId="37455"/>
    <cellStyle name="Notas 4 11 3 2 4" xfId="37456"/>
    <cellStyle name="Notas 4 11 3 3" xfId="37457"/>
    <cellStyle name="Notas 4 11 3 3 2" xfId="37458"/>
    <cellStyle name="Notas 4 11 3 3 3" xfId="37459"/>
    <cellStyle name="Notas 4 11 3 3 4" xfId="37460"/>
    <cellStyle name="Notas 4 11 3 4" xfId="37461"/>
    <cellStyle name="Notas 4 11 3 5" xfId="37462"/>
    <cellStyle name="Notas 4 11 3 6" xfId="37463"/>
    <cellStyle name="Notas 4 11 4" xfId="37464"/>
    <cellStyle name="Notas 4 11 4 2" xfId="37465"/>
    <cellStyle name="Notas 4 11 4 3" xfId="37466"/>
    <cellStyle name="Notas 4 11 4 4" xfId="37467"/>
    <cellStyle name="Notas 4 11 5" xfId="37468"/>
    <cellStyle name="Notas 4 11 6" xfId="37469"/>
    <cellStyle name="Notas 4 12" xfId="37470"/>
    <cellStyle name="Notas 4 12 2" xfId="37471"/>
    <cellStyle name="Notas 4 12 2 2" xfId="37472"/>
    <cellStyle name="Notas 4 12 2 2 2" xfId="37473"/>
    <cellStyle name="Notas 4 12 2 2 3" xfId="37474"/>
    <cellStyle name="Notas 4 12 2 2 4" xfId="37475"/>
    <cellStyle name="Notas 4 12 2 3" xfId="37476"/>
    <cellStyle name="Notas 4 12 2 3 2" xfId="37477"/>
    <cellStyle name="Notas 4 12 2 3 3" xfId="37478"/>
    <cellStyle name="Notas 4 12 2 3 4" xfId="37479"/>
    <cellStyle name="Notas 4 12 2 4" xfId="37480"/>
    <cellStyle name="Notas 4 12 2 5" xfId="37481"/>
    <cellStyle name="Notas 4 12 2 6" xfId="37482"/>
    <cellStyle name="Notas 4 12 3" xfId="37483"/>
    <cellStyle name="Notas 4 12 3 2" xfId="37484"/>
    <cellStyle name="Notas 4 12 3 2 2" xfId="37485"/>
    <cellStyle name="Notas 4 12 3 2 3" xfId="37486"/>
    <cellStyle name="Notas 4 12 3 2 4" xfId="37487"/>
    <cellStyle name="Notas 4 12 3 3" xfId="37488"/>
    <cellStyle name="Notas 4 12 3 3 2" xfId="37489"/>
    <cellStyle name="Notas 4 12 3 3 3" xfId="37490"/>
    <cellStyle name="Notas 4 12 3 3 4" xfId="37491"/>
    <cellStyle name="Notas 4 12 3 4" xfId="37492"/>
    <cellStyle name="Notas 4 12 3 5" xfId="37493"/>
    <cellStyle name="Notas 4 12 3 6" xfId="37494"/>
    <cellStyle name="Notas 4 12 4" xfId="37495"/>
    <cellStyle name="Notas 4 12 4 2" xfId="37496"/>
    <cellStyle name="Notas 4 12 4 3" xfId="37497"/>
    <cellStyle name="Notas 4 12 4 4" xfId="37498"/>
    <cellStyle name="Notas 4 12 5" xfId="37499"/>
    <cellStyle name="Notas 4 12 6" xfId="37500"/>
    <cellStyle name="Notas 4 13" xfId="37501"/>
    <cellStyle name="Notas 4 13 2" xfId="37502"/>
    <cellStyle name="Notas 4 13 2 2" xfId="37503"/>
    <cellStyle name="Notas 4 13 2 2 2" xfId="37504"/>
    <cellStyle name="Notas 4 13 2 2 3" xfId="37505"/>
    <cellStyle name="Notas 4 13 2 2 4" xfId="37506"/>
    <cellStyle name="Notas 4 13 2 3" xfId="37507"/>
    <cellStyle name="Notas 4 13 2 3 2" xfId="37508"/>
    <cellStyle name="Notas 4 13 2 3 3" xfId="37509"/>
    <cellStyle name="Notas 4 13 2 3 4" xfId="37510"/>
    <cellStyle name="Notas 4 13 2 4" xfId="37511"/>
    <cellStyle name="Notas 4 13 2 5" xfId="37512"/>
    <cellStyle name="Notas 4 13 2 6" xfId="37513"/>
    <cellStyle name="Notas 4 13 3" xfId="37514"/>
    <cellStyle name="Notas 4 13 3 2" xfId="37515"/>
    <cellStyle name="Notas 4 13 3 2 2" xfId="37516"/>
    <cellStyle name="Notas 4 13 3 2 3" xfId="37517"/>
    <cellStyle name="Notas 4 13 3 2 4" xfId="37518"/>
    <cellStyle name="Notas 4 13 3 3" xfId="37519"/>
    <cellStyle name="Notas 4 13 3 3 2" xfId="37520"/>
    <cellStyle name="Notas 4 13 3 3 3" xfId="37521"/>
    <cellStyle name="Notas 4 13 3 3 4" xfId="37522"/>
    <cellStyle name="Notas 4 13 3 4" xfId="37523"/>
    <cellStyle name="Notas 4 13 3 5" xfId="37524"/>
    <cellStyle name="Notas 4 13 3 6" xfId="37525"/>
    <cellStyle name="Notas 4 13 4" xfId="37526"/>
    <cellStyle name="Notas 4 13 5" xfId="37527"/>
    <cellStyle name="Notas 4 13 6" xfId="37528"/>
    <cellStyle name="Notas 4 14" xfId="37529"/>
    <cellStyle name="Notas 4 15" xfId="37530"/>
    <cellStyle name="Notas 4 2" xfId="37531"/>
    <cellStyle name="Notas 4 2 10" xfId="37532"/>
    <cellStyle name="Notas 4 2 10 2" xfId="37533"/>
    <cellStyle name="Notas 4 2 10 2 2" xfId="37534"/>
    <cellStyle name="Notas 4 2 10 2 2 2" xfId="37535"/>
    <cellStyle name="Notas 4 2 10 2 2 3" xfId="37536"/>
    <cellStyle name="Notas 4 2 10 2 2 4" xfId="37537"/>
    <cellStyle name="Notas 4 2 10 2 3" xfId="37538"/>
    <cellStyle name="Notas 4 2 10 2 3 2" xfId="37539"/>
    <cellStyle name="Notas 4 2 10 2 3 3" xfId="37540"/>
    <cellStyle name="Notas 4 2 10 2 3 4" xfId="37541"/>
    <cellStyle name="Notas 4 2 10 2 4" xfId="37542"/>
    <cellStyle name="Notas 4 2 10 2 5" xfId="37543"/>
    <cellStyle name="Notas 4 2 10 2 6" xfId="37544"/>
    <cellStyle name="Notas 4 2 10 3" xfId="37545"/>
    <cellStyle name="Notas 4 2 10 3 2" xfId="37546"/>
    <cellStyle name="Notas 4 2 10 3 2 2" xfId="37547"/>
    <cellStyle name="Notas 4 2 10 3 2 3" xfId="37548"/>
    <cellStyle name="Notas 4 2 10 3 2 4" xfId="37549"/>
    <cellStyle name="Notas 4 2 10 3 3" xfId="37550"/>
    <cellStyle name="Notas 4 2 10 3 3 2" xfId="37551"/>
    <cellStyle name="Notas 4 2 10 3 3 3" xfId="37552"/>
    <cellStyle name="Notas 4 2 10 3 3 4" xfId="37553"/>
    <cellStyle name="Notas 4 2 10 3 4" xfId="37554"/>
    <cellStyle name="Notas 4 2 10 3 5" xfId="37555"/>
    <cellStyle name="Notas 4 2 10 3 6" xfId="37556"/>
    <cellStyle name="Notas 4 2 10 4" xfId="37557"/>
    <cellStyle name="Notas 4 2 10 4 2" xfId="37558"/>
    <cellStyle name="Notas 4 2 10 4 3" xfId="37559"/>
    <cellStyle name="Notas 4 2 10 4 4" xfId="37560"/>
    <cellStyle name="Notas 4 2 10 5" xfId="37561"/>
    <cellStyle name="Notas 4 2 10 6" xfId="37562"/>
    <cellStyle name="Notas 4 2 11" xfId="37563"/>
    <cellStyle name="Notas 4 2 11 2" xfId="37564"/>
    <cellStyle name="Notas 4 2 11 2 2" xfId="37565"/>
    <cellStyle name="Notas 4 2 11 2 2 2" xfId="37566"/>
    <cellStyle name="Notas 4 2 11 2 2 3" xfId="37567"/>
    <cellStyle name="Notas 4 2 11 2 2 4" xfId="37568"/>
    <cellStyle name="Notas 4 2 11 2 3" xfId="37569"/>
    <cellStyle name="Notas 4 2 11 2 3 2" xfId="37570"/>
    <cellStyle name="Notas 4 2 11 2 3 3" xfId="37571"/>
    <cellStyle name="Notas 4 2 11 2 3 4" xfId="37572"/>
    <cellStyle name="Notas 4 2 11 2 4" xfId="37573"/>
    <cellStyle name="Notas 4 2 11 2 5" xfId="37574"/>
    <cellStyle name="Notas 4 2 11 2 6" xfId="37575"/>
    <cellStyle name="Notas 4 2 11 3" xfId="37576"/>
    <cellStyle name="Notas 4 2 11 3 2" xfId="37577"/>
    <cellStyle name="Notas 4 2 11 3 2 2" xfId="37578"/>
    <cellStyle name="Notas 4 2 11 3 2 3" xfId="37579"/>
    <cellStyle name="Notas 4 2 11 3 2 4" xfId="37580"/>
    <cellStyle name="Notas 4 2 11 3 3" xfId="37581"/>
    <cellStyle name="Notas 4 2 11 3 3 2" xfId="37582"/>
    <cellStyle name="Notas 4 2 11 3 3 3" xfId="37583"/>
    <cellStyle name="Notas 4 2 11 3 3 4" xfId="37584"/>
    <cellStyle name="Notas 4 2 11 3 4" xfId="37585"/>
    <cellStyle name="Notas 4 2 11 3 5" xfId="37586"/>
    <cellStyle name="Notas 4 2 11 3 6" xfId="37587"/>
    <cellStyle name="Notas 4 2 11 4" xfId="37588"/>
    <cellStyle name="Notas 4 2 11 4 2" xfId="37589"/>
    <cellStyle name="Notas 4 2 11 4 3" xfId="37590"/>
    <cellStyle name="Notas 4 2 11 4 4" xfId="37591"/>
    <cellStyle name="Notas 4 2 11 5" xfId="37592"/>
    <cellStyle name="Notas 4 2 11 6" xfId="37593"/>
    <cellStyle name="Notas 4 2 12" xfId="37594"/>
    <cellStyle name="Notas 4 2 12 2" xfId="37595"/>
    <cellStyle name="Notas 4 2 12 2 2" xfId="37596"/>
    <cellStyle name="Notas 4 2 12 2 2 2" xfId="37597"/>
    <cellStyle name="Notas 4 2 12 2 2 3" xfId="37598"/>
    <cellStyle name="Notas 4 2 12 2 2 4" xfId="37599"/>
    <cellStyle name="Notas 4 2 12 2 3" xfId="37600"/>
    <cellStyle name="Notas 4 2 12 2 3 2" xfId="37601"/>
    <cellStyle name="Notas 4 2 12 2 3 3" xfId="37602"/>
    <cellStyle name="Notas 4 2 12 2 3 4" xfId="37603"/>
    <cellStyle name="Notas 4 2 12 2 4" xfId="37604"/>
    <cellStyle name="Notas 4 2 12 2 5" xfId="37605"/>
    <cellStyle name="Notas 4 2 12 2 6" xfId="37606"/>
    <cellStyle name="Notas 4 2 12 3" xfId="37607"/>
    <cellStyle name="Notas 4 2 12 3 2" xfId="37608"/>
    <cellStyle name="Notas 4 2 12 3 2 2" xfId="37609"/>
    <cellStyle name="Notas 4 2 12 3 2 3" xfId="37610"/>
    <cellStyle name="Notas 4 2 12 3 2 4" xfId="37611"/>
    <cellStyle name="Notas 4 2 12 3 3" xfId="37612"/>
    <cellStyle name="Notas 4 2 12 3 3 2" xfId="37613"/>
    <cellStyle name="Notas 4 2 12 3 3 3" xfId="37614"/>
    <cellStyle name="Notas 4 2 12 3 3 4" xfId="37615"/>
    <cellStyle name="Notas 4 2 12 3 4" xfId="37616"/>
    <cellStyle name="Notas 4 2 12 3 5" xfId="37617"/>
    <cellStyle name="Notas 4 2 12 3 6" xfId="37618"/>
    <cellStyle name="Notas 4 2 12 4" xfId="37619"/>
    <cellStyle name="Notas 4 2 12 5" xfId="37620"/>
    <cellStyle name="Notas 4 2 12 6" xfId="37621"/>
    <cellStyle name="Notas 4 2 13" xfId="37622"/>
    <cellStyle name="Notas 4 2 14" xfId="37623"/>
    <cellStyle name="Notas 4 2 2" xfId="37624"/>
    <cellStyle name="Notas 4 2 2 10" xfId="37625"/>
    <cellStyle name="Notas 4 2 2 10 2" xfId="37626"/>
    <cellStyle name="Notas 4 2 2 10 2 2" xfId="37627"/>
    <cellStyle name="Notas 4 2 2 10 2 2 2" xfId="37628"/>
    <cellStyle name="Notas 4 2 2 10 2 2 3" xfId="37629"/>
    <cellStyle name="Notas 4 2 2 10 2 2 4" xfId="37630"/>
    <cellStyle name="Notas 4 2 2 10 2 3" xfId="37631"/>
    <cellStyle name="Notas 4 2 2 10 2 3 2" xfId="37632"/>
    <cellStyle name="Notas 4 2 2 10 2 3 3" xfId="37633"/>
    <cellStyle name="Notas 4 2 2 10 2 3 4" xfId="37634"/>
    <cellStyle name="Notas 4 2 2 10 2 4" xfId="37635"/>
    <cellStyle name="Notas 4 2 2 10 2 5" xfId="37636"/>
    <cellStyle name="Notas 4 2 2 10 2 6" xfId="37637"/>
    <cellStyle name="Notas 4 2 2 10 3" xfId="37638"/>
    <cellStyle name="Notas 4 2 2 10 3 2" xfId="37639"/>
    <cellStyle name="Notas 4 2 2 10 3 2 2" xfId="37640"/>
    <cellStyle name="Notas 4 2 2 10 3 2 3" xfId="37641"/>
    <cellStyle name="Notas 4 2 2 10 3 2 4" xfId="37642"/>
    <cellStyle name="Notas 4 2 2 10 3 3" xfId="37643"/>
    <cellStyle name="Notas 4 2 2 10 3 3 2" xfId="37644"/>
    <cellStyle name="Notas 4 2 2 10 3 3 3" xfId="37645"/>
    <cellStyle name="Notas 4 2 2 10 3 3 4" xfId="37646"/>
    <cellStyle name="Notas 4 2 2 10 3 4" xfId="37647"/>
    <cellStyle name="Notas 4 2 2 10 3 5" xfId="37648"/>
    <cellStyle name="Notas 4 2 2 10 3 6" xfId="37649"/>
    <cellStyle name="Notas 4 2 2 10 4" xfId="37650"/>
    <cellStyle name="Notas 4 2 2 10 5" xfId="37651"/>
    <cellStyle name="Notas 4 2 2 10 6" xfId="37652"/>
    <cellStyle name="Notas 4 2 2 11" xfId="37653"/>
    <cellStyle name="Notas 4 2 2 12" xfId="37654"/>
    <cellStyle name="Notas 4 2 2 2" xfId="37655"/>
    <cellStyle name="Notas 4 2 2 2 2" xfId="37656"/>
    <cellStyle name="Notas 4 2 2 2 2 2" xfId="37657"/>
    <cellStyle name="Notas 4 2 2 2 2 2 2" xfId="37658"/>
    <cellStyle name="Notas 4 2 2 2 2 2 2 2" xfId="37659"/>
    <cellStyle name="Notas 4 2 2 2 2 2 2 3" xfId="37660"/>
    <cellStyle name="Notas 4 2 2 2 2 2 2 4" xfId="37661"/>
    <cellStyle name="Notas 4 2 2 2 2 2 3" xfId="37662"/>
    <cellStyle name="Notas 4 2 2 2 2 2 3 2" xfId="37663"/>
    <cellStyle name="Notas 4 2 2 2 2 2 3 3" xfId="37664"/>
    <cellStyle name="Notas 4 2 2 2 2 2 3 4" xfId="37665"/>
    <cellStyle name="Notas 4 2 2 2 2 2 4" xfId="37666"/>
    <cellStyle name="Notas 4 2 2 2 2 2 5" xfId="37667"/>
    <cellStyle name="Notas 4 2 2 2 2 2 6" xfId="37668"/>
    <cellStyle name="Notas 4 2 2 2 2 3" xfId="37669"/>
    <cellStyle name="Notas 4 2 2 2 2 3 2" xfId="37670"/>
    <cellStyle name="Notas 4 2 2 2 2 3 2 2" xfId="37671"/>
    <cellStyle name="Notas 4 2 2 2 2 3 2 3" xfId="37672"/>
    <cellStyle name="Notas 4 2 2 2 2 3 2 4" xfId="37673"/>
    <cellStyle name="Notas 4 2 2 2 2 3 3" xfId="37674"/>
    <cellStyle name="Notas 4 2 2 2 2 3 3 2" xfId="37675"/>
    <cellStyle name="Notas 4 2 2 2 2 3 3 3" xfId="37676"/>
    <cellStyle name="Notas 4 2 2 2 2 3 3 4" xfId="37677"/>
    <cellStyle name="Notas 4 2 2 2 2 3 4" xfId="37678"/>
    <cellStyle name="Notas 4 2 2 2 2 3 5" xfId="37679"/>
    <cellStyle name="Notas 4 2 2 2 2 3 6" xfId="37680"/>
    <cellStyle name="Notas 4 2 2 2 2 4" xfId="37681"/>
    <cellStyle name="Notas 4 2 2 2 2 5" xfId="37682"/>
    <cellStyle name="Notas 4 2 2 2 2 6" xfId="37683"/>
    <cellStyle name="Notas 4 2 2 2 3" xfId="37684"/>
    <cellStyle name="Notas 4 2 2 2 4" xfId="37685"/>
    <cellStyle name="Notas 4 2 2 3" xfId="37686"/>
    <cellStyle name="Notas 4 2 2 3 2" xfId="37687"/>
    <cellStyle name="Notas 4 2 2 3 2 2" xfId="37688"/>
    <cellStyle name="Notas 4 2 2 3 2 2 2" xfId="37689"/>
    <cellStyle name="Notas 4 2 2 3 2 2 2 2" xfId="37690"/>
    <cellStyle name="Notas 4 2 2 3 2 2 2 3" xfId="37691"/>
    <cellStyle name="Notas 4 2 2 3 2 2 2 4" xfId="37692"/>
    <cellStyle name="Notas 4 2 2 3 2 2 3" xfId="37693"/>
    <cellStyle name="Notas 4 2 2 3 2 2 3 2" xfId="37694"/>
    <cellStyle name="Notas 4 2 2 3 2 2 3 3" xfId="37695"/>
    <cellStyle name="Notas 4 2 2 3 2 2 3 4" xfId="37696"/>
    <cellStyle name="Notas 4 2 2 3 2 2 4" xfId="37697"/>
    <cellStyle name="Notas 4 2 2 3 2 2 5" xfId="37698"/>
    <cellStyle name="Notas 4 2 2 3 2 2 6" xfId="37699"/>
    <cellStyle name="Notas 4 2 2 3 2 3" xfId="37700"/>
    <cellStyle name="Notas 4 2 2 3 2 3 2" xfId="37701"/>
    <cellStyle name="Notas 4 2 2 3 2 3 2 2" xfId="37702"/>
    <cellStyle name="Notas 4 2 2 3 2 3 2 3" xfId="37703"/>
    <cellStyle name="Notas 4 2 2 3 2 3 2 4" xfId="37704"/>
    <cellStyle name="Notas 4 2 2 3 2 3 3" xfId="37705"/>
    <cellStyle name="Notas 4 2 2 3 2 3 3 2" xfId="37706"/>
    <cellStyle name="Notas 4 2 2 3 2 3 3 3" xfId="37707"/>
    <cellStyle name="Notas 4 2 2 3 2 3 3 4" xfId="37708"/>
    <cellStyle name="Notas 4 2 2 3 2 3 4" xfId="37709"/>
    <cellStyle name="Notas 4 2 2 3 2 3 5" xfId="37710"/>
    <cellStyle name="Notas 4 2 2 3 2 3 6" xfId="37711"/>
    <cellStyle name="Notas 4 2 2 3 2 4" xfId="37712"/>
    <cellStyle name="Notas 4 2 2 3 2 5" xfId="37713"/>
    <cellStyle name="Notas 4 2 2 3 2 6" xfId="37714"/>
    <cellStyle name="Notas 4 2 2 3 3" xfId="37715"/>
    <cellStyle name="Notas 4 2 2 3 4" xfId="37716"/>
    <cellStyle name="Notas 4 2 2 4" xfId="37717"/>
    <cellStyle name="Notas 4 2 2 4 2" xfId="37718"/>
    <cellStyle name="Notas 4 2 2 4 2 2" xfId="37719"/>
    <cellStyle name="Notas 4 2 2 4 2 2 2" xfId="37720"/>
    <cellStyle name="Notas 4 2 2 4 2 2 2 2" xfId="37721"/>
    <cellStyle name="Notas 4 2 2 4 2 2 2 3" xfId="37722"/>
    <cellStyle name="Notas 4 2 2 4 2 2 2 4" xfId="37723"/>
    <cellStyle name="Notas 4 2 2 4 2 2 3" xfId="37724"/>
    <cellStyle name="Notas 4 2 2 4 2 2 3 2" xfId="37725"/>
    <cellStyle name="Notas 4 2 2 4 2 2 3 3" xfId="37726"/>
    <cellStyle name="Notas 4 2 2 4 2 2 3 4" xfId="37727"/>
    <cellStyle name="Notas 4 2 2 4 2 2 4" xfId="37728"/>
    <cellStyle name="Notas 4 2 2 4 2 2 5" xfId="37729"/>
    <cellStyle name="Notas 4 2 2 4 2 2 6" xfId="37730"/>
    <cellStyle name="Notas 4 2 2 4 2 3" xfId="37731"/>
    <cellStyle name="Notas 4 2 2 4 2 3 2" xfId="37732"/>
    <cellStyle name="Notas 4 2 2 4 2 3 2 2" xfId="37733"/>
    <cellStyle name="Notas 4 2 2 4 2 3 2 3" xfId="37734"/>
    <cellStyle name="Notas 4 2 2 4 2 3 2 4" xfId="37735"/>
    <cellStyle name="Notas 4 2 2 4 2 3 3" xfId="37736"/>
    <cellStyle name="Notas 4 2 2 4 2 3 3 2" xfId="37737"/>
    <cellStyle name="Notas 4 2 2 4 2 3 3 3" xfId="37738"/>
    <cellStyle name="Notas 4 2 2 4 2 3 3 4" xfId="37739"/>
    <cellStyle name="Notas 4 2 2 4 2 3 4" xfId="37740"/>
    <cellStyle name="Notas 4 2 2 4 2 3 5" xfId="37741"/>
    <cellStyle name="Notas 4 2 2 4 2 3 6" xfId="37742"/>
    <cellStyle name="Notas 4 2 2 4 2 4" xfId="37743"/>
    <cellStyle name="Notas 4 2 2 4 2 5" xfId="37744"/>
    <cellStyle name="Notas 4 2 2 4 2 6" xfId="37745"/>
    <cellStyle name="Notas 4 2 2 4 3" xfId="37746"/>
    <cellStyle name="Notas 4 2 2 4 4" xfId="37747"/>
    <cellStyle name="Notas 4 2 2 5" xfId="37748"/>
    <cellStyle name="Notas 4 2 2 5 2" xfId="37749"/>
    <cellStyle name="Notas 4 2 2 5 2 2" xfId="37750"/>
    <cellStyle name="Notas 4 2 2 5 2 2 2" xfId="37751"/>
    <cellStyle name="Notas 4 2 2 5 2 2 2 2" xfId="37752"/>
    <cellStyle name="Notas 4 2 2 5 2 2 2 3" xfId="37753"/>
    <cellStyle name="Notas 4 2 2 5 2 2 2 4" xfId="37754"/>
    <cellStyle name="Notas 4 2 2 5 2 2 3" xfId="37755"/>
    <cellStyle name="Notas 4 2 2 5 2 2 3 2" xfId="37756"/>
    <cellStyle name="Notas 4 2 2 5 2 2 3 3" xfId="37757"/>
    <cellStyle name="Notas 4 2 2 5 2 2 3 4" xfId="37758"/>
    <cellStyle name="Notas 4 2 2 5 2 2 4" xfId="37759"/>
    <cellStyle name="Notas 4 2 2 5 2 2 5" xfId="37760"/>
    <cellStyle name="Notas 4 2 2 5 2 2 6" xfId="37761"/>
    <cellStyle name="Notas 4 2 2 5 2 3" xfId="37762"/>
    <cellStyle name="Notas 4 2 2 5 2 3 2" xfId="37763"/>
    <cellStyle name="Notas 4 2 2 5 2 3 2 2" xfId="37764"/>
    <cellStyle name="Notas 4 2 2 5 2 3 2 3" xfId="37765"/>
    <cellStyle name="Notas 4 2 2 5 2 3 2 4" xfId="37766"/>
    <cellStyle name="Notas 4 2 2 5 2 3 3" xfId="37767"/>
    <cellStyle name="Notas 4 2 2 5 2 3 3 2" xfId="37768"/>
    <cellStyle name="Notas 4 2 2 5 2 3 3 3" xfId="37769"/>
    <cellStyle name="Notas 4 2 2 5 2 3 3 4" xfId="37770"/>
    <cellStyle name="Notas 4 2 2 5 2 3 4" xfId="37771"/>
    <cellStyle name="Notas 4 2 2 5 2 3 5" xfId="37772"/>
    <cellStyle name="Notas 4 2 2 5 2 3 6" xfId="37773"/>
    <cellStyle name="Notas 4 2 2 5 2 4" xfId="37774"/>
    <cellStyle name="Notas 4 2 2 5 2 5" xfId="37775"/>
    <cellStyle name="Notas 4 2 2 5 2 6" xfId="37776"/>
    <cellStyle name="Notas 4 2 2 5 3" xfId="37777"/>
    <cellStyle name="Notas 4 2 2 5 4" xfId="37778"/>
    <cellStyle name="Notas 4 2 2 6" xfId="37779"/>
    <cellStyle name="Notas 4 2 2 6 2" xfId="37780"/>
    <cellStyle name="Notas 4 2 2 6 2 2" xfId="37781"/>
    <cellStyle name="Notas 4 2 2 6 2 2 2" xfId="37782"/>
    <cellStyle name="Notas 4 2 2 6 2 2 3" xfId="37783"/>
    <cellStyle name="Notas 4 2 2 6 2 2 4" xfId="37784"/>
    <cellStyle name="Notas 4 2 2 6 2 3" xfId="37785"/>
    <cellStyle name="Notas 4 2 2 6 2 3 2" xfId="37786"/>
    <cellStyle name="Notas 4 2 2 6 2 3 3" xfId="37787"/>
    <cellStyle name="Notas 4 2 2 6 2 3 4" xfId="37788"/>
    <cellStyle name="Notas 4 2 2 6 2 4" xfId="37789"/>
    <cellStyle name="Notas 4 2 2 6 2 5" xfId="37790"/>
    <cellStyle name="Notas 4 2 2 6 2 6" xfId="37791"/>
    <cellStyle name="Notas 4 2 2 6 3" xfId="37792"/>
    <cellStyle name="Notas 4 2 2 6 3 2" xfId="37793"/>
    <cellStyle name="Notas 4 2 2 6 3 2 2" xfId="37794"/>
    <cellStyle name="Notas 4 2 2 6 3 2 3" xfId="37795"/>
    <cellStyle name="Notas 4 2 2 6 3 2 4" xfId="37796"/>
    <cellStyle name="Notas 4 2 2 6 3 3" xfId="37797"/>
    <cellStyle name="Notas 4 2 2 6 3 3 2" xfId="37798"/>
    <cellStyle name="Notas 4 2 2 6 3 3 3" xfId="37799"/>
    <cellStyle name="Notas 4 2 2 6 3 3 4" xfId="37800"/>
    <cellStyle name="Notas 4 2 2 6 3 4" xfId="37801"/>
    <cellStyle name="Notas 4 2 2 6 3 5" xfId="37802"/>
    <cellStyle name="Notas 4 2 2 6 3 6" xfId="37803"/>
    <cellStyle name="Notas 4 2 2 6 4" xfId="37804"/>
    <cellStyle name="Notas 4 2 2 6 4 2" xfId="37805"/>
    <cellStyle name="Notas 4 2 2 6 4 3" xfId="37806"/>
    <cellStyle name="Notas 4 2 2 6 4 4" xfId="37807"/>
    <cellStyle name="Notas 4 2 2 6 5" xfId="37808"/>
    <cellStyle name="Notas 4 2 2 6 6" xfId="37809"/>
    <cellStyle name="Notas 4 2 2 7" xfId="37810"/>
    <cellStyle name="Notas 4 2 2 7 2" xfId="37811"/>
    <cellStyle name="Notas 4 2 2 7 2 2" xfId="37812"/>
    <cellStyle name="Notas 4 2 2 7 2 2 2" xfId="37813"/>
    <cellStyle name="Notas 4 2 2 7 2 2 3" xfId="37814"/>
    <cellStyle name="Notas 4 2 2 7 2 2 4" xfId="37815"/>
    <cellStyle name="Notas 4 2 2 7 2 3" xfId="37816"/>
    <cellStyle name="Notas 4 2 2 7 2 3 2" xfId="37817"/>
    <cellStyle name="Notas 4 2 2 7 2 3 3" xfId="37818"/>
    <cellStyle name="Notas 4 2 2 7 2 3 4" xfId="37819"/>
    <cellStyle name="Notas 4 2 2 7 2 4" xfId="37820"/>
    <cellStyle name="Notas 4 2 2 7 2 5" xfId="37821"/>
    <cellStyle name="Notas 4 2 2 7 2 6" xfId="37822"/>
    <cellStyle name="Notas 4 2 2 7 3" xfId="37823"/>
    <cellStyle name="Notas 4 2 2 7 3 2" xfId="37824"/>
    <cellStyle name="Notas 4 2 2 7 3 2 2" xfId="37825"/>
    <cellStyle name="Notas 4 2 2 7 3 2 3" xfId="37826"/>
    <cellStyle name="Notas 4 2 2 7 3 2 4" xfId="37827"/>
    <cellStyle name="Notas 4 2 2 7 3 3" xfId="37828"/>
    <cellStyle name="Notas 4 2 2 7 3 3 2" xfId="37829"/>
    <cellStyle name="Notas 4 2 2 7 3 3 3" xfId="37830"/>
    <cellStyle name="Notas 4 2 2 7 3 3 4" xfId="37831"/>
    <cellStyle name="Notas 4 2 2 7 3 4" xfId="37832"/>
    <cellStyle name="Notas 4 2 2 7 3 5" xfId="37833"/>
    <cellStyle name="Notas 4 2 2 7 3 6" xfId="37834"/>
    <cellStyle name="Notas 4 2 2 7 4" xfId="37835"/>
    <cellStyle name="Notas 4 2 2 7 4 2" xfId="37836"/>
    <cellStyle name="Notas 4 2 2 7 4 3" xfId="37837"/>
    <cellStyle name="Notas 4 2 2 7 4 4" xfId="37838"/>
    <cellStyle name="Notas 4 2 2 7 5" xfId="37839"/>
    <cellStyle name="Notas 4 2 2 7 6" xfId="37840"/>
    <cellStyle name="Notas 4 2 2 8" xfId="37841"/>
    <cellStyle name="Notas 4 2 2 8 2" xfId="37842"/>
    <cellStyle name="Notas 4 2 2 8 2 2" xfId="37843"/>
    <cellStyle name="Notas 4 2 2 8 2 2 2" xfId="37844"/>
    <cellStyle name="Notas 4 2 2 8 2 2 3" xfId="37845"/>
    <cellStyle name="Notas 4 2 2 8 2 2 4" xfId="37846"/>
    <cellStyle name="Notas 4 2 2 8 2 3" xfId="37847"/>
    <cellStyle name="Notas 4 2 2 8 2 3 2" xfId="37848"/>
    <cellStyle name="Notas 4 2 2 8 2 3 3" xfId="37849"/>
    <cellStyle name="Notas 4 2 2 8 2 3 4" xfId="37850"/>
    <cellStyle name="Notas 4 2 2 8 2 4" xfId="37851"/>
    <cellStyle name="Notas 4 2 2 8 2 5" xfId="37852"/>
    <cellStyle name="Notas 4 2 2 8 2 6" xfId="37853"/>
    <cellStyle name="Notas 4 2 2 8 3" xfId="37854"/>
    <cellStyle name="Notas 4 2 2 8 3 2" xfId="37855"/>
    <cellStyle name="Notas 4 2 2 8 3 2 2" xfId="37856"/>
    <cellStyle name="Notas 4 2 2 8 3 2 3" xfId="37857"/>
    <cellStyle name="Notas 4 2 2 8 3 2 4" xfId="37858"/>
    <cellStyle name="Notas 4 2 2 8 3 3" xfId="37859"/>
    <cellStyle name="Notas 4 2 2 8 3 3 2" xfId="37860"/>
    <cellStyle name="Notas 4 2 2 8 3 3 3" xfId="37861"/>
    <cellStyle name="Notas 4 2 2 8 3 3 4" xfId="37862"/>
    <cellStyle name="Notas 4 2 2 8 3 4" xfId="37863"/>
    <cellStyle name="Notas 4 2 2 8 3 5" xfId="37864"/>
    <cellStyle name="Notas 4 2 2 8 3 6" xfId="37865"/>
    <cellStyle name="Notas 4 2 2 8 4" xfId="37866"/>
    <cellStyle name="Notas 4 2 2 8 4 2" xfId="37867"/>
    <cellStyle name="Notas 4 2 2 8 4 3" xfId="37868"/>
    <cellStyle name="Notas 4 2 2 8 4 4" xfId="37869"/>
    <cellStyle name="Notas 4 2 2 8 5" xfId="37870"/>
    <cellStyle name="Notas 4 2 2 8 6" xfId="37871"/>
    <cellStyle name="Notas 4 2 2 9" xfId="37872"/>
    <cellStyle name="Notas 4 2 2 9 2" xfId="37873"/>
    <cellStyle name="Notas 4 2 2 9 2 2" xfId="37874"/>
    <cellStyle name="Notas 4 2 2 9 2 2 2" xfId="37875"/>
    <cellStyle name="Notas 4 2 2 9 2 2 3" xfId="37876"/>
    <cellStyle name="Notas 4 2 2 9 2 2 4" xfId="37877"/>
    <cellStyle name="Notas 4 2 2 9 2 3" xfId="37878"/>
    <cellStyle name="Notas 4 2 2 9 2 3 2" xfId="37879"/>
    <cellStyle name="Notas 4 2 2 9 2 3 3" xfId="37880"/>
    <cellStyle name="Notas 4 2 2 9 2 3 4" xfId="37881"/>
    <cellStyle name="Notas 4 2 2 9 2 4" xfId="37882"/>
    <cellStyle name="Notas 4 2 2 9 2 5" xfId="37883"/>
    <cellStyle name="Notas 4 2 2 9 2 6" xfId="37884"/>
    <cellStyle name="Notas 4 2 2 9 3" xfId="37885"/>
    <cellStyle name="Notas 4 2 2 9 3 2" xfId="37886"/>
    <cellStyle name="Notas 4 2 2 9 3 2 2" xfId="37887"/>
    <cellStyle name="Notas 4 2 2 9 3 2 3" xfId="37888"/>
    <cellStyle name="Notas 4 2 2 9 3 2 4" xfId="37889"/>
    <cellStyle name="Notas 4 2 2 9 3 3" xfId="37890"/>
    <cellStyle name="Notas 4 2 2 9 3 3 2" xfId="37891"/>
    <cellStyle name="Notas 4 2 2 9 3 3 3" xfId="37892"/>
    <cellStyle name="Notas 4 2 2 9 3 3 4" xfId="37893"/>
    <cellStyle name="Notas 4 2 2 9 3 4" xfId="37894"/>
    <cellStyle name="Notas 4 2 2 9 3 5" xfId="37895"/>
    <cellStyle name="Notas 4 2 2 9 3 6" xfId="37896"/>
    <cellStyle name="Notas 4 2 2 9 4" xfId="37897"/>
    <cellStyle name="Notas 4 2 2 9 4 2" xfId="37898"/>
    <cellStyle name="Notas 4 2 2 9 4 3" xfId="37899"/>
    <cellStyle name="Notas 4 2 2 9 4 4" xfId="37900"/>
    <cellStyle name="Notas 4 2 2 9 5" xfId="37901"/>
    <cellStyle name="Notas 4 2 2 9 6" xfId="37902"/>
    <cellStyle name="Notas 4 2 3" xfId="37903"/>
    <cellStyle name="Notas 4 2 3 10" xfId="37904"/>
    <cellStyle name="Notas 4 2 3 10 2" xfId="37905"/>
    <cellStyle name="Notas 4 2 3 10 2 2" xfId="37906"/>
    <cellStyle name="Notas 4 2 3 10 2 2 2" xfId="37907"/>
    <cellStyle name="Notas 4 2 3 10 2 2 3" xfId="37908"/>
    <cellStyle name="Notas 4 2 3 10 2 2 4" xfId="37909"/>
    <cellStyle name="Notas 4 2 3 10 2 3" xfId="37910"/>
    <cellStyle name="Notas 4 2 3 10 2 3 2" xfId="37911"/>
    <cellStyle name="Notas 4 2 3 10 2 3 3" xfId="37912"/>
    <cellStyle name="Notas 4 2 3 10 2 3 4" xfId="37913"/>
    <cellStyle name="Notas 4 2 3 10 2 4" xfId="37914"/>
    <cellStyle name="Notas 4 2 3 10 2 5" xfId="37915"/>
    <cellStyle name="Notas 4 2 3 10 2 6" xfId="37916"/>
    <cellStyle name="Notas 4 2 3 10 3" xfId="37917"/>
    <cellStyle name="Notas 4 2 3 10 3 2" xfId="37918"/>
    <cellStyle name="Notas 4 2 3 10 3 2 2" xfId="37919"/>
    <cellStyle name="Notas 4 2 3 10 3 2 3" xfId="37920"/>
    <cellStyle name="Notas 4 2 3 10 3 2 4" xfId="37921"/>
    <cellStyle name="Notas 4 2 3 10 3 3" xfId="37922"/>
    <cellStyle name="Notas 4 2 3 10 3 3 2" xfId="37923"/>
    <cellStyle name="Notas 4 2 3 10 3 3 3" xfId="37924"/>
    <cellStyle name="Notas 4 2 3 10 3 3 4" xfId="37925"/>
    <cellStyle name="Notas 4 2 3 10 3 4" xfId="37926"/>
    <cellStyle name="Notas 4 2 3 10 3 5" xfId="37927"/>
    <cellStyle name="Notas 4 2 3 10 3 6" xfId="37928"/>
    <cellStyle name="Notas 4 2 3 10 4" xfId="37929"/>
    <cellStyle name="Notas 4 2 3 10 5" xfId="37930"/>
    <cellStyle name="Notas 4 2 3 10 6" xfId="37931"/>
    <cellStyle name="Notas 4 2 3 11" xfId="37932"/>
    <cellStyle name="Notas 4 2 3 12" xfId="37933"/>
    <cellStyle name="Notas 4 2 3 2" xfId="37934"/>
    <cellStyle name="Notas 4 2 3 2 2" xfId="37935"/>
    <cellStyle name="Notas 4 2 3 2 2 2" xfId="37936"/>
    <cellStyle name="Notas 4 2 3 2 2 2 2" xfId="37937"/>
    <cellStyle name="Notas 4 2 3 2 2 2 2 2" xfId="37938"/>
    <cellStyle name="Notas 4 2 3 2 2 2 2 3" xfId="37939"/>
    <cellStyle name="Notas 4 2 3 2 2 2 2 4" xfId="37940"/>
    <cellStyle name="Notas 4 2 3 2 2 2 3" xfId="37941"/>
    <cellStyle name="Notas 4 2 3 2 2 2 3 2" xfId="37942"/>
    <cellStyle name="Notas 4 2 3 2 2 2 3 3" xfId="37943"/>
    <cellStyle name="Notas 4 2 3 2 2 2 3 4" xfId="37944"/>
    <cellStyle name="Notas 4 2 3 2 2 2 4" xfId="37945"/>
    <cellStyle name="Notas 4 2 3 2 2 2 5" xfId="37946"/>
    <cellStyle name="Notas 4 2 3 2 2 2 6" xfId="37947"/>
    <cellStyle name="Notas 4 2 3 2 2 3" xfId="37948"/>
    <cellStyle name="Notas 4 2 3 2 2 3 2" xfId="37949"/>
    <cellStyle name="Notas 4 2 3 2 2 3 2 2" xfId="37950"/>
    <cellStyle name="Notas 4 2 3 2 2 3 2 3" xfId="37951"/>
    <cellStyle name="Notas 4 2 3 2 2 3 2 4" xfId="37952"/>
    <cellStyle name="Notas 4 2 3 2 2 3 3" xfId="37953"/>
    <cellStyle name="Notas 4 2 3 2 2 3 3 2" xfId="37954"/>
    <cellStyle name="Notas 4 2 3 2 2 3 3 3" xfId="37955"/>
    <cellStyle name="Notas 4 2 3 2 2 3 3 4" xfId="37956"/>
    <cellStyle name="Notas 4 2 3 2 2 3 4" xfId="37957"/>
    <cellStyle name="Notas 4 2 3 2 2 3 5" xfId="37958"/>
    <cellStyle name="Notas 4 2 3 2 2 3 6" xfId="37959"/>
    <cellStyle name="Notas 4 2 3 2 2 4" xfId="37960"/>
    <cellStyle name="Notas 4 2 3 2 2 5" xfId="37961"/>
    <cellStyle name="Notas 4 2 3 2 2 6" xfId="37962"/>
    <cellStyle name="Notas 4 2 3 2 3" xfId="37963"/>
    <cellStyle name="Notas 4 2 3 2 4" xfId="37964"/>
    <cellStyle name="Notas 4 2 3 3" xfId="37965"/>
    <cellStyle name="Notas 4 2 3 3 2" xfId="37966"/>
    <cellStyle name="Notas 4 2 3 3 2 2" xfId="37967"/>
    <cellStyle name="Notas 4 2 3 3 2 2 2" xfId="37968"/>
    <cellStyle name="Notas 4 2 3 3 2 2 2 2" xfId="37969"/>
    <cellStyle name="Notas 4 2 3 3 2 2 2 3" xfId="37970"/>
    <cellStyle name="Notas 4 2 3 3 2 2 2 4" xfId="37971"/>
    <cellStyle name="Notas 4 2 3 3 2 2 3" xfId="37972"/>
    <cellStyle name="Notas 4 2 3 3 2 2 3 2" xfId="37973"/>
    <cellStyle name="Notas 4 2 3 3 2 2 3 3" xfId="37974"/>
    <cellStyle name="Notas 4 2 3 3 2 2 3 4" xfId="37975"/>
    <cellStyle name="Notas 4 2 3 3 2 2 4" xfId="37976"/>
    <cellStyle name="Notas 4 2 3 3 2 2 5" xfId="37977"/>
    <cellStyle name="Notas 4 2 3 3 2 2 6" xfId="37978"/>
    <cellStyle name="Notas 4 2 3 3 2 3" xfId="37979"/>
    <cellStyle name="Notas 4 2 3 3 2 3 2" xfId="37980"/>
    <cellStyle name="Notas 4 2 3 3 2 3 2 2" xfId="37981"/>
    <cellStyle name="Notas 4 2 3 3 2 3 2 3" xfId="37982"/>
    <cellStyle name="Notas 4 2 3 3 2 3 2 4" xfId="37983"/>
    <cellStyle name="Notas 4 2 3 3 2 3 3" xfId="37984"/>
    <cellStyle name="Notas 4 2 3 3 2 3 3 2" xfId="37985"/>
    <cellStyle name="Notas 4 2 3 3 2 3 3 3" xfId="37986"/>
    <cellStyle name="Notas 4 2 3 3 2 3 3 4" xfId="37987"/>
    <cellStyle name="Notas 4 2 3 3 2 3 4" xfId="37988"/>
    <cellStyle name="Notas 4 2 3 3 2 3 5" xfId="37989"/>
    <cellStyle name="Notas 4 2 3 3 2 3 6" xfId="37990"/>
    <cellStyle name="Notas 4 2 3 3 2 4" xfId="37991"/>
    <cellStyle name="Notas 4 2 3 3 2 5" xfId="37992"/>
    <cellStyle name="Notas 4 2 3 3 2 6" xfId="37993"/>
    <cellStyle name="Notas 4 2 3 3 3" xfId="37994"/>
    <cellStyle name="Notas 4 2 3 3 4" xfId="37995"/>
    <cellStyle name="Notas 4 2 3 4" xfId="37996"/>
    <cellStyle name="Notas 4 2 3 4 2" xfId="37997"/>
    <cellStyle name="Notas 4 2 3 4 2 2" xfId="37998"/>
    <cellStyle name="Notas 4 2 3 4 2 2 2" xfId="37999"/>
    <cellStyle name="Notas 4 2 3 4 2 2 2 2" xfId="38000"/>
    <cellStyle name="Notas 4 2 3 4 2 2 2 3" xfId="38001"/>
    <cellStyle name="Notas 4 2 3 4 2 2 2 4" xfId="38002"/>
    <cellStyle name="Notas 4 2 3 4 2 2 3" xfId="38003"/>
    <cellStyle name="Notas 4 2 3 4 2 2 3 2" xfId="38004"/>
    <cellStyle name="Notas 4 2 3 4 2 2 3 3" xfId="38005"/>
    <cellStyle name="Notas 4 2 3 4 2 2 3 4" xfId="38006"/>
    <cellStyle name="Notas 4 2 3 4 2 2 4" xfId="38007"/>
    <cellStyle name="Notas 4 2 3 4 2 2 5" xfId="38008"/>
    <cellStyle name="Notas 4 2 3 4 2 2 6" xfId="38009"/>
    <cellStyle name="Notas 4 2 3 4 2 3" xfId="38010"/>
    <cellStyle name="Notas 4 2 3 4 2 3 2" xfId="38011"/>
    <cellStyle name="Notas 4 2 3 4 2 3 2 2" xfId="38012"/>
    <cellStyle name="Notas 4 2 3 4 2 3 2 3" xfId="38013"/>
    <cellStyle name="Notas 4 2 3 4 2 3 2 4" xfId="38014"/>
    <cellStyle name="Notas 4 2 3 4 2 3 3" xfId="38015"/>
    <cellStyle name="Notas 4 2 3 4 2 3 3 2" xfId="38016"/>
    <cellStyle name="Notas 4 2 3 4 2 3 3 3" xfId="38017"/>
    <cellStyle name="Notas 4 2 3 4 2 3 3 4" xfId="38018"/>
    <cellStyle name="Notas 4 2 3 4 2 3 4" xfId="38019"/>
    <cellStyle name="Notas 4 2 3 4 2 3 5" xfId="38020"/>
    <cellStyle name="Notas 4 2 3 4 2 3 6" xfId="38021"/>
    <cellStyle name="Notas 4 2 3 4 2 4" xfId="38022"/>
    <cellStyle name="Notas 4 2 3 4 2 5" xfId="38023"/>
    <cellStyle name="Notas 4 2 3 4 2 6" xfId="38024"/>
    <cellStyle name="Notas 4 2 3 4 3" xfId="38025"/>
    <cellStyle name="Notas 4 2 3 4 4" xfId="38026"/>
    <cellStyle name="Notas 4 2 3 5" xfId="38027"/>
    <cellStyle name="Notas 4 2 3 5 2" xfId="38028"/>
    <cellStyle name="Notas 4 2 3 5 2 2" xfId="38029"/>
    <cellStyle name="Notas 4 2 3 5 2 2 2" xfId="38030"/>
    <cellStyle name="Notas 4 2 3 5 2 2 2 2" xfId="38031"/>
    <cellStyle name="Notas 4 2 3 5 2 2 2 3" xfId="38032"/>
    <cellStyle name="Notas 4 2 3 5 2 2 2 4" xfId="38033"/>
    <cellStyle name="Notas 4 2 3 5 2 2 3" xfId="38034"/>
    <cellStyle name="Notas 4 2 3 5 2 2 3 2" xfId="38035"/>
    <cellStyle name="Notas 4 2 3 5 2 2 3 3" xfId="38036"/>
    <cellStyle name="Notas 4 2 3 5 2 2 3 4" xfId="38037"/>
    <cellStyle name="Notas 4 2 3 5 2 2 4" xfId="38038"/>
    <cellStyle name="Notas 4 2 3 5 2 2 5" xfId="38039"/>
    <cellStyle name="Notas 4 2 3 5 2 2 6" xfId="38040"/>
    <cellStyle name="Notas 4 2 3 5 2 3" xfId="38041"/>
    <cellStyle name="Notas 4 2 3 5 2 3 2" xfId="38042"/>
    <cellStyle name="Notas 4 2 3 5 2 3 2 2" xfId="38043"/>
    <cellStyle name="Notas 4 2 3 5 2 3 2 3" xfId="38044"/>
    <cellStyle name="Notas 4 2 3 5 2 3 2 4" xfId="38045"/>
    <cellStyle name="Notas 4 2 3 5 2 3 3" xfId="38046"/>
    <cellStyle name="Notas 4 2 3 5 2 3 3 2" xfId="38047"/>
    <cellStyle name="Notas 4 2 3 5 2 3 3 3" xfId="38048"/>
    <cellStyle name="Notas 4 2 3 5 2 3 3 4" xfId="38049"/>
    <cellStyle name="Notas 4 2 3 5 2 3 4" xfId="38050"/>
    <cellStyle name="Notas 4 2 3 5 2 3 5" xfId="38051"/>
    <cellStyle name="Notas 4 2 3 5 2 3 6" xfId="38052"/>
    <cellStyle name="Notas 4 2 3 5 2 4" xfId="38053"/>
    <cellStyle name="Notas 4 2 3 5 2 5" xfId="38054"/>
    <cellStyle name="Notas 4 2 3 5 2 6" xfId="38055"/>
    <cellStyle name="Notas 4 2 3 5 3" xfId="38056"/>
    <cellStyle name="Notas 4 2 3 5 4" xfId="38057"/>
    <cellStyle name="Notas 4 2 3 6" xfId="38058"/>
    <cellStyle name="Notas 4 2 3 6 2" xfId="38059"/>
    <cellStyle name="Notas 4 2 3 6 2 2" xfId="38060"/>
    <cellStyle name="Notas 4 2 3 6 2 2 2" xfId="38061"/>
    <cellStyle name="Notas 4 2 3 6 2 2 3" xfId="38062"/>
    <cellStyle name="Notas 4 2 3 6 2 2 4" xfId="38063"/>
    <cellStyle name="Notas 4 2 3 6 2 3" xfId="38064"/>
    <cellStyle name="Notas 4 2 3 6 2 3 2" xfId="38065"/>
    <cellStyle name="Notas 4 2 3 6 2 3 3" xfId="38066"/>
    <cellStyle name="Notas 4 2 3 6 2 3 4" xfId="38067"/>
    <cellStyle name="Notas 4 2 3 6 2 4" xfId="38068"/>
    <cellStyle name="Notas 4 2 3 6 2 5" xfId="38069"/>
    <cellStyle name="Notas 4 2 3 6 2 6" xfId="38070"/>
    <cellStyle name="Notas 4 2 3 6 3" xfId="38071"/>
    <cellStyle name="Notas 4 2 3 6 3 2" xfId="38072"/>
    <cellStyle name="Notas 4 2 3 6 3 2 2" xfId="38073"/>
    <cellStyle name="Notas 4 2 3 6 3 2 3" xfId="38074"/>
    <cellStyle name="Notas 4 2 3 6 3 2 4" xfId="38075"/>
    <cellStyle name="Notas 4 2 3 6 3 3" xfId="38076"/>
    <cellStyle name="Notas 4 2 3 6 3 3 2" xfId="38077"/>
    <cellStyle name="Notas 4 2 3 6 3 3 3" xfId="38078"/>
    <cellStyle name="Notas 4 2 3 6 3 3 4" xfId="38079"/>
    <cellStyle name="Notas 4 2 3 6 3 4" xfId="38080"/>
    <cellStyle name="Notas 4 2 3 6 3 5" xfId="38081"/>
    <cellStyle name="Notas 4 2 3 6 3 6" xfId="38082"/>
    <cellStyle name="Notas 4 2 3 6 4" xfId="38083"/>
    <cellStyle name="Notas 4 2 3 6 4 2" xfId="38084"/>
    <cellStyle name="Notas 4 2 3 6 4 3" xfId="38085"/>
    <cellStyle name="Notas 4 2 3 6 4 4" xfId="38086"/>
    <cellStyle name="Notas 4 2 3 6 5" xfId="38087"/>
    <cellStyle name="Notas 4 2 3 6 6" xfId="38088"/>
    <cellStyle name="Notas 4 2 3 7" xfId="38089"/>
    <cellStyle name="Notas 4 2 3 7 2" xfId="38090"/>
    <cellStyle name="Notas 4 2 3 7 2 2" xfId="38091"/>
    <cellStyle name="Notas 4 2 3 7 2 2 2" xfId="38092"/>
    <cellStyle name="Notas 4 2 3 7 2 2 3" xfId="38093"/>
    <cellStyle name="Notas 4 2 3 7 2 2 4" xfId="38094"/>
    <cellStyle name="Notas 4 2 3 7 2 3" xfId="38095"/>
    <cellStyle name="Notas 4 2 3 7 2 3 2" xfId="38096"/>
    <cellStyle name="Notas 4 2 3 7 2 3 3" xfId="38097"/>
    <cellStyle name="Notas 4 2 3 7 2 3 4" xfId="38098"/>
    <cellStyle name="Notas 4 2 3 7 2 4" xfId="38099"/>
    <cellStyle name="Notas 4 2 3 7 2 5" xfId="38100"/>
    <cellStyle name="Notas 4 2 3 7 2 6" xfId="38101"/>
    <cellStyle name="Notas 4 2 3 7 3" xfId="38102"/>
    <cellStyle name="Notas 4 2 3 7 3 2" xfId="38103"/>
    <cellStyle name="Notas 4 2 3 7 3 2 2" xfId="38104"/>
    <cellStyle name="Notas 4 2 3 7 3 2 3" xfId="38105"/>
    <cellStyle name="Notas 4 2 3 7 3 2 4" xfId="38106"/>
    <cellStyle name="Notas 4 2 3 7 3 3" xfId="38107"/>
    <cellStyle name="Notas 4 2 3 7 3 3 2" xfId="38108"/>
    <cellStyle name="Notas 4 2 3 7 3 3 3" xfId="38109"/>
    <cellStyle name="Notas 4 2 3 7 3 3 4" xfId="38110"/>
    <cellStyle name="Notas 4 2 3 7 3 4" xfId="38111"/>
    <cellStyle name="Notas 4 2 3 7 3 5" xfId="38112"/>
    <cellStyle name="Notas 4 2 3 7 3 6" xfId="38113"/>
    <cellStyle name="Notas 4 2 3 7 4" xfId="38114"/>
    <cellStyle name="Notas 4 2 3 7 4 2" xfId="38115"/>
    <cellStyle name="Notas 4 2 3 7 4 3" xfId="38116"/>
    <cellStyle name="Notas 4 2 3 7 4 4" xfId="38117"/>
    <cellStyle name="Notas 4 2 3 7 5" xfId="38118"/>
    <cellStyle name="Notas 4 2 3 7 6" xfId="38119"/>
    <cellStyle name="Notas 4 2 3 8" xfId="38120"/>
    <cellStyle name="Notas 4 2 3 8 2" xfId="38121"/>
    <cellStyle name="Notas 4 2 3 8 2 2" xfId="38122"/>
    <cellStyle name="Notas 4 2 3 8 2 2 2" xfId="38123"/>
    <cellStyle name="Notas 4 2 3 8 2 2 3" xfId="38124"/>
    <cellStyle name="Notas 4 2 3 8 2 2 4" xfId="38125"/>
    <cellStyle name="Notas 4 2 3 8 2 3" xfId="38126"/>
    <cellStyle name="Notas 4 2 3 8 2 3 2" xfId="38127"/>
    <cellStyle name="Notas 4 2 3 8 2 3 3" xfId="38128"/>
    <cellStyle name="Notas 4 2 3 8 2 3 4" xfId="38129"/>
    <cellStyle name="Notas 4 2 3 8 2 4" xfId="38130"/>
    <cellStyle name="Notas 4 2 3 8 2 5" xfId="38131"/>
    <cellStyle name="Notas 4 2 3 8 2 6" xfId="38132"/>
    <cellStyle name="Notas 4 2 3 8 3" xfId="38133"/>
    <cellStyle name="Notas 4 2 3 8 3 2" xfId="38134"/>
    <cellStyle name="Notas 4 2 3 8 3 2 2" xfId="38135"/>
    <cellStyle name="Notas 4 2 3 8 3 2 3" xfId="38136"/>
    <cellStyle name="Notas 4 2 3 8 3 2 4" xfId="38137"/>
    <cellStyle name="Notas 4 2 3 8 3 3" xfId="38138"/>
    <cellStyle name="Notas 4 2 3 8 3 3 2" xfId="38139"/>
    <cellStyle name="Notas 4 2 3 8 3 3 3" xfId="38140"/>
    <cellStyle name="Notas 4 2 3 8 3 3 4" xfId="38141"/>
    <cellStyle name="Notas 4 2 3 8 3 4" xfId="38142"/>
    <cellStyle name="Notas 4 2 3 8 3 5" xfId="38143"/>
    <cellStyle name="Notas 4 2 3 8 3 6" xfId="38144"/>
    <cellStyle name="Notas 4 2 3 8 4" xfId="38145"/>
    <cellStyle name="Notas 4 2 3 8 4 2" xfId="38146"/>
    <cellStyle name="Notas 4 2 3 8 4 3" xfId="38147"/>
    <cellStyle name="Notas 4 2 3 8 4 4" xfId="38148"/>
    <cellStyle name="Notas 4 2 3 8 5" xfId="38149"/>
    <cellStyle name="Notas 4 2 3 8 6" xfId="38150"/>
    <cellStyle name="Notas 4 2 3 9" xfId="38151"/>
    <cellStyle name="Notas 4 2 3 9 2" xfId="38152"/>
    <cellStyle name="Notas 4 2 3 9 2 2" xfId="38153"/>
    <cellStyle name="Notas 4 2 3 9 2 2 2" xfId="38154"/>
    <cellStyle name="Notas 4 2 3 9 2 2 3" xfId="38155"/>
    <cellStyle name="Notas 4 2 3 9 2 2 4" xfId="38156"/>
    <cellStyle name="Notas 4 2 3 9 2 3" xfId="38157"/>
    <cellStyle name="Notas 4 2 3 9 2 3 2" xfId="38158"/>
    <cellStyle name="Notas 4 2 3 9 2 3 3" xfId="38159"/>
    <cellStyle name="Notas 4 2 3 9 2 3 4" xfId="38160"/>
    <cellStyle name="Notas 4 2 3 9 2 4" xfId="38161"/>
    <cellStyle name="Notas 4 2 3 9 2 5" xfId="38162"/>
    <cellStyle name="Notas 4 2 3 9 2 6" xfId="38163"/>
    <cellStyle name="Notas 4 2 3 9 3" xfId="38164"/>
    <cellStyle name="Notas 4 2 3 9 3 2" xfId="38165"/>
    <cellStyle name="Notas 4 2 3 9 3 2 2" xfId="38166"/>
    <cellStyle name="Notas 4 2 3 9 3 2 3" xfId="38167"/>
    <cellStyle name="Notas 4 2 3 9 3 2 4" xfId="38168"/>
    <cellStyle name="Notas 4 2 3 9 3 3" xfId="38169"/>
    <cellStyle name="Notas 4 2 3 9 3 3 2" xfId="38170"/>
    <cellStyle name="Notas 4 2 3 9 3 3 3" xfId="38171"/>
    <cellStyle name="Notas 4 2 3 9 3 3 4" xfId="38172"/>
    <cellStyle name="Notas 4 2 3 9 3 4" xfId="38173"/>
    <cellStyle name="Notas 4 2 3 9 3 5" xfId="38174"/>
    <cellStyle name="Notas 4 2 3 9 3 6" xfId="38175"/>
    <cellStyle name="Notas 4 2 3 9 4" xfId="38176"/>
    <cellStyle name="Notas 4 2 3 9 4 2" xfId="38177"/>
    <cellStyle name="Notas 4 2 3 9 4 3" xfId="38178"/>
    <cellStyle name="Notas 4 2 3 9 4 4" xfId="38179"/>
    <cellStyle name="Notas 4 2 3 9 5" xfId="38180"/>
    <cellStyle name="Notas 4 2 3 9 6" xfId="38181"/>
    <cellStyle name="Notas 4 2 4" xfId="38182"/>
    <cellStyle name="Notas 4 2 4 2" xfId="38183"/>
    <cellStyle name="Notas 4 2 4 2 2" xfId="38184"/>
    <cellStyle name="Notas 4 2 4 2 2 2" xfId="38185"/>
    <cellStyle name="Notas 4 2 4 2 2 2 2" xfId="38186"/>
    <cellStyle name="Notas 4 2 4 2 2 2 3" xfId="38187"/>
    <cellStyle name="Notas 4 2 4 2 2 2 4" xfId="38188"/>
    <cellStyle name="Notas 4 2 4 2 2 3" xfId="38189"/>
    <cellStyle name="Notas 4 2 4 2 2 3 2" xfId="38190"/>
    <cellStyle name="Notas 4 2 4 2 2 3 3" xfId="38191"/>
    <cellStyle name="Notas 4 2 4 2 2 3 4" xfId="38192"/>
    <cellStyle name="Notas 4 2 4 2 2 4" xfId="38193"/>
    <cellStyle name="Notas 4 2 4 2 2 5" xfId="38194"/>
    <cellStyle name="Notas 4 2 4 2 2 6" xfId="38195"/>
    <cellStyle name="Notas 4 2 4 2 3" xfId="38196"/>
    <cellStyle name="Notas 4 2 4 2 3 2" xfId="38197"/>
    <cellStyle name="Notas 4 2 4 2 3 2 2" xfId="38198"/>
    <cellStyle name="Notas 4 2 4 2 3 2 3" xfId="38199"/>
    <cellStyle name="Notas 4 2 4 2 3 2 4" xfId="38200"/>
    <cellStyle name="Notas 4 2 4 2 3 3" xfId="38201"/>
    <cellStyle name="Notas 4 2 4 2 3 3 2" xfId="38202"/>
    <cellStyle name="Notas 4 2 4 2 3 3 3" xfId="38203"/>
    <cellStyle name="Notas 4 2 4 2 3 3 4" xfId="38204"/>
    <cellStyle name="Notas 4 2 4 2 3 4" xfId="38205"/>
    <cellStyle name="Notas 4 2 4 2 3 5" xfId="38206"/>
    <cellStyle name="Notas 4 2 4 2 3 6" xfId="38207"/>
    <cellStyle name="Notas 4 2 4 2 4" xfId="38208"/>
    <cellStyle name="Notas 4 2 4 2 5" xfId="38209"/>
    <cellStyle name="Notas 4 2 4 2 6" xfId="38210"/>
    <cellStyle name="Notas 4 2 4 3" xfId="38211"/>
    <cellStyle name="Notas 4 2 4 4" xfId="38212"/>
    <cellStyle name="Notas 4 2 5" xfId="38213"/>
    <cellStyle name="Notas 4 2 5 2" xfId="38214"/>
    <cellStyle name="Notas 4 2 5 2 2" xfId="38215"/>
    <cellStyle name="Notas 4 2 5 2 2 2" xfId="38216"/>
    <cellStyle name="Notas 4 2 5 2 2 2 2" xfId="38217"/>
    <cellStyle name="Notas 4 2 5 2 2 2 3" xfId="38218"/>
    <cellStyle name="Notas 4 2 5 2 2 2 4" xfId="38219"/>
    <cellStyle name="Notas 4 2 5 2 2 3" xfId="38220"/>
    <cellStyle name="Notas 4 2 5 2 2 3 2" xfId="38221"/>
    <cellStyle name="Notas 4 2 5 2 2 3 3" xfId="38222"/>
    <cellStyle name="Notas 4 2 5 2 2 3 4" xfId="38223"/>
    <cellStyle name="Notas 4 2 5 2 2 4" xfId="38224"/>
    <cellStyle name="Notas 4 2 5 2 2 5" xfId="38225"/>
    <cellStyle name="Notas 4 2 5 2 2 6" xfId="38226"/>
    <cellStyle name="Notas 4 2 5 2 3" xfId="38227"/>
    <cellStyle name="Notas 4 2 5 2 3 2" xfId="38228"/>
    <cellStyle name="Notas 4 2 5 2 3 2 2" xfId="38229"/>
    <cellStyle name="Notas 4 2 5 2 3 2 3" xfId="38230"/>
    <cellStyle name="Notas 4 2 5 2 3 2 4" xfId="38231"/>
    <cellStyle name="Notas 4 2 5 2 3 3" xfId="38232"/>
    <cellStyle name="Notas 4 2 5 2 3 3 2" xfId="38233"/>
    <cellStyle name="Notas 4 2 5 2 3 3 3" xfId="38234"/>
    <cellStyle name="Notas 4 2 5 2 3 3 4" xfId="38235"/>
    <cellStyle name="Notas 4 2 5 2 3 4" xfId="38236"/>
    <cellStyle name="Notas 4 2 5 2 3 5" xfId="38237"/>
    <cellStyle name="Notas 4 2 5 2 3 6" xfId="38238"/>
    <cellStyle name="Notas 4 2 5 2 4" xfId="38239"/>
    <cellStyle name="Notas 4 2 5 2 5" xfId="38240"/>
    <cellStyle name="Notas 4 2 5 2 6" xfId="38241"/>
    <cellStyle name="Notas 4 2 5 3" xfId="38242"/>
    <cellStyle name="Notas 4 2 5 4" xfId="38243"/>
    <cellStyle name="Notas 4 2 6" xfId="38244"/>
    <cellStyle name="Notas 4 2 6 2" xfId="38245"/>
    <cellStyle name="Notas 4 2 6 2 2" xfId="38246"/>
    <cellStyle name="Notas 4 2 6 2 2 2" xfId="38247"/>
    <cellStyle name="Notas 4 2 6 2 2 2 2" xfId="38248"/>
    <cellStyle name="Notas 4 2 6 2 2 2 3" xfId="38249"/>
    <cellStyle name="Notas 4 2 6 2 2 2 4" xfId="38250"/>
    <cellStyle name="Notas 4 2 6 2 2 3" xfId="38251"/>
    <cellStyle name="Notas 4 2 6 2 2 3 2" xfId="38252"/>
    <cellStyle name="Notas 4 2 6 2 2 3 3" xfId="38253"/>
    <cellStyle name="Notas 4 2 6 2 2 3 4" xfId="38254"/>
    <cellStyle name="Notas 4 2 6 2 2 4" xfId="38255"/>
    <cellStyle name="Notas 4 2 6 2 2 5" xfId="38256"/>
    <cellStyle name="Notas 4 2 6 2 2 6" xfId="38257"/>
    <cellStyle name="Notas 4 2 6 2 3" xfId="38258"/>
    <cellStyle name="Notas 4 2 6 2 3 2" xfId="38259"/>
    <cellStyle name="Notas 4 2 6 2 3 2 2" xfId="38260"/>
    <cellStyle name="Notas 4 2 6 2 3 2 3" xfId="38261"/>
    <cellStyle name="Notas 4 2 6 2 3 2 4" xfId="38262"/>
    <cellStyle name="Notas 4 2 6 2 3 3" xfId="38263"/>
    <cellStyle name="Notas 4 2 6 2 3 3 2" xfId="38264"/>
    <cellStyle name="Notas 4 2 6 2 3 3 3" xfId="38265"/>
    <cellStyle name="Notas 4 2 6 2 3 3 4" xfId="38266"/>
    <cellStyle name="Notas 4 2 6 2 3 4" xfId="38267"/>
    <cellStyle name="Notas 4 2 6 2 3 5" xfId="38268"/>
    <cellStyle name="Notas 4 2 6 2 3 6" xfId="38269"/>
    <cellStyle name="Notas 4 2 6 2 4" xfId="38270"/>
    <cellStyle name="Notas 4 2 6 2 5" xfId="38271"/>
    <cellStyle name="Notas 4 2 6 2 6" xfId="38272"/>
    <cellStyle name="Notas 4 2 6 3" xfId="38273"/>
    <cellStyle name="Notas 4 2 6 4" xfId="38274"/>
    <cellStyle name="Notas 4 2 7" xfId="38275"/>
    <cellStyle name="Notas 4 2 7 2" xfId="38276"/>
    <cellStyle name="Notas 4 2 7 2 2" xfId="38277"/>
    <cellStyle name="Notas 4 2 7 2 2 2" xfId="38278"/>
    <cellStyle name="Notas 4 2 7 2 2 2 2" xfId="38279"/>
    <cellStyle name="Notas 4 2 7 2 2 2 3" xfId="38280"/>
    <cellStyle name="Notas 4 2 7 2 2 2 4" xfId="38281"/>
    <cellStyle name="Notas 4 2 7 2 2 3" xfId="38282"/>
    <cellStyle name="Notas 4 2 7 2 2 3 2" xfId="38283"/>
    <cellStyle name="Notas 4 2 7 2 2 3 3" xfId="38284"/>
    <cellStyle name="Notas 4 2 7 2 2 3 4" xfId="38285"/>
    <cellStyle name="Notas 4 2 7 2 2 4" xfId="38286"/>
    <cellStyle name="Notas 4 2 7 2 2 5" xfId="38287"/>
    <cellStyle name="Notas 4 2 7 2 2 6" xfId="38288"/>
    <cellStyle name="Notas 4 2 7 2 3" xfId="38289"/>
    <cellStyle name="Notas 4 2 7 2 3 2" xfId="38290"/>
    <cellStyle name="Notas 4 2 7 2 3 2 2" xfId="38291"/>
    <cellStyle name="Notas 4 2 7 2 3 2 3" xfId="38292"/>
    <cellStyle name="Notas 4 2 7 2 3 2 4" xfId="38293"/>
    <cellStyle name="Notas 4 2 7 2 3 3" xfId="38294"/>
    <cellStyle name="Notas 4 2 7 2 3 3 2" xfId="38295"/>
    <cellStyle name="Notas 4 2 7 2 3 3 3" xfId="38296"/>
    <cellStyle name="Notas 4 2 7 2 3 3 4" xfId="38297"/>
    <cellStyle name="Notas 4 2 7 2 3 4" xfId="38298"/>
    <cellStyle name="Notas 4 2 7 2 3 5" xfId="38299"/>
    <cellStyle name="Notas 4 2 7 2 3 6" xfId="38300"/>
    <cellStyle name="Notas 4 2 7 2 4" xfId="38301"/>
    <cellStyle name="Notas 4 2 7 2 5" xfId="38302"/>
    <cellStyle name="Notas 4 2 7 2 6" xfId="38303"/>
    <cellStyle name="Notas 4 2 7 3" xfId="38304"/>
    <cellStyle name="Notas 4 2 7 4" xfId="38305"/>
    <cellStyle name="Notas 4 2 8" xfId="38306"/>
    <cellStyle name="Notas 4 2 8 2" xfId="38307"/>
    <cellStyle name="Notas 4 2 8 2 2" xfId="38308"/>
    <cellStyle name="Notas 4 2 8 2 2 2" xfId="38309"/>
    <cellStyle name="Notas 4 2 8 2 2 3" xfId="38310"/>
    <cellStyle name="Notas 4 2 8 2 2 4" xfId="38311"/>
    <cellStyle name="Notas 4 2 8 2 3" xfId="38312"/>
    <cellStyle name="Notas 4 2 8 2 3 2" xfId="38313"/>
    <cellStyle name="Notas 4 2 8 2 3 3" xfId="38314"/>
    <cellStyle name="Notas 4 2 8 2 3 4" xfId="38315"/>
    <cellStyle name="Notas 4 2 8 2 4" xfId="38316"/>
    <cellStyle name="Notas 4 2 8 2 5" xfId="38317"/>
    <cellStyle name="Notas 4 2 8 2 6" xfId="38318"/>
    <cellStyle name="Notas 4 2 8 3" xfId="38319"/>
    <cellStyle name="Notas 4 2 8 3 2" xfId="38320"/>
    <cellStyle name="Notas 4 2 8 3 2 2" xfId="38321"/>
    <cellStyle name="Notas 4 2 8 3 2 3" xfId="38322"/>
    <cellStyle name="Notas 4 2 8 3 2 4" xfId="38323"/>
    <cellStyle name="Notas 4 2 8 3 3" xfId="38324"/>
    <cellStyle name="Notas 4 2 8 3 3 2" xfId="38325"/>
    <cellStyle name="Notas 4 2 8 3 3 3" xfId="38326"/>
    <cellStyle name="Notas 4 2 8 3 3 4" xfId="38327"/>
    <cellStyle name="Notas 4 2 8 3 4" xfId="38328"/>
    <cellStyle name="Notas 4 2 8 3 5" xfId="38329"/>
    <cellStyle name="Notas 4 2 8 3 6" xfId="38330"/>
    <cellStyle name="Notas 4 2 8 4" xfId="38331"/>
    <cellStyle name="Notas 4 2 8 4 2" xfId="38332"/>
    <cellStyle name="Notas 4 2 8 4 3" xfId="38333"/>
    <cellStyle name="Notas 4 2 8 4 4" xfId="38334"/>
    <cellStyle name="Notas 4 2 8 5" xfId="38335"/>
    <cellStyle name="Notas 4 2 8 6" xfId="38336"/>
    <cellStyle name="Notas 4 2 9" xfId="38337"/>
    <cellStyle name="Notas 4 2 9 2" xfId="38338"/>
    <cellStyle name="Notas 4 2 9 2 2" xfId="38339"/>
    <cellStyle name="Notas 4 2 9 2 2 2" xfId="38340"/>
    <cellStyle name="Notas 4 2 9 2 2 3" xfId="38341"/>
    <cellStyle name="Notas 4 2 9 2 2 4" xfId="38342"/>
    <cellStyle name="Notas 4 2 9 2 3" xfId="38343"/>
    <cellStyle name="Notas 4 2 9 2 3 2" xfId="38344"/>
    <cellStyle name="Notas 4 2 9 2 3 3" xfId="38345"/>
    <cellStyle name="Notas 4 2 9 2 3 4" xfId="38346"/>
    <cellStyle name="Notas 4 2 9 2 4" xfId="38347"/>
    <cellStyle name="Notas 4 2 9 2 5" xfId="38348"/>
    <cellStyle name="Notas 4 2 9 2 6" xfId="38349"/>
    <cellStyle name="Notas 4 2 9 3" xfId="38350"/>
    <cellStyle name="Notas 4 2 9 3 2" xfId="38351"/>
    <cellStyle name="Notas 4 2 9 3 2 2" xfId="38352"/>
    <cellStyle name="Notas 4 2 9 3 2 3" xfId="38353"/>
    <cellStyle name="Notas 4 2 9 3 2 4" xfId="38354"/>
    <cellStyle name="Notas 4 2 9 3 3" xfId="38355"/>
    <cellStyle name="Notas 4 2 9 3 3 2" xfId="38356"/>
    <cellStyle name="Notas 4 2 9 3 3 3" xfId="38357"/>
    <cellStyle name="Notas 4 2 9 3 3 4" xfId="38358"/>
    <cellStyle name="Notas 4 2 9 3 4" xfId="38359"/>
    <cellStyle name="Notas 4 2 9 3 5" xfId="38360"/>
    <cellStyle name="Notas 4 2 9 3 6" xfId="38361"/>
    <cellStyle name="Notas 4 2 9 4" xfId="38362"/>
    <cellStyle name="Notas 4 2 9 4 2" xfId="38363"/>
    <cellStyle name="Notas 4 2 9 4 3" xfId="38364"/>
    <cellStyle name="Notas 4 2 9 4 4" xfId="38365"/>
    <cellStyle name="Notas 4 2 9 5" xfId="38366"/>
    <cellStyle name="Notas 4 2 9 6" xfId="38367"/>
    <cellStyle name="Notas 4 3" xfId="38368"/>
    <cellStyle name="Notas 4 3 10" xfId="38369"/>
    <cellStyle name="Notas 4 3 10 2" xfId="38370"/>
    <cellStyle name="Notas 4 3 10 2 2" xfId="38371"/>
    <cellStyle name="Notas 4 3 10 2 2 2" xfId="38372"/>
    <cellStyle name="Notas 4 3 10 2 2 3" xfId="38373"/>
    <cellStyle name="Notas 4 3 10 2 2 4" xfId="38374"/>
    <cellStyle name="Notas 4 3 10 2 3" xfId="38375"/>
    <cellStyle name="Notas 4 3 10 2 3 2" xfId="38376"/>
    <cellStyle name="Notas 4 3 10 2 3 3" xfId="38377"/>
    <cellStyle name="Notas 4 3 10 2 3 4" xfId="38378"/>
    <cellStyle name="Notas 4 3 10 2 4" xfId="38379"/>
    <cellStyle name="Notas 4 3 10 2 5" xfId="38380"/>
    <cellStyle name="Notas 4 3 10 2 6" xfId="38381"/>
    <cellStyle name="Notas 4 3 10 3" xfId="38382"/>
    <cellStyle name="Notas 4 3 10 3 2" xfId="38383"/>
    <cellStyle name="Notas 4 3 10 3 2 2" xfId="38384"/>
    <cellStyle name="Notas 4 3 10 3 2 3" xfId="38385"/>
    <cellStyle name="Notas 4 3 10 3 2 4" xfId="38386"/>
    <cellStyle name="Notas 4 3 10 3 3" xfId="38387"/>
    <cellStyle name="Notas 4 3 10 3 3 2" xfId="38388"/>
    <cellStyle name="Notas 4 3 10 3 3 3" xfId="38389"/>
    <cellStyle name="Notas 4 3 10 3 3 4" xfId="38390"/>
    <cellStyle name="Notas 4 3 10 3 4" xfId="38391"/>
    <cellStyle name="Notas 4 3 10 3 5" xfId="38392"/>
    <cellStyle name="Notas 4 3 10 3 6" xfId="38393"/>
    <cellStyle name="Notas 4 3 10 4" xfId="38394"/>
    <cellStyle name="Notas 4 3 10 5" xfId="38395"/>
    <cellStyle name="Notas 4 3 10 6" xfId="38396"/>
    <cellStyle name="Notas 4 3 11" xfId="38397"/>
    <cellStyle name="Notas 4 3 12" xfId="38398"/>
    <cellStyle name="Notas 4 3 2" xfId="38399"/>
    <cellStyle name="Notas 4 3 2 2" xfId="38400"/>
    <cellStyle name="Notas 4 3 2 2 2" xfId="38401"/>
    <cellStyle name="Notas 4 3 2 2 2 2" xfId="38402"/>
    <cellStyle name="Notas 4 3 2 2 2 2 2" xfId="38403"/>
    <cellStyle name="Notas 4 3 2 2 2 2 3" xfId="38404"/>
    <cellStyle name="Notas 4 3 2 2 2 2 4" xfId="38405"/>
    <cellStyle name="Notas 4 3 2 2 2 3" xfId="38406"/>
    <cellStyle name="Notas 4 3 2 2 2 3 2" xfId="38407"/>
    <cellStyle name="Notas 4 3 2 2 2 3 3" xfId="38408"/>
    <cellStyle name="Notas 4 3 2 2 2 3 4" xfId="38409"/>
    <cellStyle name="Notas 4 3 2 2 2 4" xfId="38410"/>
    <cellStyle name="Notas 4 3 2 2 2 5" xfId="38411"/>
    <cellStyle name="Notas 4 3 2 2 2 6" xfId="38412"/>
    <cellStyle name="Notas 4 3 2 2 3" xfId="38413"/>
    <cellStyle name="Notas 4 3 2 2 3 2" xfId="38414"/>
    <cellStyle name="Notas 4 3 2 2 3 2 2" xfId="38415"/>
    <cellStyle name="Notas 4 3 2 2 3 2 3" xfId="38416"/>
    <cellStyle name="Notas 4 3 2 2 3 2 4" xfId="38417"/>
    <cellStyle name="Notas 4 3 2 2 3 3" xfId="38418"/>
    <cellStyle name="Notas 4 3 2 2 3 3 2" xfId="38419"/>
    <cellStyle name="Notas 4 3 2 2 3 3 3" xfId="38420"/>
    <cellStyle name="Notas 4 3 2 2 3 3 4" xfId="38421"/>
    <cellStyle name="Notas 4 3 2 2 3 4" xfId="38422"/>
    <cellStyle name="Notas 4 3 2 2 3 5" xfId="38423"/>
    <cellStyle name="Notas 4 3 2 2 3 6" xfId="38424"/>
    <cellStyle name="Notas 4 3 2 2 4" xfId="38425"/>
    <cellStyle name="Notas 4 3 2 2 5" xfId="38426"/>
    <cellStyle name="Notas 4 3 2 2 6" xfId="38427"/>
    <cellStyle name="Notas 4 3 2 3" xfId="38428"/>
    <cellStyle name="Notas 4 3 2 4" xfId="38429"/>
    <cellStyle name="Notas 4 3 3" xfId="38430"/>
    <cellStyle name="Notas 4 3 3 2" xfId="38431"/>
    <cellStyle name="Notas 4 3 3 2 2" xfId="38432"/>
    <cellStyle name="Notas 4 3 3 2 2 2" xfId="38433"/>
    <cellStyle name="Notas 4 3 3 2 2 2 2" xfId="38434"/>
    <cellStyle name="Notas 4 3 3 2 2 2 3" xfId="38435"/>
    <cellStyle name="Notas 4 3 3 2 2 2 4" xfId="38436"/>
    <cellStyle name="Notas 4 3 3 2 2 3" xfId="38437"/>
    <cellStyle name="Notas 4 3 3 2 2 3 2" xfId="38438"/>
    <cellStyle name="Notas 4 3 3 2 2 3 3" xfId="38439"/>
    <cellStyle name="Notas 4 3 3 2 2 3 4" xfId="38440"/>
    <cellStyle name="Notas 4 3 3 2 2 4" xfId="38441"/>
    <cellStyle name="Notas 4 3 3 2 2 5" xfId="38442"/>
    <cellStyle name="Notas 4 3 3 2 2 6" xfId="38443"/>
    <cellStyle name="Notas 4 3 3 2 3" xfId="38444"/>
    <cellStyle name="Notas 4 3 3 2 3 2" xfId="38445"/>
    <cellStyle name="Notas 4 3 3 2 3 2 2" xfId="38446"/>
    <cellStyle name="Notas 4 3 3 2 3 2 3" xfId="38447"/>
    <cellStyle name="Notas 4 3 3 2 3 2 4" xfId="38448"/>
    <cellStyle name="Notas 4 3 3 2 3 3" xfId="38449"/>
    <cellStyle name="Notas 4 3 3 2 3 3 2" xfId="38450"/>
    <cellStyle name="Notas 4 3 3 2 3 3 3" xfId="38451"/>
    <cellStyle name="Notas 4 3 3 2 3 3 4" xfId="38452"/>
    <cellStyle name="Notas 4 3 3 2 3 4" xfId="38453"/>
    <cellStyle name="Notas 4 3 3 2 3 5" xfId="38454"/>
    <cellStyle name="Notas 4 3 3 2 3 6" xfId="38455"/>
    <cellStyle name="Notas 4 3 3 2 4" xfId="38456"/>
    <cellStyle name="Notas 4 3 3 2 5" xfId="38457"/>
    <cellStyle name="Notas 4 3 3 2 6" xfId="38458"/>
    <cellStyle name="Notas 4 3 3 3" xfId="38459"/>
    <cellStyle name="Notas 4 3 3 4" xfId="38460"/>
    <cellStyle name="Notas 4 3 4" xfId="38461"/>
    <cellStyle name="Notas 4 3 4 2" xfId="38462"/>
    <cellStyle name="Notas 4 3 4 2 2" xfId="38463"/>
    <cellStyle name="Notas 4 3 4 2 2 2" xfId="38464"/>
    <cellStyle name="Notas 4 3 4 2 2 2 2" xfId="38465"/>
    <cellStyle name="Notas 4 3 4 2 2 2 3" xfId="38466"/>
    <cellStyle name="Notas 4 3 4 2 2 2 4" xfId="38467"/>
    <cellStyle name="Notas 4 3 4 2 2 3" xfId="38468"/>
    <cellStyle name="Notas 4 3 4 2 2 3 2" xfId="38469"/>
    <cellStyle name="Notas 4 3 4 2 2 3 3" xfId="38470"/>
    <cellStyle name="Notas 4 3 4 2 2 3 4" xfId="38471"/>
    <cellStyle name="Notas 4 3 4 2 2 4" xfId="38472"/>
    <cellStyle name="Notas 4 3 4 2 2 5" xfId="38473"/>
    <cellStyle name="Notas 4 3 4 2 2 6" xfId="38474"/>
    <cellStyle name="Notas 4 3 4 2 3" xfId="38475"/>
    <cellStyle name="Notas 4 3 4 2 3 2" xfId="38476"/>
    <cellStyle name="Notas 4 3 4 2 3 2 2" xfId="38477"/>
    <cellStyle name="Notas 4 3 4 2 3 2 3" xfId="38478"/>
    <cellStyle name="Notas 4 3 4 2 3 2 4" xfId="38479"/>
    <cellStyle name="Notas 4 3 4 2 3 3" xfId="38480"/>
    <cellStyle name="Notas 4 3 4 2 3 3 2" xfId="38481"/>
    <cellStyle name="Notas 4 3 4 2 3 3 3" xfId="38482"/>
    <cellStyle name="Notas 4 3 4 2 3 3 4" xfId="38483"/>
    <cellStyle name="Notas 4 3 4 2 3 4" xfId="38484"/>
    <cellStyle name="Notas 4 3 4 2 3 5" xfId="38485"/>
    <cellStyle name="Notas 4 3 4 2 3 6" xfId="38486"/>
    <cellStyle name="Notas 4 3 4 2 4" xfId="38487"/>
    <cellStyle name="Notas 4 3 4 2 5" xfId="38488"/>
    <cellStyle name="Notas 4 3 4 2 6" xfId="38489"/>
    <cellStyle name="Notas 4 3 4 3" xfId="38490"/>
    <cellStyle name="Notas 4 3 4 4" xfId="38491"/>
    <cellStyle name="Notas 4 3 5" xfId="38492"/>
    <cellStyle name="Notas 4 3 5 2" xfId="38493"/>
    <cellStyle name="Notas 4 3 5 2 2" xfId="38494"/>
    <cellStyle name="Notas 4 3 5 2 2 2" xfId="38495"/>
    <cellStyle name="Notas 4 3 5 2 2 2 2" xfId="38496"/>
    <cellStyle name="Notas 4 3 5 2 2 2 3" xfId="38497"/>
    <cellStyle name="Notas 4 3 5 2 2 2 4" xfId="38498"/>
    <cellStyle name="Notas 4 3 5 2 2 3" xfId="38499"/>
    <cellStyle name="Notas 4 3 5 2 2 3 2" xfId="38500"/>
    <cellStyle name="Notas 4 3 5 2 2 3 3" xfId="38501"/>
    <cellStyle name="Notas 4 3 5 2 2 3 4" xfId="38502"/>
    <cellStyle name="Notas 4 3 5 2 2 4" xfId="38503"/>
    <cellStyle name="Notas 4 3 5 2 2 5" xfId="38504"/>
    <cellStyle name="Notas 4 3 5 2 2 6" xfId="38505"/>
    <cellStyle name="Notas 4 3 5 2 3" xfId="38506"/>
    <cellStyle name="Notas 4 3 5 2 3 2" xfId="38507"/>
    <cellStyle name="Notas 4 3 5 2 3 2 2" xfId="38508"/>
    <cellStyle name="Notas 4 3 5 2 3 2 3" xfId="38509"/>
    <cellStyle name="Notas 4 3 5 2 3 2 4" xfId="38510"/>
    <cellStyle name="Notas 4 3 5 2 3 3" xfId="38511"/>
    <cellStyle name="Notas 4 3 5 2 3 3 2" xfId="38512"/>
    <cellStyle name="Notas 4 3 5 2 3 3 3" xfId="38513"/>
    <cellStyle name="Notas 4 3 5 2 3 3 4" xfId="38514"/>
    <cellStyle name="Notas 4 3 5 2 3 4" xfId="38515"/>
    <cellStyle name="Notas 4 3 5 2 3 5" xfId="38516"/>
    <cellStyle name="Notas 4 3 5 2 3 6" xfId="38517"/>
    <cellStyle name="Notas 4 3 5 2 4" xfId="38518"/>
    <cellStyle name="Notas 4 3 5 2 5" xfId="38519"/>
    <cellStyle name="Notas 4 3 5 2 6" xfId="38520"/>
    <cellStyle name="Notas 4 3 5 3" xfId="38521"/>
    <cellStyle name="Notas 4 3 5 4" xfId="38522"/>
    <cellStyle name="Notas 4 3 6" xfId="38523"/>
    <cellStyle name="Notas 4 3 6 2" xfId="38524"/>
    <cellStyle name="Notas 4 3 6 2 2" xfId="38525"/>
    <cellStyle name="Notas 4 3 6 2 2 2" xfId="38526"/>
    <cellStyle name="Notas 4 3 6 2 2 3" xfId="38527"/>
    <cellStyle name="Notas 4 3 6 2 2 4" xfId="38528"/>
    <cellStyle name="Notas 4 3 6 2 3" xfId="38529"/>
    <cellStyle name="Notas 4 3 6 2 3 2" xfId="38530"/>
    <cellStyle name="Notas 4 3 6 2 3 3" xfId="38531"/>
    <cellStyle name="Notas 4 3 6 2 3 4" xfId="38532"/>
    <cellStyle name="Notas 4 3 6 2 4" xfId="38533"/>
    <cellStyle name="Notas 4 3 6 2 5" xfId="38534"/>
    <cellStyle name="Notas 4 3 6 2 6" xfId="38535"/>
    <cellStyle name="Notas 4 3 6 3" xfId="38536"/>
    <cellStyle name="Notas 4 3 6 3 2" xfId="38537"/>
    <cellStyle name="Notas 4 3 6 3 2 2" xfId="38538"/>
    <cellStyle name="Notas 4 3 6 3 2 3" xfId="38539"/>
    <cellStyle name="Notas 4 3 6 3 2 4" xfId="38540"/>
    <cellStyle name="Notas 4 3 6 3 3" xfId="38541"/>
    <cellStyle name="Notas 4 3 6 3 3 2" xfId="38542"/>
    <cellStyle name="Notas 4 3 6 3 3 3" xfId="38543"/>
    <cellStyle name="Notas 4 3 6 3 3 4" xfId="38544"/>
    <cellStyle name="Notas 4 3 6 3 4" xfId="38545"/>
    <cellStyle name="Notas 4 3 6 3 5" xfId="38546"/>
    <cellStyle name="Notas 4 3 6 3 6" xfId="38547"/>
    <cellStyle name="Notas 4 3 6 4" xfId="38548"/>
    <cellStyle name="Notas 4 3 6 4 2" xfId="38549"/>
    <cellStyle name="Notas 4 3 6 4 3" xfId="38550"/>
    <cellStyle name="Notas 4 3 6 4 4" xfId="38551"/>
    <cellStyle name="Notas 4 3 6 5" xfId="38552"/>
    <cellStyle name="Notas 4 3 6 6" xfId="38553"/>
    <cellStyle name="Notas 4 3 7" xfId="38554"/>
    <cellStyle name="Notas 4 3 7 2" xfId="38555"/>
    <cellStyle name="Notas 4 3 7 2 2" xfId="38556"/>
    <cellStyle name="Notas 4 3 7 2 2 2" xfId="38557"/>
    <cellStyle name="Notas 4 3 7 2 2 3" xfId="38558"/>
    <cellStyle name="Notas 4 3 7 2 2 4" xfId="38559"/>
    <cellStyle name="Notas 4 3 7 2 3" xfId="38560"/>
    <cellStyle name="Notas 4 3 7 2 3 2" xfId="38561"/>
    <cellStyle name="Notas 4 3 7 2 3 3" xfId="38562"/>
    <cellStyle name="Notas 4 3 7 2 3 4" xfId="38563"/>
    <cellStyle name="Notas 4 3 7 2 4" xfId="38564"/>
    <cellStyle name="Notas 4 3 7 2 5" xfId="38565"/>
    <cellStyle name="Notas 4 3 7 2 6" xfId="38566"/>
    <cellStyle name="Notas 4 3 7 3" xfId="38567"/>
    <cellStyle name="Notas 4 3 7 3 2" xfId="38568"/>
    <cellStyle name="Notas 4 3 7 3 2 2" xfId="38569"/>
    <cellStyle name="Notas 4 3 7 3 2 3" xfId="38570"/>
    <cellStyle name="Notas 4 3 7 3 2 4" xfId="38571"/>
    <cellStyle name="Notas 4 3 7 3 3" xfId="38572"/>
    <cellStyle name="Notas 4 3 7 3 3 2" xfId="38573"/>
    <cellStyle name="Notas 4 3 7 3 3 3" xfId="38574"/>
    <cellStyle name="Notas 4 3 7 3 3 4" xfId="38575"/>
    <cellStyle name="Notas 4 3 7 3 4" xfId="38576"/>
    <cellStyle name="Notas 4 3 7 3 5" xfId="38577"/>
    <cellStyle name="Notas 4 3 7 3 6" xfId="38578"/>
    <cellStyle name="Notas 4 3 7 4" xfId="38579"/>
    <cellStyle name="Notas 4 3 7 4 2" xfId="38580"/>
    <cellStyle name="Notas 4 3 7 4 3" xfId="38581"/>
    <cellStyle name="Notas 4 3 7 4 4" xfId="38582"/>
    <cellStyle name="Notas 4 3 7 5" xfId="38583"/>
    <cellStyle name="Notas 4 3 7 6" xfId="38584"/>
    <cellStyle name="Notas 4 3 8" xfId="38585"/>
    <cellStyle name="Notas 4 3 8 2" xfId="38586"/>
    <cellStyle name="Notas 4 3 8 2 2" xfId="38587"/>
    <cellStyle name="Notas 4 3 8 2 2 2" xfId="38588"/>
    <cellStyle name="Notas 4 3 8 2 2 3" xfId="38589"/>
    <cellStyle name="Notas 4 3 8 2 2 4" xfId="38590"/>
    <cellStyle name="Notas 4 3 8 2 3" xfId="38591"/>
    <cellStyle name="Notas 4 3 8 2 3 2" xfId="38592"/>
    <cellStyle name="Notas 4 3 8 2 3 3" xfId="38593"/>
    <cellStyle name="Notas 4 3 8 2 3 4" xfId="38594"/>
    <cellStyle name="Notas 4 3 8 2 4" xfId="38595"/>
    <cellStyle name="Notas 4 3 8 2 5" xfId="38596"/>
    <cellStyle name="Notas 4 3 8 2 6" xfId="38597"/>
    <cellStyle name="Notas 4 3 8 3" xfId="38598"/>
    <cellStyle name="Notas 4 3 8 3 2" xfId="38599"/>
    <cellStyle name="Notas 4 3 8 3 2 2" xfId="38600"/>
    <cellStyle name="Notas 4 3 8 3 2 3" xfId="38601"/>
    <cellStyle name="Notas 4 3 8 3 2 4" xfId="38602"/>
    <cellStyle name="Notas 4 3 8 3 3" xfId="38603"/>
    <cellStyle name="Notas 4 3 8 3 3 2" xfId="38604"/>
    <cellStyle name="Notas 4 3 8 3 3 3" xfId="38605"/>
    <cellStyle name="Notas 4 3 8 3 3 4" xfId="38606"/>
    <cellStyle name="Notas 4 3 8 3 4" xfId="38607"/>
    <cellStyle name="Notas 4 3 8 3 5" xfId="38608"/>
    <cellStyle name="Notas 4 3 8 3 6" xfId="38609"/>
    <cellStyle name="Notas 4 3 8 4" xfId="38610"/>
    <cellStyle name="Notas 4 3 8 4 2" xfId="38611"/>
    <cellStyle name="Notas 4 3 8 4 3" xfId="38612"/>
    <cellStyle name="Notas 4 3 8 4 4" xfId="38613"/>
    <cellStyle name="Notas 4 3 8 5" xfId="38614"/>
    <cellStyle name="Notas 4 3 8 6" xfId="38615"/>
    <cellStyle name="Notas 4 3 9" xfId="38616"/>
    <cellStyle name="Notas 4 3 9 2" xfId="38617"/>
    <cellStyle name="Notas 4 3 9 2 2" xfId="38618"/>
    <cellStyle name="Notas 4 3 9 2 2 2" xfId="38619"/>
    <cellStyle name="Notas 4 3 9 2 2 3" xfId="38620"/>
    <cellStyle name="Notas 4 3 9 2 2 4" xfId="38621"/>
    <cellStyle name="Notas 4 3 9 2 3" xfId="38622"/>
    <cellStyle name="Notas 4 3 9 2 3 2" xfId="38623"/>
    <cellStyle name="Notas 4 3 9 2 3 3" xfId="38624"/>
    <cellStyle name="Notas 4 3 9 2 3 4" xfId="38625"/>
    <cellStyle name="Notas 4 3 9 2 4" xfId="38626"/>
    <cellStyle name="Notas 4 3 9 2 5" xfId="38627"/>
    <cellStyle name="Notas 4 3 9 2 6" xfId="38628"/>
    <cellStyle name="Notas 4 3 9 3" xfId="38629"/>
    <cellStyle name="Notas 4 3 9 3 2" xfId="38630"/>
    <cellStyle name="Notas 4 3 9 3 2 2" xfId="38631"/>
    <cellStyle name="Notas 4 3 9 3 2 3" xfId="38632"/>
    <cellStyle name="Notas 4 3 9 3 2 4" xfId="38633"/>
    <cellStyle name="Notas 4 3 9 3 3" xfId="38634"/>
    <cellStyle name="Notas 4 3 9 3 3 2" xfId="38635"/>
    <cellStyle name="Notas 4 3 9 3 3 3" xfId="38636"/>
    <cellStyle name="Notas 4 3 9 3 3 4" xfId="38637"/>
    <cellStyle name="Notas 4 3 9 3 4" xfId="38638"/>
    <cellStyle name="Notas 4 3 9 3 5" xfId="38639"/>
    <cellStyle name="Notas 4 3 9 3 6" xfId="38640"/>
    <cellStyle name="Notas 4 3 9 4" xfId="38641"/>
    <cellStyle name="Notas 4 3 9 4 2" xfId="38642"/>
    <cellStyle name="Notas 4 3 9 4 3" xfId="38643"/>
    <cellStyle name="Notas 4 3 9 4 4" xfId="38644"/>
    <cellStyle name="Notas 4 3 9 5" xfId="38645"/>
    <cellStyle name="Notas 4 3 9 6" xfId="38646"/>
    <cellStyle name="Notas 4 4" xfId="38647"/>
    <cellStyle name="Notas 4 4 10" xfId="38648"/>
    <cellStyle name="Notas 4 4 10 2" xfId="38649"/>
    <cellStyle name="Notas 4 4 10 2 2" xfId="38650"/>
    <cellStyle name="Notas 4 4 10 2 2 2" xfId="38651"/>
    <cellStyle name="Notas 4 4 10 2 2 3" xfId="38652"/>
    <cellStyle name="Notas 4 4 10 2 2 4" xfId="38653"/>
    <cellStyle name="Notas 4 4 10 2 3" xfId="38654"/>
    <cellStyle name="Notas 4 4 10 2 3 2" xfId="38655"/>
    <cellStyle name="Notas 4 4 10 2 3 3" xfId="38656"/>
    <cellStyle name="Notas 4 4 10 2 3 4" xfId="38657"/>
    <cellStyle name="Notas 4 4 10 2 4" xfId="38658"/>
    <cellStyle name="Notas 4 4 10 2 5" xfId="38659"/>
    <cellStyle name="Notas 4 4 10 2 6" xfId="38660"/>
    <cellStyle name="Notas 4 4 10 3" xfId="38661"/>
    <cellStyle name="Notas 4 4 10 3 2" xfId="38662"/>
    <cellStyle name="Notas 4 4 10 3 2 2" xfId="38663"/>
    <cellStyle name="Notas 4 4 10 3 2 3" xfId="38664"/>
    <cellStyle name="Notas 4 4 10 3 2 4" xfId="38665"/>
    <cellStyle name="Notas 4 4 10 3 3" xfId="38666"/>
    <cellStyle name="Notas 4 4 10 3 3 2" xfId="38667"/>
    <cellStyle name="Notas 4 4 10 3 3 3" xfId="38668"/>
    <cellStyle name="Notas 4 4 10 3 3 4" xfId="38669"/>
    <cellStyle name="Notas 4 4 10 3 4" xfId="38670"/>
    <cellStyle name="Notas 4 4 10 3 5" xfId="38671"/>
    <cellStyle name="Notas 4 4 10 3 6" xfId="38672"/>
    <cellStyle name="Notas 4 4 10 4" xfId="38673"/>
    <cellStyle name="Notas 4 4 10 5" xfId="38674"/>
    <cellStyle name="Notas 4 4 10 6" xfId="38675"/>
    <cellStyle name="Notas 4 4 11" xfId="38676"/>
    <cellStyle name="Notas 4 4 12" xfId="38677"/>
    <cellStyle name="Notas 4 4 2" xfId="38678"/>
    <cellStyle name="Notas 4 4 2 2" xfId="38679"/>
    <cellStyle name="Notas 4 4 2 2 2" xfId="38680"/>
    <cellStyle name="Notas 4 4 2 2 2 2" xfId="38681"/>
    <cellStyle name="Notas 4 4 2 2 2 2 2" xfId="38682"/>
    <cellStyle name="Notas 4 4 2 2 2 2 3" xfId="38683"/>
    <cellStyle name="Notas 4 4 2 2 2 2 4" xfId="38684"/>
    <cellStyle name="Notas 4 4 2 2 2 3" xfId="38685"/>
    <cellStyle name="Notas 4 4 2 2 2 3 2" xfId="38686"/>
    <cellStyle name="Notas 4 4 2 2 2 3 3" xfId="38687"/>
    <cellStyle name="Notas 4 4 2 2 2 3 4" xfId="38688"/>
    <cellStyle name="Notas 4 4 2 2 2 4" xfId="38689"/>
    <cellStyle name="Notas 4 4 2 2 2 5" xfId="38690"/>
    <cellStyle name="Notas 4 4 2 2 2 6" xfId="38691"/>
    <cellStyle name="Notas 4 4 2 2 3" xfId="38692"/>
    <cellStyle name="Notas 4 4 2 2 3 2" xfId="38693"/>
    <cellStyle name="Notas 4 4 2 2 3 2 2" xfId="38694"/>
    <cellStyle name="Notas 4 4 2 2 3 2 3" xfId="38695"/>
    <cellStyle name="Notas 4 4 2 2 3 2 4" xfId="38696"/>
    <cellStyle name="Notas 4 4 2 2 3 3" xfId="38697"/>
    <cellStyle name="Notas 4 4 2 2 3 3 2" xfId="38698"/>
    <cellStyle name="Notas 4 4 2 2 3 3 3" xfId="38699"/>
    <cellStyle name="Notas 4 4 2 2 3 3 4" xfId="38700"/>
    <cellStyle name="Notas 4 4 2 2 3 4" xfId="38701"/>
    <cellStyle name="Notas 4 4 2 2 3 5" xfId="38702"/>
    <cellStyle name="Notas 4 4 2 2 3 6" xfId="38703"/>
    <cellStyle name="Notas 4 4 2 2 4" xfId="38704"/>
    <cellStyle name="Notas 4 4 2 2 5" xfId="38705"/>
    <cellStyle name="Notas 4 4 2 2 6" xfId="38706"/>
    <cellStyle name="Notas 4 4 2 3" xfId="38707"/>
    <cellStyle name="Notas 4 4 2 4" xfId="38708"/>
    <cellStyle name="Notas 4 4 3" xfId="38709"/>
    <cellStyle name="Notas 4 4 3 2" xfId="38710"/>
    <cellStyle name="Notas 4 4 3 2 2" xfId="38711"/>
    <cellStyle name="Notas 4 4 3 2 2 2" xfId="38712"/>
    <cellStyle name="Notas 4 4 3 2 2 2 2" xfId="38713"/>
    <cellStyle name="Notas 4 4 3 2 2 2 3" xfId="38714"/>
    <cellStyle name="Notas 4 4 3 2 2 2 4" xfId="38715"/>
    <cellStyle name="Notas 4 4 3 2 2 3" xfId="38716"/>
    <cellStyle name="Notas 4 4 3 2 2 3 2" xfId="38717"/>
    <cellStyle name="Notas 4 4 3 2 2 3 3" xfId="38718"/>
    <cellStyle name="Notas 4 4 3 2 2 3 4" xfId="38719"/>
    <cellStyle name="Notas 4 4 3 2 2 4" xfId="38720"/>
    <cellStyle name="Notas 4 4 3 2 2 5" xfId="38721"/>
    <cellStyle name="Notas 4 4 3 2 2 6" xfId="38722"/>
    <cellStyle name="Notas 4 4 3 2 3" xfId="38723"/>
    <cellStyle name="Notas 4 4 3 2 3 2" xfId="38724"/>
    <cellStyle name="Notas 4 4 3 2 3 2 2" xfId="38725"/>
    <cellStyle name="Notas 4 4 3 2 3 2 3" xfId="38726"/>
    <cellStyle name="Notas 4 4 3 2 3 2 4" xfId="38727"/>
    <cellStyle name="Notas 4 4 3 2 3 3" xfId="38728"/>
    <cellStyle name="Notas 4 4 3 2 3 3 2" xfId="38729"/>
    <cellStyle name="Notas 4 4 3 2 3 3 3" xfId="38730"/>
    <cellStyle name="Notas 4 4 3 2 3 3 4" xfId="38731"/>
    <cellStyle name="Notas 4 4 3 2 3 4" xfId="38732"/>
    <cellStyle name="Notas 4 4 3 2 3 5" xfId="38733"/>
    <cellStyle name="Notas 4 4 3 2 3 6" xfId="38734"/>
    <cellStyle name="Notas 4 4 3 2 4" xfId="38735"/>
    <cellStyle name="Notas 4 4 3 2 5" xfId="38736"/>
    <cellStyle name="Notas 4 4 3 2 6" xfId="38737"/>
    <cellStyle name="Notas 4 4 3 3" xfId="38738"/>
    <cellStyle name="Notas 4 4 3 4" xfId="38739"/>
    <cellStyle name="Notas 4 4 4" xfId="38740"/>
    <cellStyle name="Notas 4 4 4 2" xfId="38741"/>
    <cellStyle name="Notas 4 4 4 2 2" xfId="38742"/>
    <cellStyle name="Notas 4 4 4 2 2 2" xfId="38743"/>
    <cellStyle name="Notas 4 4 4 2 2 2 2" xfId="38744"/>
    <cellStyle name="Notas 4 4 4 2 2 2 3" xfId="38745"/>
    <cellStyle name="Notas 4 4 4 2 2 2 4" xfId="38746"/>
    <cellStyle name="Notas 4 4 4 2 2 3" xfId="38747"/>
    <cellStyle name="Notas 4 4 4 2 2 3 2" xfId="38748"/>
    <cellStyle name="Notas 4 4 4 2 2 3 3" xfId="38749"/>
    <cellStyle name="Notas 4 4 4 2 2 3 4" xfId="38750"/>
    <cellStyle name="Notas 4 4 4 2 2 4" xfId="38751"/>
    <cellStyle name="Notas 4 4 4 2 2 5" xfId="38752"/>
    <cellStyle name="Notas 4 4 4 2 2 6" xfId="38753"/>
    <cellStyle name="Notas 4 4 4 2 3" xfId="38754"/>
    <cellStyle name="Notas 4 4 4 2 3 2" xfId="38755"/>
    <cellStyle name="Notas 4 4 4 2 3 2 2" xfId="38756"/>
    <cellStyle name="Notas 4 4 4 2 3 2 3" xfId="38757"/>
    <cellStyle name="Notas 4 4 4 2 3 2 4" xfId="38758"/>
    <cellStyle name="Notas 4 4 4 2 3 3" xfId="38759"/>
    <cellStyle name="Notas 4 4 4 2 3 3 2" xfId="38760"/>
    <cellStyle name="Notas 4 4 4 2 3 3 3" xfId="38761"/>
    <cellStyle name="Notas 4 4 4 2 3 3 4" xfId="38762"/>
    <cellStyle name="Notas 4 4 4 2 3 4" xfId="38763"/>
    <cellStyle name="Notas 4 4 4 2 3 5" xfId="38764"/>
    <cellStyle name="Notas 4 4 4 2 3 6" xfId="38765"/>
    <cellStyle name="Notas 4 4 4 2 4" xfId="38766"/>
    <cellStyle name="Notas 4 4 4 2 5" xfId="38767"/>
    <cellStyle name="Notas 4 4 4 2 6" xfId="38768"/>
    <cellStyle name="Notas 4 4 4 3" xfId="38769"/>
    <cellStyle name="Notas 4 4 4 4" xfId="38770"/>
    <cellStyle name="Notas 4 4 5" xfId="38771"/>
    <cellStyle name="Notas 4 4 5 2" xfId="38772"/>
    <cellStyle name="Notas 4 4 5 2 2" xfId="38773"/>
    <cellStyle name="Notas 4 4 5 2 2 2" xfId="38774"/>
    <cellStyle name="Notas 4 4 5 2 2 2 2" xfId="38775"/>
    <cellStyle name="Notas 4 4 5 2 2 2 3" xfId="38776"/>
    <cellStyle name="Notas 4 4 5 2 2 2 4" xfId="38777"/>
    <cellStyle name="Notas 4 4 5 2 2 3" xfId="38778"/>
    <cellStyle name="Notas 4 4 5 2 2 3 2" xfId="38779"/>
    <cellStyle name="Notas 4 4 5 2 2 3 3" xfId="38780"/>
    <cellStyle name="Notas 4 4 5 2 2 3 4" xfId="38781"/>
    <cellStyle name="Notas 4 4 5 2 2 4" xfId="38782"/>
    <cellStyle name="Notas 4 4 5 2 2 5" xfId="38783"/>
    <cellStyle name="Notas 4 4 5 2 2 6" xfId="38784"/>
    <cellStyle name="Notas 4 4 5 2 3" xfId="38785"/>
    <cellStyle name="Notas 4 4 5 2 3 2" xfId="38786"/>
    <cellStyle name="Notas 4 4 5 2 3 2 2" xfId="38787"/>
    <cellStyle name="Notas 4 4 5 2 3 2 3" xfId="38788"/>
    <cellStyle name="Notas 4 4 5 2 3 2 4" xfId="38789"/>
    <cellStyle name="Notas 4 4 5 2 3 3" xfId="38790"/>
    <cellStyle name="Notas 4 4 5 2 3 3 2" xfId="38791"/>
    <cellStyle name="Notas 4 4 5 2 3 3 3" xfId="38792"/>
    <cellStyle name="Notas 4 4 5 2 3 3 4" xfId="38793"/>
    <cellStyle name="Notas 4 4 5 2 3 4" xfId="38794"/>
    <cellStyle name="Notas 4 4 5 2 3 5" xfId="38795"/>
    <cellStyle name="Notas 4 4 5 2 3 6" xfId="38796"/>
    <cellStyle name="Notas 4 4 5 2 4" xfId="38797"/>
    <cellStyle name="Notas 4 4 5 2 5" xfId="38798"/>
    <cellStyle name="Notas 4 4 5 2 6" xfId="38799"/>
    <cellStyle name="Notas 4 4 5 3" xfId="38800"/>
    <cellStyle name="Notas 4 4 5 4" xfId="38801"/>
    <cellStyle name="Notas 4 4 6" xfId="38802"/>
    <cellStyle name="Notas 4 4 6 2" xfId="38803"/>
    <cellStyle name="Notas 4 4 6 2 2" xfId="38804"/>
    <cellStyle name="Notas 4 4 6 2 2 2" xfId="38805"/>
    <cellStyle name="Notas 4 4 6 2 2 3" xfId="38806"/>
    <cellStyle name="Notas 4 4 6 2 2 4" xfId="38807"/>
    <cellStyle name="Notas 4 4 6 2 3" xfId="38808"/>
    <cellStyle name="Notas 4 4 6 2 3 2" xfId="38809"/>
    <cellStyle name="Notas 4 4 6 2 3 3" xfId="38810"/>
    <cellStyle name="Notas 4 4 6 2 3 4" xfId="38811"/>
    <cellStyle name="Notas 4 4 6 2 4" xfId="38812"/>
    <cellStyle name="Notas 4 4 6 2 5" xfId="38813"/>
    <cellStyle name="Notas 4 4 6 2 6" xfId="38814"/>
    <cellStyle name="Notas 4 4 6 3" xfId="38815"/>
    <cellStyle name="Notas 4 4 6 3 2" xfId="38816"/>
    <cellStyle name="Notas 4 4 6 3 2 2" xfId="38817"/>
    <cellStyle name="Notas 4 4 6 3 2 3" xfId="38818"/>
    <cellStyle name="Notas 4 4 6 3 2 4" xfId="38819"/>
    <cellStyle name="Notas 4 4 6 3 3" xfId="38820"/>
    <cellStyle name="Notas 4 4 6 3 3 2" xfId="38821"/>
    <cellStyle name="Notas 4 4 6 3 3 3" xfId="38822"/>
    <cellStyle name="Notas 4 4 6 3 3 4" xfId="38823"/>
    <cellStyle name="Notas 4 4 6 3 4" xfId="38824"/>
    <cellStyle name="Notas 4 4 6 3 5" xfId="38825"/>
    <cellStyle name="Notas 4 4 6 3 6" xfId="38826"/>
    <cellStyle name="Notas 4 4 6 4" xfId="38827"/>
    <cellStyle name="Notas 4 4 6 4 2" xfId="38828"/>
    <cellStyle name="Notas 4 4 6 4 3" xfId="38829"/>
    <cellStyle name="Notas 4 4 6 4 4" xfId="38830"/>
    <cellStyle name="Notas 4 4 6 5" xfId="38831"/>
    <cellStyle name="Notas 4 4 6 6" xfId="38832"/>
    <cellStyle name="Notas 4 4 7" xfId="38833"/>
    <cellStyle name="Notas 4 4 7 2" xfId="38834"/>
    <cellStyle name="Notas 4 4 7 2 2" xfId="38835"/>
    <cellStyle name="Notas 4 4 7 2 2 2" xfId="38836"/>
    <cellStyle name="Notas 4 4 7 2 2 3" xfId="38837"/>
    <cellStyle name="Notas 4 4 7 2 2 4" xfId="38838"/>
    <cellStyle name="Notas 4 4 7 2 3" xfId="38839"/>
    <cellStyle name="Notas 4 4 7 2 3 2" xfId="38840"/>
    <cellStyle name="Notas 4 4 7 2 3 3" xfId="38841"/>
    <cellStyle name="Notas 4 4 7 2 3 4" xfId="38842"/>
    <cellStyle name="Notas 4 4 7 2 4" xfId="38843"/>
    <cellStyle name="Notas 4 4 7 2 5" xfId="38844"/>
    <cellStyle name="Notas 4 4 7 2 6" xfId="38845"/>
    <cellStyle name="Notas 4 4 7 3" xfId="38846"/>
    <cellStyle name="Notas 4 4 7 3 2" xfId="38847"/>
    <cellStyle name="Notas 4 4 7 3 2 2" xfId="38848"/>
    <cellStyle name="Notas 4 4 7 3 2 3" xfId="38849"/>
    <cellStyle name="Notas 4 4 7 3 2 4" xfId="38850"/>
    <cellStyle name="Notas 4 4 7 3 3" xfId="38851"/>
    <cellStyle name="Notas 4 4 7 3 3 2" xfId="38852"/>
    <cellStyle name="Notas 4 4 7 3 3 3" xfId="38853"/>
    <cellStyle name="Notas 4 4 7 3 3 4" xfId="38854"/>
    <cellStyle name="Notas 4 4 7 3 4" xfId="38855"/>
    <cellStyle name="Notas 4 4 7 3 5" xfId="38856"/>
    <cellStyle name="Notas 4 4 7 3 6" xfId="38857"/>
    <cellStyle name="Notas 4 4 7 4" xfId="38858"/>
    <cellStyle name="Notas 4 4 7 4 2" xfId="38859"/>
    <cellStyle name="Notas 4 4 7 4 3" xfId="38860"/>
    <cellStyle name="Notas 4 4 7 4 4" xfId="38861"/>
    <cellStyle name="Notas 4 4 7 5" xfId="38862"/>
    <cellStyle name="Notas 4 4 7 6" xfId="38863"/>
    <cellStyle name="Notas 4 4 8" xfId="38864"/>
    <cellStyle name="Notas 4 4 8 2" xfId="38865"/>
    <cellStyle name="Notas 4 4 8 2 2" xfId="38866"/>
    <cellStyle name="Notas 4 4 8 2 2 2" xfId="38867"/>
    <cellStyle name="Notas 4 4 8 2 2 3" xfId="38868"/>
    <cellStyle name="Notas 4 4 8 2 2 4" xfId="38869"/>
    <cellStyle name="Notas 4 4 8 2 3" xfId="38870"/>
    <cellStyle name="Notas 4 4 8 2 3 2" xfId="38871"/>
    <cellStyle name="Notas 4 4 8 2 3 3" xfId="38872"/>
    <cellStyle name="Notas 4 4 8 2 3 4" xfId="38873"/>
    <cellStyle name="Notas 4 4 8 2 4" xfId="38874"/>
    <cellStyle name="Notas 4 4 8 2 5" xfId="38875"/>
    <cellStyle name="Notas 4 4 8 2 6" xfId="38876"/>
    <cellStyle name="Notas 4 4 8 3" xfId="38877"/>
    <cellStyle name="Notas 4 4 8 3 2" xfId="38878"/>
    <cellStyle name="Notas 4 4 8 3 2 2" xfId="38879"/>
    <cellStyle name="Notas 4 4 8 3 2 3" xfId="38880"/>
    <cellStyle name="Notas 4 4 8 3 2 4" xfId="38881"/>
    <cellStyle name="Notas 4 4 8 3 3" xfId="38882"/>
    <cellStyle name="Notas 4 4 8 3 3 2" xfId="38883"/>
    <cellStyle name="Notas 4 4 8 3 3 3" xfId="38884"/>
    <cellStyle name="Notas 4 4 8 3 3 4" xfId="38885"/>
    <cellStyle name="Notas 4 4 8 3 4" xfId="38886"/>
    <cellStyle name="Notas 4 4 8 3 5" xfId="38887"/>
    <cellStyle name="Notas 4 4 8 3 6" xfId="38888"/>
    <cellStyle name="Notas 4 4 8 4" xfId="38889"/>
    <cellStyle name="Notas 4 4 8 4 2" xfId="38890"/>
    <cellStyle name="Notas 4 4 8 4 3" xfId="38891"/>
    <cellStyle name="Notas 4 4 8 4 4" xfId="38892"/>
    <cellStyle name="Notas 4 4 8 5" xfId="38893"/>
    <cellStyle name="Notas 4 4 8 6" xfId="38894"/>
    <cellStyle name="Notas 4 4 9" xfId="38895"/>
    <cellStyle name="Notas 4 4 9 2" xfId="38896"/>
    <cellStyle name="Notas 4 4 9 2 2" xfId="38897"/>
    <cellStyle name="Notas 4 4 9 2 2 2" xfId="38898"/>
    <cellStyle name="Notas 4 4 9 2 2 3" xfId="38899"/>
    <cellStyle name="Notas 4 4 9 2 2 4" xfId="38900"/>
    <cellStyle name="Notas 4 4 9 2 3" xfId="38901"/>
    <cellStyle name="Notas 4 4 9 2 3 2" xfId="38902"/>
    <cellStyle name="Notas 4 4 9 2 3 3" xfId="38903"/>
    <cellStyle name="Notas 4 4 9 2 3 4" xfId="38904"/>
    <cellStyle name="Notas 4 4 9 2 4" xfId="38905"/>
    <cellStyle name="Notas 4 4 9 2 5" xfId="38906"/>
    <cellStyle name="Notas 4 4 9 2 6" xfId="38907"/>
    <cellStyle name="Notas 4 4 9 3" xfId="38908"/>
    <cellStyle name="Notas 4 4 9 3 2" xfId="38909"/>
    <cellStyle name="Notas 4 4 9 3 2 2" xfId="38910"/>
    <cellStyle name="Notas 4 4 9 3 2 3" xfId="38911"/>
    <cellStyle name="Notas 4 4 9 3 2 4" xfId="38912"/>
    <cellStyle name="Notas 4 4 9 3 3" xfId="38913"/>
    <cellStyle name="Notas 4 4 9 3 3 2" xfId="38914"/>
    <cellStyle name="Notas 4 4 9 3 3 3" xfId="38915"/>
    <cellStyle name="Notas 4 4 9 3 3 4" xfId="38916"/>
    <cellStyle name="Notas 4 4 9 3 4" xfId="38917"/>
    <cellStyle name="Notas 4 4 9 3 5" xfId="38918"/>
    <cellStyle name="Notas 4 4 9 3 6" xfId="38919"/>
    <cellStyle name="Notas 4 4 9 4" xfId="38920"/>
    <cellStyle name="Notas 4 4 9 4 2" xfId="38921"/>
    <cellStyle name="Notas 4 4 9 4 3" xfId="38922"/>
    <cellStyle name="Notas 4 4 9 4 4" xfId="38923"/>
    <cellStyle name="Notas 4 4 9 5" xfId="38924"/>
    <cellStyle name="Notas 4 4 9 6" xfId="38925"/>
    <cellStyle name="Notas 4 5" xfId="38926"/>
    <cellStyle name="Notas 4 5 2" xfId="38927"/>
    <cellStyle name="Notas 4 5 2 2" xfId="38928"/>
    <cellStyle name="Notas 4 5 2 2 2" xfId="38929"/>
    <cellStyle name="Notas 4 5 2 2 2 2" xfId="38930"/>
    <cellStyle name="Notas 4 5 2 2 2 3" xfId="38931"/>
    <cellStyle name="Notas 4 5 2 2 2 4" xfId="38932"/>
    <cellStyle name="Notas 4 5 2 2 3" xfId="38933"/>
    <cellStyle name="Notas 4 5 2 2 3 2" xfId="38934"/>
    <cellStyle name="Notas 4 5 2 2 3 3" xfId="38935"/>
    <cellStyle name="Notas 4 5 2 2 3 4" xfId="38936"/>
    <cellStyle name="Notas 4 5 2 2 4" xfId="38937"/>
    <cellStyle name="Notas 4 5 2 2 5" xfId="38938"/>
    <cellStyle name="Notas 4 5 2 2 6" xfId="38939"/>
    <cellStyle name="Notas 4 5 2 3" xfId="38940"/>
    <cellStyle name="Notas 4 5 2 3 2" xfId="38941"/>
    <cellStyle name="Notas 4 5 2 3 2 2" xfId="38942"/>
    <cellStyle name="Notas 4 5 2 3 2 3" xfId="38943"/>
    <cellStyle name="Notas 4 5 2 3 2 4" xfId="38944"/>
    <cellStyle name="Notas 4 5 2 3 3" xfId="38945"/>
    <cellStyle name="Notas 4 5 2 3 3 2" xfId="38946"/>
    <cellStyle name="Notas 4 5 2 3 3 3" xfId="38947"/>
    <cellStyle name="Notas 4 5 2 3 3 4" xfId="38948"/>
    <cellStyle name="Notas 4 5 2 3 4" xfId="38949"/>
    <cellStyle name="Notas 4 5 2 3 5" xfId="38950"/>
    <cellStyle name="Notas 4 5 2 3 6" xfId="38951"/>
    <cellStyle name="Notas 4 5 2 4" xfId="38952"/>
    <cellStyle name="Notas 4 5 2 5" xfId="38953"/>
    <cellStyle name="Notas 4 5 2 6" xfId="38954"/>
    <cellStyle name="Notas 4 5 3" xfId="38955"/>
    <cellStyle name="Notas 4 5 4" xfId="38956"/>
    <cellStyle name="Notas 4 6" xfId="38957"/>
    <cellStyle name="Notas 4 6 2" xfId="38958"/>
    <cellStyle name="Notas 4 6 2 2" xfId="38959"/>
    <cellStyle name="Notas 4 6 2 2 2" xfId="38960"/>
    <cellStyle name="Notas 4 6 2 2 2 2" xfId="38961"/>
    <cellStyle name="Notas 4 6 2 2 2 3" xfId="38962"/>
    <cellStyle name="Notas 4 6 2 2 2 4" xfId="38963"/>
    <cellStyle name="Notas 4 6 2 2 3" xfId="38964"/>
    <cellStyle name="Notas 4 6 2 2 3 2" xfId="38965"/>
    <cellStyle name="Notas 4 6 2 2 3 3" xfId="38966"/>
    <cellStyle name="Notas 4 6 2 2 3 4" xfId="38967"/>
    <cellStyle name="Notas 4 6 2 2 4" xfId="38968"/>
    <cellStyle name="Notas 4 6 2 2 5" xfId="38969"/>
    <cellStyle name="Notas 4 6 2 2 6" xfId="38970"/>
    <cellStyle name="Notas 4 6 2 3" xfId="38971"/>
    <cellStyle name="Notas 4 6 2 3 2" xfId="38972"/>
    <cellStyle name="Notas 4 6 2 3 2 2" xfId="38973"/>
    <cellStyle name="Notas 4 6 2 3 2 3" xfId="38974"/>
    <cellStyle name="Notas 4 6 2 3 2 4" xfId="38975"/>
    <cellStyle name="Notas 4 6 2 3 3" xfId="38976"/>
    <cellStyle name="Notas 4 6 2 3 3 2" xfId="38977"/>
    <cellStyle name="Notas 4 6 2 3 3 3" xfId="38978"/>
    <cellStyle name="Notas 4 6 2 3 3 4" xfId="38979"/>
    <cellStyle name="Notas 4 6 2 3 4" xfId="38980"/>
    <cellStyle name="Notas 4 6 2 3 5" xfId="38981"/>
    <cellStyle name="Notas 4 6 2 3 6" xfId="38982"/>
    <cellStyle name="Notas 4 6 2 4" xfId="38983"/>
    <cellStyle name="Notas 4 6 2 5" xfId="38984"/>
    <cellStyle name="Notas 4 6 2 6" xfId="38985"/>
    <cellStyle name="Notas 4 6 3" xfId="38986"/>
    <cellStyle name="Notas 4 6 4" xfId="38987"/>
    <cellStyle name="Notas 4 7" xfId="38988"/>
    <cellStyle name="Notas 4 7 2" xfId="38989"/>
    <cellStyle name="Notas 4 7 2 2" xfId="38990"/>
    <cellStyle name="Notas 4 7 2 2 2" xfId="38991"/>
    <cellStyle name="Notas 4 7 2 2 2 2" xfId="38992"/>
    <cellStyle name="Notas 4 7 2 2 2 3" xfId="38993"/>
    <cellStyle name="Notas 4 7 2 2 2 4" xfId="38994"/>
    <cellStyle name="Notas 4 7 2 2 3" xfId="38995"/>
    <cellStyle name="Notas 4 7 2 2 3 2" xfId="38996"/>
    <cellStyle name="Notas 4 7 2 2 3 3" xfId="38997"/>
    <cellStyle name="Notas 4 7 2 2 3 4" xfId="38998"/>
    <cellStyle name="Notas 4 7 2 2 4" xfId="38999"/>
    <cellStyle name="Notas 4 7 2 2 5" xfId="39000"/>
    <cellStyle name="Notas 4 7 2 2 6" xfId="39001"/>
    <cellStyle name="Notas 4 7 2 3" xfId="39002"/>
    <cellStyle name="Notas 4 7 2 3 2" xfId="39003"/>
    <cellStyle name="Notas 4 7 2 3 2 2" xfId="39004"/>
    <cellStyle name="Notas 4 7 2 3 2 3" xfId="39005"/>
    <cellStyle name="Notas 4 7 2 3 2 4" xfId="39006"/>
    <cellStyle name="Notas 4 7 2 3 3" xfId="39007"/>
    <cellStyle name="Notas 4 7 2 3 3 2" xfId="39008"/>
    <cellStyle name="Notas 4 7 2 3 3 3" xfId="39009"/>
    <cellStyle name="Notas 4 7 2 3 3 4" xfId="39010"/>
    <cellStyle name="Notas 4 7 2 3 4" xfId="39011"/>
    <cellStyle name="Notas 4 7 2 3 5" xfId="39012"/>
    <cellStyle name="Notas 4 7 2 3 6" xfId="39013"/>
    <cellStyle name="Notas 4 7 2 4" xfId="39014"/>
    <cellStyle name="Notas 4 7 2 5" xfId="39015"/>
    <cellStyle name="Notas 4 7 2 6" xfId="39016"/>
    <cellStyle name="Notas 4 7 3" xfId="39017"/>
    <cellStyle name="Notas 4 7 4" xfId="39018"/>
    <cellStyle name="Notas 4 8" xfId="39019"/>
    <cellStyle name="Notas 4 8 2" xfId="39020"/>
    <cellStyle name="Notas 4 8 2 2" xfId="39021"/>
    <cellStyle name="Notas 4 8 2 2 2" xfId="39022"/>
    <cellStyle name="Notas 4 8 2 2 2 2" xfId="39023"/>
    <cellStyle name="Notas 4 8 2 2 2 3" xfId="39024"/>
    <cellStyle name="Notas 4 8 2 2 2 4" xfId="39025"/>
    <cellStyle name="Notas 4 8 2 2 3" xfId="39026"/>
    <cellStyle name="Notas 4 8 2 2 3 2" xfId="39027"/>
    <cellStyle name="Notas 4 8 2 2 3 3" xfId="39028"/>
    <cellStyle name="Notas 4 8 2 2 3 4" xfId="39029"/>
    <cellStyle name="Notas 4 8 2 2 4" xfId="39030"/>
    <cellStyle name="Notas 4 8 2 2 5" xfId="39031"/>
    <cellStyle name="Notas 4 8 2 2 6" xfId="39032"/>
    <cellStyle name="Notas 4 8 2 3" xfId="39033"/>
    <cellStyle name="Notas 4 8 2 3 2" xfId="39034"/>
    <cellStyle name="Notas 4 8 2 3 2 2" xfId="39035"/>
    <cellStyle name="Notas 4 8 2 3 2 3" xfId="39036"/>
    <cellStyle name="Notas 4 8 2 3 2 4" xfId="39037"/>
    <cellStyle name="Notas 4 8 2 3 3" xfId="39038"/>
    <cellStyle name="Notas 4 8 2 3 3 2" xfId="39039"/>
    <cellStyle name="Notas 4 8 2 3 3 3" xfId="39040"/>
    <cellStyle name="Notas 4 8 2 3 3 4" xfId="39041"/>
    <cellStyle name="Notas 4 8 2 3 4" xfId="39042"/>
    <cellStyle name="Notas 4 8 2 3 5" xfId="39043"/>
    <cellStyle name="Notas 4 8 2 3 6" xfId="39044"/>
    <cellStyle name="Notas 4 8 2 4" xfId="39045"/>
    <cellStyle name="Notas 4 8 2 5" xfId="39046"/>
    <cellStyle name="Notas 4 8 2 6" xfId="39047"/>
    <cellStyle name="Notas 4 8 3" xfId="39048"/>
    <cellStyle name="Notas 4 8 4" xfId="39049"/>
    <cellStyle name="Notas 4 9" xfId="39050"/>
    <cellStyle name="Notas 4 9 2" xfId="39051"/>
    <cellStyle name="Notas 4 9 2 2" xfId="39052"/>
    <cellStyle name="Notas 4 9 2 2 2" xfId="39053"/>
    <cellStyle name="Notas 4 9 2 2 3" xfId="39054"/>
    <cellStyle name="Notas 4 9 2 2 4" xfId="39055"/>
    <cellStyle name="Notas 4 9 2 3" xfId="39056"/>
    <cellStyle name="Notas 4 9 2 3 2" xfId="39057"/>
    <cellStyle name="Notas 4 9 2 3 3" xfId="39058"/>
    <cellStyle name="Notas 4 9 2 3 4" xfId="39059"/>
    <cellStyle name="Notas 4 9 2 4" xfId="39060"/>
    <cellStyle name="Notas 4 9 2 5" xfId="39061"/>
    <cellStyle name="Notas 4 9 2 6" xfId="39062"/>
    <cellStyle name="Notas 4 9 3" xfId="39063"/>
    <cellStyle name="Notas 4 9 3 2" xfId="39064"/>
    <cellStyle name="Notas 4 9 3 2 2" xfId="39065"/>
    <cellStyle name="Notas 4 9 3 2 3" xfId="39066"/>
    <cellStyle name="Notas 4 9 3 2 4" xfId="39067"/>
    <cellStyle name="Notas 4 9 3 3" xfId="39068"/>
    <cellStyle name="Notas 4 9 3 3 2" xfId="39069"/>
    <cellStyle name="Notas 4 9 3 3 3" xfId="39070"/>
    <cellStyle name="Notas 4 9 3 3 4" xfId="39071"/>
    <cellStyle name="Notas 4 9 3 4" xfId="39072"/>
    <cellStyle name="Notas 4 9 3 5" xfId="39073"/>
    <cellStyle name="Notas 4 9 3 6" xfId="39074"/>
    <cellStyle name="Notas 4 9 4" xfId="39075"/>
    <cellStyle name="Notas 4 9 4 2" xfId="39076"/>
    <cellStyle name="Notas 4 9 4 3" xfId="39077"/>
    <cellStyle name="Notas 4 9 4 4" xfId="39078"/>
    <cellStyle name="Notas 4 9 5" xfId="39079"/>
    <cellStyle name="Notas 4 9 6" xfId="39080"/>
    <cellStyle name="Notas 5" xfId="39081"/>
    <cellStyle name="Notas 5 10" xfId="39082"/>
    <cellStyle name="Notas 5 10 2" xfId="39083"/>
    <cellStyle name="Notas 5 10 2 2" xfId="39084"/>
    <cellStyle name="Notas 5 10 2 2 2" xfId="39085"/>
    <cellStyle name="Notas 5 10 2 2 3" xfId="39086"/>
    <cellStyle name="Notas 5 10 2 2 4" xfId="39087"/>
    <cellStyle name="Notas 5 10 2 3" xfId="39088"/>
    <cellStyle name="Notas 5 10 2 3 2" xfId="39089"/>
    <cellStyle name="Notas 5 10 2 3 3" xfId="39090"/>
    <cellStyle name="Notas 5 10 2 3 4" xfId="39091"/>
    <cellStyle name="Notas 5 10 2 4" xfId="39092"/>
    <cellStyle name="Notas 5 10 2 5" xfId="39093"/>
    <cellStyle name="Notas 5 10 2 6" xfId="39094"/>
    <cellStyle name="Notas 5 10 3" xfId="39095"/>
    <cellStyle name="Notas 5 10 3 2" xfId="39096"/>
    <cellStyle name="Notas 5 10 3 2 2" xfId="39097"/>
    <cellStyle name="Notas 5 10 3 2 3" xfId="39098"/>
    <cellStyle name="Notas 5 10 3 2 4" xfId="39099"/>
    <cellStyle name="Notas 5 10 3 3" xfId="39100"/>
    <cellStyle name="Notas 5 10 3 3 2" xfId="39101"/>
    <cellStyle name="Notas 5 10 3 3 3" xfId="39102"/>
    <cellStyle name="Notas 5 10 3 3 4" xfId="39103"/>
    <cellStyle name="Notas 5 10 3 4" xfId="39104"/>
    <cellStyle name="Notas 5 10 3 5" xfId="39105"/>
    <cellStyle name="Notas 5 10 3 6" xfId="39106"/>
    <cellStyle name="Notas 5 10 4" xfId="39107"/>
    <cellStyle name="Notas 5 10 4 2" xfId="39108"/>
    <cellStyle name="Notas 5 10 4 3" xfId="39109"/>
    <cellStyle name="Notas 5 10 4 4" xfId="39110"/>
    <cellStyle name="Notas 5 10 5" xfId="39111"/>
    <cellStyle name="Notas 5 10 6" xfId="39112"/>
    <cellStyle name="Notas 5 11" xfId="39113"/>
    <cellStyle name="Notas 5 11 2" xfId="39114"/>
    <cellStyle name="Notas 5 11 2 2" xfId="39115"/>
    <cellStyle name="Notas 5 11 2 2 2" xfId="39116"/>
    <cellStyle name="Notas 5 11 2 2 3" xfId="39117"/>
    <cellStyle name="Notas 5 11 2 2 4" xfId="39118"/>
    <cellStyle name="Notas 5 11 2 3" xfId="39119"/>
    <cellStyle name="Notas 5 11 2 3 2" xfId="39120"/>
    <cellStyle name="Notas 5 11 2 3 3" xfId="39121"/>
    <cellStyle name="Notas 5 11 2 3 4" xfId="39122"/>
    <cellStyle name="Notas 5 11 2 4" xfId="39123"/>
    <cellStyle name="Notas 5 11 2 5" xfId="39124"/>
    <cellStyle name="Notas 5 11 2 6" xfId="39125"/>
    <cellStyle name="Notas 5 11 3" xfId="39126"/>
    <cellStyle name="Notas 5 11 3 2" xfId="39127"/>
    <cellStyle name="Notas 5 11 3 2 2" xfId="39128"/>
    <cellStyle name="Notas 5 11 3 2 3" xfId="39129"/>
    <cellStyle name="Notas 5 11 3 2 4" xfId="39130"/>
    <cellStyle name="Notas 5 11 3 3" xfId="39131"/>
    <cellStyle name="Notas 5 11 3 3 2" xfId="39132"/>
    <cellStyle name="Notas 5 11 3 3 3" xfId="39133"/>
    <cellStyle name="Notas 5 11 3 3 4" xfId="39134"/>
    <cellStyle name="Notas 5 11 3 4" xfId="39135"/>
    <cellStyle name="Notas 5 11 3 5" xfId="39136"/>
    <cellStyle name="Notas 5 11 3 6" xfId="39137"/>
    <cellStyle name="Notas 5 11 4" xfId="39138"/>
    <cellStyle name="Notas 5 11 4 2" xfId="39139"/>
    <cellStyle name="Notas 5 11 4 3" xfId="39140"/>
    <cellStyle name="Notas 5 11 4 4" xfId="39141"/>
    <cellStyle name="Notas 5 11 5" xfId="39142"/>
    <cellStyle name="Notas 5 11 6" xfId="39143"/>
    <cellStyle name="Notas 5 12" xfId="39144"/>
    <cellStyle name="Notas 5 12 2" xfId="39145"/>
    <cellStyle name="Notas 5 12 2 2" xfId="39146"/>
    <cellStyle name="Notas 5 12 2 2 2" xfId="39147"/>
    <cellStyle name="Notas 5 12 2 2 3" xfId="39148"/>
    <cellStyle name="Notas 5 12 2 2 4" xfId="39149"/>
    <cellStyle name="Notas 5 12 2 3" xfId="39150"/>
    <cellStyle name="Notas 5 12 2 3 2" xfId="39151"/>
    <cellStyle name="Notas 5 12 2 3 3" xfId="39152"/>
    <cellStyle name="Notas 5 12 2 3 4" xfId="39153"/>
    <cellStyle name="Notas 5 12 2 4" xfId="39154"/>
    <cellStyle name="Notas 5 12 2 5" xfId="39155"/>
    <cellStyle name="Notas 5 12 2 6" xfId="39156"/>
    <cellStyle name="Notas 5 12 3" xfId="39157"/>
    <cellStyle name="Notas 5 12 3 2" xfId="39158"/>
    <cellStyle name="Notas 5 12 3 2 2" xfId="39159"/>
    <cellStyle name="Notas 5 12 3 2 3" xfId="39160"/>
    <cellStyle name="Notas 5 12 3 2 4" xfId="39161"/>
    <cellStyle name="Notas 5 12 3 3" xfId="39162"/>
    <cellStyle name="Notas 5 12 3 3 2" xfId="39163"/>
    <cellStyle name="Notas 5 12 3 3 3" xfId="39164"/>
    <cellStyle name="Notas 5 12 3 3 4" xfId="39165"/>
    <cellStyle name="Notas 5 12 3 4" xfId="39166"/>
    <cellStyle name="Notas 5 12 3 5" xfId="39167"/>
    <cellStyle name="Notas 5 12 3 6" xfId="39168"/>
    <cellStyle name="Notas 5 12 4" xfId="39169"/>
    <cellStyle name="Notas 5 12 4 2" xfId="39170"/>
    <cellStyle name="Notas 5 12 4 3" xfId="39171"/>
    <cellStyle name="Notas 5 12 4 4" xfId="39172"/>
    <cellStyle name="Notas 5 12 5" xfId="39173"/>
    <cellStyle name="Notas 5 12 6" xfId="39174"/>
    <cellStyle name="Notas 5 13" xfId="39175"/>
    <cellStyle name="Notas 5 13 2" xfId="39176"/>
    <cellStyle name="Notas 5 13 2 2" xfId="39177"/>
    <cellStyle name="Notas 5 13 2 2 2" xfId="39178"/>
    <cellStyle name="Notas 5 13 2 2 3" xfId="39179"/>
    <cellStyle name="Notas 5 13 2 2 4" xfId="39180"/>
    <cellStyle name="Notas 5 13 2 3" xfId="39181"/>
    <cellStyle name="Notas 5 13 2 3 2" xfId="39182"/>
    <cellStyle name="Notas 5 13 2 3 3" xfId="39183"/>
    <cellStyle name="Notas 5 13 2 3 4" xfId="39184"/>
    <cellStyle name="Notas 5 13 2 4" xfId="39185"/>
    <cellStyle name="Notas 5 13 2 5" xfId="39186"/>
    <cellStyle name="Notas 5 13 2 6" xfId="39187"/>
    <cellStyle name="Notas 5 13 3" xfId="39188"/>
    <cellStyle name="Notas 5 13 3 2" xfId="39189"/>
    <cellStyle name="Notas 5 13 3 2 2" xfId="39190"/>
    <cellStyle name="Notas 5 13 3 2 3" xfId="39191"/>
    <cellStyle name="Notas 5 13 3 2 4" xfId="39192"/>
    <cellStyle name="Notas 5 13 3 3" xfId="39193"/>
    <cellStyle name="Notas 5 13 3 3 2" xfId="39194"/>
    <cellStyle name="Notas 5 13 3 3 3" xfId="39195"/>
    <cellStyle name="Notas 5 13 3 3 4" xfId="39196"/>
    <cellStyle name="Notas 5 13 3 4" xfId="39197"/>
    <cellStyle name="Notas 5 13 3 5" xfId="39198"/>
    <cellStyle name="Notas 5 13 3 6" xfId="39199"/>
    <cellStyle name="Notas 5 13 4" xfId="39200"/>
    <cellStyle name="Notas 5 13 5" xfId="39201"/>
    <cellStyle name="Notas 5 13 6" xfId="39202"/>
    <cellStyle name="Notas 5 14" xfId="39203"/>
    <cellStyle name="Notas 5 15" xfId="39204"/>
    <cellStyle name="Notas 5 2" xfId="39205"/>
    <cellStyle name="Notas 5 2 10" xfId="39206"/>
    <cellStyle name="Notas 5 2 10 2" xfId="39207"/>
    <cellStyle name="Notas 5 2 10 2 2" xfId="39208"/>
    <cellStyle name="Notas 5 2 10 2 2 2" xfId="39209"/>
    <cellStyle name="Notas 5 2 10 2 2 3" xfId="39210"/>
    <cellStyle name="Notas 5 2 10 2 2 4" xfId="39211"/>
    <cellStyle name="Notas 5 2 10 2 3" xfId="39212"/>
    <cellStyle name="Notas 5 2 10 2 3 2" xfId="39213"/>
    <cellStyle name="Notas 5 2 10 2 3 3" xfId="39214"/>
    <cellStyle name="Notas 5 2 10 2 3 4" xfId="39215"/>
    <cellStyle name="Notas 5 2 10 2 4" xfId="39216"/>
    <cellStyle name="Notas 5 2 10 2 5" xfId="39217"/>
    <cellStyle name="Notas 5 2 10 2 6" xfId="39218"/>
    <cellStyle name="Notas 5 2 10 3" xfId="39219"/>
    <cellStyle name="Notas 5 2 10 3 2" xfId="39220"/>
    <cellStyle name="Notas 5 2 10 3 2 2" xfId="39221"/>
    <cellStyle name="Notas 5 2 10 3 2 3" xfId="39222"/>
    <cellStyle name="Notas 5 2 10 3 2 4" xfId="39223"/>
    <cellStyle name="Notas 5 2 10 3 3" xfId="39224"/>
    <cellStyle name="Notas 5 2 10 3 3 2" xfId="39225"/>
    <cellStyle name="Notas 5 2 10 3 3 3" xfId="39226"/>
    <cellStyle name="Notas 5 2 10 3 3 4" xfId="39227"/>
    <cellStyle name="Notas 5 2 10 3 4" xfId="39228"/>
    <cellStyle name="Notas 5 2 10 3 5" xfId="39229"/>
    <cellStyle name="Notas 5 2 10 3 6" xfId="39230"/>
    <cellStyle name="Notas 5 2 10 4" xfId="39231"/>
    <cellStyle name="Notas 5 2 10 4 2" xfId="39232"/>
    <cellStyle name="Notas 5 2 10 4 3" xfId="39233"/>
    <cellStyle name="Notas 5 2 10 4 4" xfId="39234"/>
    <cellStyle name="Notas 5 2 10 5" xfId="39235"/>
    <cellStyle name="Notas 5 2 10 6" xfId="39236"/>
    <cellStyle name="Notas 5 2 11" xfId="39237"/>
    <cellStyle name="Notas 5 2 11 2" xfId="39238"/>
    <cellStyle name="Notas 5 2 11 2 2" xfId="39239"/>
    <cellStyle name="Notas 5 2 11 2 2 2" xfId="39240"/>
    <cellStyle name="Notas 5 2 11 2 2 3" xfId="39241"/>
    <cellStyle name="Notas 5 2 11 2 2 4" xfId="39242"/>
    <cellStyle name="Notas 5 2 11 2 3" xfId="39243"/>
    <cellStyle name="Notas 5 2 11 2 3 2" xfId="39244"/>
    <cellStyle name="Notas 5 2 11 2 3 3" xfId="39245"/>
    <cellStyle name="Notas 5 2 11 2 3 4" xfId="39246"/>
    <cellStyle name="Notas 5 2 11 2 4" xfId="39247"/>
    <cellStyle name="Notas 5 2 11 2 5" xfId="39248"/>
    <cellStyle name="Notas 5 2 11 2 6" xfId="39249"/>
    <cellStyle name="Notas 5 2 11 3" xfId="39250"/>
    <cellStyle name="Notas 5 2 11 3 2" xfId="39251"/>
    <cellStyle name="Notas 5 2 11 3 2 2" xfId="39252"/>
    <cellStyle name="Notas 5 2 11 3 2 3" xfId="39253"/>
    <cellStyle name="Notas 5 2 11 3 2 4" xfId="39254"/>
    <cellStyle name="Notas 5 2 11 3 3" xfId="39255"/>
    <cellStyle name="Notas 5 2 11 3 3 2" xfId="39256"/>
    <cellStyle name="Notas 5 2 11 3 3 3" xfId="39257"/>
    <cellStyle name="Notas 5 2 11 3 3 4" xfId="39258"/>
    <cellStyle name="Notas 5 2 11 3 4" xfId="39259"/>
    <cellStyle name="Notas 5 2 11 3 5" xfId="39260"/>
    <cellStyle name="Notas 5 2 11 3 6" xfId="39261"/>
    <cellStyle name="Notas 5 2 11 4" xfId="39262"/>
    <cellStyle name="Notas 5 2 11 4 2" xfId="39263"/>
    <cellStyle name="Notas 5 2 11 4 3" xfId="39264"/>
    <cellStyle name="Notas 5 2 11 4 4" xfId="39265"/>
    <cellStyle name="Notas 5 2 11 5" xfId="39266"/>
    <cellStyle name="Notas 5 2 11 6" xfId="39267"/>
    <cellStyle name="Notas 5 2 12" xfId="39268"/>
    <cellStyle name="Notas 5 2 12 2" xfId="39269"/>
    <cellStyle name="Notas 5 2 12 2 2" xfId="39270"/>
    <cellStyle name="Notas 5 2 12 2 2 2" xfId="39271"/>
    <cellStyle name="Notas 5 2 12 2 2 3" xfId="39272"/>
    <cellStyle name="Notas 5 2 12 2 2 4" xfId="39273"/>
    <cellStyle name="Notas 5 2 12 2 3" xfId="39274"/>
    <cellStyle name="Notas 5 2 12 2 3 2" xfId="39275"/>
    <cellStyle name="Notas 5 2 12 2 3 3" xfId="39276"/>
    <cellStyle name="Notas 5 2 12 2 3 4" xfId="39277"/>
    <cellStyle name="Notas 5 2 12 2 4" xfId="39278"/>
    <cellStyle name="Notas 5 2 12 2 5" xfId="39279"/>
    <cellStyle name="Notas 5 2 12 2 6" xfId="39280"/>
    <cellStyle name="Notas 5 2 12 3" xfId="39281"/>
    <cellStyle name="Notas 5 2 12 3 2" xfId="39282"/>
    <cellStyle name="Notas 5 2 12 3 2 2" xfId="39283"/>
    <cellStyle name="Notas 5 2 12 3 2 3" xfId="39284"/>
    <cellStyle name="Notas 5 2 12 3 2 4" xfId="39285"/>
    <cellStyle name="Notas 5 2 12 3 3" xfId="39286"/>
    <cellStyle name="Notas 5 2 12 3 3 2" xfId="39287"/>
    <cellStyle name="Notas 5 2 12 3 3 3" xfId="39288"/>
    <cellStyle name="Notas 5 2 12 3 3 4" xfId="39289"/>
    <cellStyle name="Notas 5 2 12 3 4" xfId="39290"/>
    <cellStyle name="Notas 5 2 12 3 5" xfId="39291"/>
    <cellStyle name="Notas 5 2 12 3 6" xfId="39292"/>
    <cellStyle name="Notas 5 2 12 4" xfId="39293"/>
    <cellStyle name="Notas 5 2 12 5" xfId="39294"/>
    <cellStyle name="Notas 5 2 12 6" xfId="39295"/>
    <cellStyle name="Notas 5 2 13" xfId="39296"/>
    <cellStyle name="Notas 5 2 14" xfId="39297"/>
    <cellStyle name="Notas 5 2 2" xfId="39298"/>
    <cellStyle name="Notas 5 2 2 10" xfId="39299"/>
    <cellStyle name="Notas 5 2 2 10 2" xfId="39300"/>
    <cellStyle name="Notas 5 2 2 10 2 2" xfId="39301"/>
    <cellStyle name="Notas 5 2 2 10 2 2 2" xfId="39302"/>
    <cellStyle name="Notas 5 2 2 10 2 2 3" xfId="39303"/>
    <cellStyle name="Notas 5 2 2 10 2 2 4" xfId="39304"/>
    <cellStyle name="Notas 5 2 2 10 2 3" xfId="39305"/>
    <cellStyle name="Notas 5 2 2 10 2 3 2" xfId="39306"/>
    <cellStyle name="Notas 5 2 2 10 2 3 3" xfId="39307"/>
    <cellStyle name="Notas 5 2 2 10 2 3 4" xfId="39308"/>
    <cellStyle name="Notas 5 2 2 10 2 4" xfId="39309"/>
    <cellStyle name="Notas 5 2 2 10 2 5" xfId="39310"/>
    <cellStyle name="Notas 5 2 2 10 2 6" xfId="39311"/>
    <cellStyle name="Notas 5 2 2 10 3" xfId="39312"/>
    <cellStyle name="Notas 5 2 2 10 3 2" xfId="39313"/>
    <cellStyle name="Notas 5 2 2 10 3 2 2" xfId="39314"/>
    <cellStyle name="Notas 5 2 2 10 3 2 3" xfId="39315"/>
    <cellStyle name="Notas 5 2 2 10 3 2 4" xfId="39316"/>
    <cellStyle name="Notas 5 2 2 10 3 3" xfId="39317"/>
    <cellStyle name="Notas 5 2 2 10 3 3 2" xfId="39318"/>
    <cellStyle name="Notas 5 2 2 10 3 3 3" xfId="39319"/>
    <cellStyle name="Notas 5 2 2 10 3 3 4" xfId="39320"/>
    <cellStyle name="Notas 5 2 2 10 3 4" xfId="39321"/>
    <cellStyle name="Notas 5 2 2 10 3 5" xfId="39322"/>
    <cellStyle name="Notas 5 2 2 10 3 6" xfId="39323"/>
    <cellStyle name="Notas 5 2 2 10 4" xfId="39324"/>
    <cellStyle name="Notas 5 2 2 10 5" xfId="39325"/>
    <cellStyle name="Notas 5 2 2 10 6" xfId="39326"/>
    <cellStyle name="Notas 5 2 2 11" xfId="39327"/>
    <cellStyle name="Notas 5 2 2 12" xfId="39328"/>
    <cellStyle name="Notas 5 2 2 2" xfId="39329"/>
    <cellStyle name="Notas 5 2 2 2 2" xfId="39330"/>
    <cellStyle name="Notas 5 2 2 2 2 2" xfId="39331"/>
    <cellStyle name="Notas 5 2 2 2 2 2 2" xfId="39332"/>
    <cellStyle name="Notas 5 2 2 2 2 2 2 2" xfId="39333"/>
    <cellStyle name="Notas 5 2 2 2 2 2 2 3" xfId="39334"/>
    <cellStyle name="Notas 5 2 2 2 2 2 2 4" xfId="39335"/>
    <cellStyle name="Notas 5 2 2 2 2 2 3" xfId="39336"/>
    <cellStyle name="Notas 5 2 2 2 2 2 3 2" xfId="39337"/>
    <cellStyle name="Notas 5 2 2 2 2 2 3 3" xfId="39338"/>
    <cellStyle name="Notas 5 2 2 2 2 2 3 4" xfId="39339"/>
    <cellStyle name="Notas 5 2 2 2 2 2 4" xfId="39340"/>
    <cellStyle name="Notas 5 2 2 2 2 2 5" xfId="39341"/>
    <cellStyle name="Notas 5 2 2 2 2 2 6" xfId="39342"/>
    <cellStyle name="Notas 5 2 2 2 2 3" xfId="39343"/>
    <cellStyle name="Notas 5 2 2 2 2 3 2" xfId="39344"/>
    <cellStyle name="Notas 5 2 2 2 2 3 2 2" xfId="39345"/>
    <cellStyle name="Notas 5 2 2 2 2 3 2 3" xfId="39346"/>
    <cellStyle name="Notas 5 2 2 2 2 3 2 4" xfId="39347"/>
    <cellStyle name="Notas 5 2 2 2 2 3 3" xfId="39348"/>
    <cellStyle name="Notas 5 2 2 2 2 3 3 2" xfId="39349"/>
    <cellStyle name="Notas 5 2 2 2 2 3 3 3" xfId="39350"/>
    <cellStyle name="Notas 5 2 2 2 2 3 3 4" xfId="39351"/>
    <cellStyle name="Notas 5 2 2 2 2 3 4" xfId="39352"/>
    <cellStyle name="Notas 5 2 2 2 2 3 5" xfId="39353"/>
    <cellStyle name="Notas 5 2 2 2 2 3 6" xfId="39354"/>
    <cellStyle name="Notas 5 2 2 2 2 4" xfId="39355"/>
    <cellStyle name="Notas 5 2 2 2 2 5" xfId="39356"/>
    <cellStyle name="Notas 5 2 2 2 2 6" xfId="39357"/>
    <cellStyle name="Notas 5 2 2 2 3" xfId="39358"/>
    <cellStyle name="Notas 5 2 2 2 4" xfId="39359"/>
    <cellStyle name="Notas 5 2 2 3" xfId="39360"/>
    <cellStyle name="Notas 5 2 2 3 2" xfId="39361"/>
    <cellStyle name="Notas 5 2 2 3 2 2" xfId="39362"/>
    <cellStyle name="Notas 5 2 2 3 2 2 2" xfId="39363"/>
    <cellStyle name="Notas 5 2 2 3 2 2 2 2" xfId="39364"/>
    <cellStyle name="Notas 5 2 2 3 2 2 2 3" xfId="39365"/>
    <cellStyle name="Notas 5 2 2 3 2 2 2 4" xfId="39366"/>
    <cellStyle name="Notas 5 2 2 3 2 2 3" xfId="39367"/>
    <cellStyle name="Notas 5 2 2 3 2 2 3 2" xfId="39368"/>
    <cellStyle name="Notas 5 2 2 3 2 2 3 3" xfId="39369"/>
    <cellStyle name="Notas 5 2 2 3 2 2 3 4" xfId="39370"/>
    <cellStyle name="Notas 5 2 2 3 2 2 4" xfId="39371"/>
    <cellStyle name="Notas 5 2 2 3 2 2 5" xfId="39372"/>
    <cellStyle name="Notas 5 2 2 3 2 2 6" xfId="39373"/>
    <cellStyle name="Notas 5 2 2 3 2 3" xfId="39374"/>
    <cellStyle name="Notas 5 2 2 3 2 3 2" xfId="39375"/>
    <cellStyle name="Notas 5 2 2 3 2 3 2 2" xfId="39376"/>
    <cellStyle name="Notas 5 2 2 3 2 3 2 3" xfId="39377"/>
    <cellStyle name="Notas 5 2 2 3 2 3 2 4" xfId="39378"/>
    <cellStyle name="Notas 5 2 2 3 2 3 3" xfId="39379"/>
    <cellStyle name="Notas 5 2 2 3 2 3 3 2" xfId="39380"/>
    <cellStyle name="Notas 5 2 2 3 2 3 3 3" xfId="39381"/>
    <cellStyle name="Notas 5 2 2 3 2 3 3 4" xfId="39382"/>
    <cellStyle name="Notas 5 2 2 3 2 3 4" xfId="39383"/>
    <cellStyle name="Notas 5 2 2 3 2 3 5" xfId="39384"/>
    <cellStyle name="Notas 5 2 2 3 2 3 6" xfId="39385"/>
    <cellStyle name="Notas 5 2 2 3 2 4" xfId="39386"/>
    <cellStyle name="Notas 5 2 2 3 2 5" xfId="39387"/>
    <cellStyle name="Notas 5 2 2 3 2 6" xfId="39388"/>
    <cellStyle name="Notas 5 2 2 3 3" xfId="39389"/>
    <cellStyle name="Notas 5 2 2 3 4" xfId="39390"/>
    <cellStyle name="Notas 5 2 2 4" xfId="39391"/>
    <cellStyle name="Notas 5 2 2 4 2" xfId="39392"/>
    <cellStyle name="Notas 5 2 2 4 2 2" xfId="39393"/>
    <cellStyle name="Notas 5 2 2 4 2 2 2" xfId="39394"/>
    <cellStyle name="Notas 5 2 2 4 2 2 2 2" xfId="39395"/>
    <cellStyle name="Notas 5 2 2 4 2 2 2 3" xfId="39396"/>
    <cellStyle name="Notas 5 2 2 4 2 2 2 4" xfId="39397"/>
    <cellStyle name="Notas 5 2 2 4 2 2 3" xfId="39398"/>
    <cellStyle name="Notas 5 2 2 4 2 2 3 2" xfId="39399"/>
    <cellStyle name="Notas 5 2 2 4 2 2 3 3" xfId="39400"/>
    <cellStyle name="Notas 5 2 2 4 2 2 3 4" xfId="39401"/>
    <cellStyle name="Notas 5 2 2 4 2 2 4" xfId="39402"/>
    <cellStyle name="Notas 5 2 2 4 2 2 5" xfId="39403"/>
    <cellStyle name="Notas 5 2 2 4 2 2 6" xfId="39404"/>
    <cellStyle name="Notas 5 2 2 4 2 3" xfId="39405"/>
    <cellStyle name="Notas 5 2 2 4 2 3 2" xfId="39406"/>
    <cellStyle name="Notas 5 2 2 4 2 3 2 2" xfId="39407"/>
    <cellStyle name="Notas 5 2 2 4 2 3 2 3" xfId="39408"/>
    <cellStyle name="Notas 5 2 2 4 2 3 2 4" xfId="39409"/>
    <cellStyle name="Notas 5 2 2 4 2 3 3" xfId="39410"/>
    <cellStyle name="Notas 5 2 2 4 2 3 3 2" xfId="39411"/>
    <cellStyle name="Notas 5 2 2 4 2 3 3 3" xfId="39412"/>
    <cellStyle name="Notas 5 2 2 4 2 3 3 4" xfId="39413"/>
    <cellStyle name="Notas 5 2 2 4 2 3 4" xfId="39414"/>
    <cellStyle name="Notas 5 2 2 4 2 3 5" xfId="39415"/>
    <cellStyle name="Notas 5 2 2 4 2 3 6" xfId="39416"/>
    <cellStyle name="Notas 5 2 2 4 2 4" xfId="39417"/>
    <cellStyle name="Notas 5 2 2 4 2 5" xfId="39418"/>
    <cellStyle name="Notas 5 2 2 4 2 6" xfId="39419"/>
    <cellStyle name="Notas 5 2 2 4 3" xfId="39420"/>
    <cellStyle name="Notas 5 2 2 4 4" xfId="39421"/>
    <cellStyle name="Notas 5 2 2 5" xfId="39422"/>
    <cellStyle name="Notas 5 2 2 5 2" xfId="39423"/>
    <cellStyle name="Notas 5 2 2 5 2 2" xfId="39424"/>
    <cellStyle name="Notas 5 2 2 5 2 2 2" xfId="39425"/>
    <cellStyle name="Notas 5 2 2 5 2 2 2 2" xfId="39426"/>
    <cellStyle name="Notas 5 2 2 5 2 2 2 3" xfId="39427"/>
    <cellStyle name="Notas 5 2 2 5 2 2 2 4" xfId="39428"/>
    <cellStyle name="Notas 5 2 2 5 2 2 3" xfId="39429"/>
    <cellStyle name="Notas 5 2 2 5 2 2 3 2" xfId="39430"/>
    <cellStyle name="Notas 5 2 2 5 2 2 3 3" xfId="39431"/>
    <cellStyle name="Notas 5 2 2 5 2 2 3 4" xfId="39432"/>
    <cellStyle name="Notas 5 2 2 5 2 2 4" xfId="39433"/>
    <cellStyle name="Notas 5 2 2 5 2 2 5" xfId="39434"/>
    <cellStyle name="Notas 5 2 2 5 2 2 6" xfId="39435"/>
    <cellStyle name="Notas 5 2 2 5 2 3" xfId="39436"/>
    <cellStyle name="Notas 5 2 2 5 2 3 2" xfId="39437"/>
    <cellStyle name="Notas 5 2 2 5 2 3 2 2" xfId="39438"/>
    <cellStyle name="Notas 5 2 2 5 2 3 2 3" xfId="39439"/>
    <cellStyle name="Notas 5 2 2 5 2 3 2 4" xfId="39440"/>
    <cellStyle name="Notas 5 2 2 5 2 3 3" xfId="39441"/>
    <cellStyle name="Notas 5 2 2 5 2 3 3 2" xfId="39442"/>
    <cellStyle name="Notas 5 2 2 5 2 3 3 3" xfId="39443"/>
    <cellStyle name="Notas 5 2 2 5 2 3 3 4" xfId="39444"/>
    <cellStyle name="Notas 5 2 2 5 2 3 4" xfId="39445"/>
    <cellStyle name="Notas 5 2 2 5 2 3 5" xfId="39446"/>
    <cellStyle name="Notas 5 2 2 5 2 3 6" xfId="39447"/>
    <cellStyle name="Notas 5 2 2 5 2 4" xfId="39448"/>
    <cellStyle name="Notas 5 2 2 5 2 5" xfId="39449"/>
    <cellStyle name="Notas 5 2 2 5 2 6" xfId="39450"/>
    <cellStyle name="Notas 5 2 2 5 3" xfId="39451"/>
    <cellStyle name="Notas 5 2 2 5 4" xfId="39452"/>
    <cellStyle name="Notas 5 2 2 6" xfId="39453"/>
    <cellStyle name="Notas 5 2 2 6 2" xfId="39454"/>
    <cellStyle name="Notas 5 2 2 6 2 2" xfId="39455"/>
    <cellStyle name="Notas 5 2 2 6 2 2 2" xfId="39456"/>
    <cellStyle name="Notas 5 2 2 6 2 2 3" xfId="39457"/>
    <cellStyle name="Notas 5 2 2 6 2 2 4" xfId="39458"/>
    <cellStyle name="Notas 5 2 2 6 2 3" xfId="39459"/>
    <cellStyle name="Notas 5 2 2 6 2 3 2" xfId="39460"/>
    <cellStyle name="Notas 5 2 2 6 2 3 3" xfId="39461"/>
    <cellStyle name="Notas 5 2 2 6 2 3 4" xfId="39462"/>
    <cellStyle name="Notas 5 2 2 6 2 4" xfId="39463"/>
    <cellStyle name="Notas 5 2 2 6 2 5" xfId="39464"/>
    <cellStyle name="Notas 5 2 2 6 2 6" xfId="39465"/>
    <cellStyle name="Notas 5 2 2 6 3" xfId="39466"/>
    <cellStyle name="Notas 5 2 2 6 3 2" xfId="39467"/>
    <cellStyle name="Notas 5 2 2 6 3 2 2" xfId="39468"/>
    <cellStyle name="Notas 5 2 2 6 3 2 3" xfId="39469"/>
    <cellStyle name="Notas 5 2 2 6 3 2 4" xfId="39470"/>
    <cellStyle name="Notas 5 2 2 6 3 3" xfId="39471"/>
    <cellStyle name="Notas 5 2 2 6 3 3 2" xfId="39472"/>
    <cellStyle name="Notas 5 2 2 6 3 3 3" xfId="39473"/>
    <cellStyle name="Notas 5 2 2 6 3 3 4" xfId="39474"/>
    <cellStyle name="Notas 5 2 2 6 3 4" xfId="39475"/>
    <cellStyle name="Notas 5 2 2 6 3 5" xfId="39476"/>
    <cellStyle name="Notas 5 2 2 6 3 6" xfId="39477"/>
    <cellStyle name="Notas 5 2 2 6 4" xfId="39478"/>
    <cellStyle name="Notas 5 2 2 6 4 2" xfId="39479"/>
    <cellStyle name="Notas 5 2 2 6 4 3" xfId="39480"/>
    <cellStyle name="Notas 5 2 2 6 4 4" xfId="39481"/>
    <cellStyle name="Notas 5 2 2 6 5" xfId="39482"/>
    <cellStyle name="Notas 5 2 2 6 6" xfId="39483"/>
    <cellStyle name="Notas 5 2 2 7" xfId="39484"/>
    <cellStyle name="Notas 5 2 2 7 2" xfId="39485"/>
    <cellStyle name="Notas 5 2 2 7 2 2" xfId="39486"/>
    <cellStyle name="Notas 5 2 2 7 2 2 2" xfId="39487"/>
    <cellStyle name="Notas 5 2 2 7 2 2 3" xfId="39488"/>
    <cellStyle name="Notas 5 2 2 7 2 2 4" xfId="39489"/>
    <cellStyle name="Notas 5 2 2 7 2 3" xfId="39490"/>
    <cellStyle name="Notas 5 2 2 7 2 3 2" xfId="39491"/>
    <cellStyle name="Notas 5 2 2 7 2 3 3" xfId="39492"/>
    <cellStyle name="Notas 5 2 2 7 2 3 4" xfId="39493"/>
    <cellStyle name="Notas 5 2 2 7 2 4" xfId="39494"/>
    <cellStyle name="Notas 5 2 2 7 2 5" xfId="39495"/>
    <cellStyle name="Notas 5 2 2 7 2 6" xfId="39496"/>
    <cellStyle name="Notas 5 2 2 7 3" xfId="39497"/>
    <cellStyle name="Notas 5 2 2 7 3 2" xfId="39498"/>
    <cellStyle name="Notas 5 2 2 7 3 2 2" xfId="39499"/>
    <cellStyle name="Notas 5 2 2 7 3 2 3" xfId="39500"/>
    <cellStyle name="Notas 5 2 2 7 3 2 4" xfId="39501"/>
    <cellStyle name="Notas 5 2 2 7 3 3" xfId="39502"/>
    <cellStyle name="Notas 5 2 2 7 3 3 2" xfId="39503"/>
    <cellStyle name="Notas 5 2 2 7 3 3 3" xfId="39504"/>
    <cellStyle name="Notas 5 2 2 7 3 3 4" xfId="39505"/>
    <cellStyle name="Notas 5 2 2 7 3 4" xfId="39506"/>
    <cellStyle name="Notas 5 2 2 7 3 5" xfId="39507"/>
    <cellStyle name="Notas 5 2 2 7 3 6" xfId="39508"/>
    <cellStyle name="Notas 5 2 2 7 4" xfId="39509"/>
    <cellStyle name="Notas 5 2 2 7 4 2" xfId="39510"/>
    <cellStyle name="Notas 5 2 2 7 4 3" xfId="39511"/>
    <cellStyle name="Notas 5 2 2 7 4 4" xfId="39512"/>
    <cellStyle name="Notas 5 2 2 7 5" xfId="39513"/>
    <cellStyle name="Notas 5 2 2 7 6" xfId="39514"/>
    <cellStyle name="Notas 5 2 2 8" xfId="39515"/>
    <cellStyle name="Notas 5 2 2 8 2" xfId="39516"/>
    <cellStyle name="Notas 5 2 2 8 2 2" xfId="39517"/>
    <cellStyle name="Notas 5 2 2 8 2 2 2" xfId="39518"/>
    <cellStyle name="Notas 5 2 2 8 2 2 3" xfId="39519"/>
    <cellStyle name="Notas 5 2 2 8 2 2 4" xfId="39520"/>
    <cellStyle name="Notas 5 2 2 8 2 3" xfId="39521"/>
    <cellStyle name="Notas 5 2 2 8 2 3 2" xfId="39522"/>
    <cellStyle name="Notas 5 2 2 8 2 3 3" xfId="39523"/>
    <cellStyle name="Notas 5 2 2 8 2 3 4" xfId="39524"/>
    <cellStyle name="Notas 5 2 2 8 2 4" xfId="39525"/>
    <cellStyle name="Notas 5 2 2 8 2 5" xfId="39526"/>
    <cellStyle name="Notas 5 2 2 8 2 6" xfId="39527"/>
    <cellStyle name="Notas 5 2 2 8 3" xfId="39528"/>
    <cellStyle name="Notas 5 2 2 8 3 2" xfId="39529"/>
    <cellStyle name="Notas 5 2 2 8 3 2 2" xfId="39530"/>
    <cellStyle name="Notas 5 2 2 8 3 2 3" xfId="39531"/>
    <cellStyle name="Notas 5 2 2 8 3 2 4" xfId="39532"/>
    <cellStyle name="Notas 5 2 2 8 3 3" xfId="39533"/>
    <cellStyle name="Notas 5 2 2 8 3 3 2" xfId="39534"/>
    <cellStyle name="Notas 5 2 2 8 3 3 3" xfId="39535"/>
    <cellStyle name="Notas 5 2 2 8 3 3 4" xfId="39536"/>
    <cellStyle name="Notas 5 2 2 8 3 4" xfId="39537"/>
    <cellStyle name="Notas 5 2 2 8 3 5" xfId="39538"/>
    <cellStyle name="Notas 5 2 2 8 3 6" xfId="39539"/>
    <cellStyle name="Notas 5 2 2 8 4" xfId="39540"/>
    <cellStyle name="Notas 5 2 2 8 4 2" xfId="39541"/>
    <cellStyle name="Notas 5 2 2 8 4 3" xfId="39542"/>
    <cellStyle name="Notas 5 2 2 8 4 4" xfId="39543"/>
    <cellStyle name="Notas 5 2 2 8 5" xfId="39544"/>
    <cellStyle name="Notas 5 2 2 8 6" xfId="39545"/>
    <cellStyle name="Notas 5 2 2 9" xfId="39546"/>
    <cellStyle name="Notas 5 2 2 9 2" xfId="39547"/>
    <cellStyle name="Notas 5 2 2 9 2 2" xfId="39548"/>
    <cellStyle name="Notas 5 2 2 9 2 2 2" xfId="39549"/>
    <cellStyle name="Notas 5 2 2 9 2 2 3" xfId="39550"/>
    <cellStyle name="Notas 5 2 2 9 2 2 4" xfId="39551"/>
    <cellStyle name="Notas 5 2 2 9 2 3" xfId="39552"/>
    <cellStyle name="Notas 5 2 2 9 2 3 2" xfId="39553"/>
    <cellStyle name="Notas 5 2 2 9 2 3 3" xfId="39554"/>
    <cellStyle name="Notas 5 2 2 9 2 3 4" xfId="39555"/>
    <cellStyle name="Notas 5 2 2 9 2 4" xfId="39556"/>
    <cellStyle name="Notas 5 2 2 9 2 5" xfId="39557"/>
    <cellStyle name="Notas 5 2 2 9 2 6" xfId="39558"/>
    <cellStyle name="Notas 5 2 2 9 3" xfId="39559"/>
    <cellStyle name="Notas 5 2 2 9 3 2" xfId="39560"/>
    <cellStyle name="Notas 5 2 2 9 3 2 2" xfId="39561"/>
    <cellStyle name="Notas 5 2 2 9 3 2 3" xfId="39562"/>
    <cellStyle name="Notas 5 2 2 9 3 2 4" xfId="39563"/>
    <cellStyle name="Notas 5 2 2 9 3 3" xfId="39564"/>
    <cellStyle name="Notas 5 2 2 9 3 3 2" xfId="39565"/>
    <cellStyle name="Notas 5 2 2 9 3 3 3" xfId="39566"/>
    <cellStyle name="Notas 5 2 2 9 3 3 4" xfId="39567"/>
    <cellStyle name="Notas 5 2 2 9 3 4" xfId="39568"/>
    <cellStyle name="Notas 5 2 2 9 3 5" xfId="39569"/>
    <cellStyle name="Notas 5 2 2 9 3 6" xfId="39570"/>
    <cellStyle name="Notas 5 2 2 9 4" xfId="39571"/>
    <cellStyle name="Notas 5 2 2 9 4 2" xfId="39572"/>
    <cellStyle name="Notas 5 2 2 9 4 3" xfId="39573"/>
    <cellStyle name="Notas 5 2 2 9 4 4" xfId="39574"/>
    <cellStyle name="Notas 5 2 2 9 5" xfId="39575"/>
    <cellStyle name="Notas 5 2 2 9 6" xfId="39576"/>
    <cellStyle name="Notas 5 2 3" xfId="39577"/>
    <cellStyle name="Notas 5 2 3 10" xfId="39578"/>
    <cellStyle name="Notas 5 2 3 10 2" xfId="39579"/>
    <cellStyle name="Notas 5 2 3 10 2 2" xfId="39580"/>
    <cellStyle name="Notas 5 2 3 10 2 2 2" xfId="39581"/>
    <cellStyle name="Notas 5 2 3 10 2 2 3" xfId="39582"/>
    <cellStyle name="Notas 5 2 3 10 2 2 4" xfId="39583"/>
    <cellStyle name="Notas 5 2 3 10 2 3" xfId="39584"/>
    <cellStyle name="Notas 5 2 3 10 2 3 2" xfId="39585"/>
    <cellStyle name="Notas 5 2 3 10 2 3 3" xfId="39586"/>
    <cellStyle name="Notas 5 2 3 10 2 3 4" xfId="39587"/>
    <cellStyle name="Notas 5 2 3 10 2 4" xfId="39588"/>
    <cellStyle name="Notas 5 2 3 10 2 5" xfId="39589"/>
    <cellStyle name="Notas 5 2 3 10 2 6" xfId="39590"/>
    <cellStyle name="Notas 5 2 3 10 3" xfId="39591"/>
    <cellStyle name="Notas 5 2 3 10 3 2" xfId="39592"/>
    <cellStyle name="Notas 5 2 3 10 3 2 2" xfId="39593"/>
    <cellStyle name="Notas 5 2 3 10 3 2 3" xfId="39594"/>
    <cellStyle name="Notas 5 2 3 10 3 2 4" xfId="39595"/>
    <cellStyle name="Notas 5 2 3 10 3 3" xfId="39596"/>
    <cellStyle name="Notas 5 2 3 10 3 3 2" xfId="39597"/>
    <cellStyle name="Notas 5 2 3 10 3 3 3" xfId="39598"/>
    <cellStyle name="Notas 5 2 3 10 3 3 4" xfId="39599"/>
    <cellStyle name="Notas 5 2 3 10 3 4" xfId="39600"/>
    <cellStyle name="Notas 5 2 3 10 3 5" xfId="39601"/>
    <cellStyle name="Notas 5 2 3 10 3 6" xfId="39602"/>
    <cellStyle name="Notas 5 2 3 10 4" xfId="39603"/>
    <cellStyle name="Notas 5 2 3 10 5" xfId="39604"/>
    <cellStyle name="Notas 5 2 3 10 6" xfId="39605"/>
    <cellStyle name="Notas 5 2 3 11" xfId="39606"/>
    <cellStyle name="Notas 5 2 3 12" xfId="39607"/>
    <cellStyle name="Notas 5 2 3 2" xfId="39608"/>
    <cellStyle name="Notas 5 2 3 2 2" xfId="39609"/>
    <cellStyle name="Notas 5 2 3 2 2 2" xfId="39610"/>
    <cellStyle name="Notas 5 2 3 2 2 2 2" xfId="39611"/>
    <cellStyle name="Notas 5 2 3 2 2 2 2 2" xfId="39612"/>
    <cellStyle name="Notas 5 2 3 2 2 2 2 3" xfId="39613"/>
    <cellStyle name="Notas 5 2 3 2 2 2 2 4" xfId="39614"/>
    <cellStyle name="Notas 5 2 3 2 2 2 3" xfId="39615"/>
    <cellStyle name="Notas 5 2 3 2 2 2 3 2" xfId="39616"/>
    <cellStyle name="Notas 5 2 3 2 2 2 3 3" xfId="39617"/>
    <cellStyle name="Notas 5 2 3 2 2 2 3 4" xfId="39618"/>
    <cellStyle name="Notas 5 2 3 2 2 2 4" xfId="39619"/>
    <cellStyle name="Notas 5 2 3 2 2 2 5" xfId="39620"/>
    <cellStyle name="Notas 5 2 3 2 2 2 6" xfId="39621"/>
    <cellStyle name="Notas 5 2 3 2 2 3" xfId="39622"/>
    <cellStyle name="Notas 5 2 3 2 2 3 2" xfId="39623"/>
    <cellStyle name="Notas 5 2 3 2 2 3 2 2" xfId="39624"/>
    <cellStyle name="Notas 5 2 3 2 2 3 2 3" xfId="39625"/>
    <cellStyle name="Notas 5 2 3 2 2 3 2 4" xfId="39626"/>
    <cellStyle name="Notas 5 2 3 2 2 3 3" xfId="39627"/>
    <cellStyle name="Notas 5 2 3 2 2 3 3 2" xfId="39628"/>
    <cellStyle name="Notas 5 2 3 2 2 3 3 3" xfId="39629"/>
    <cellStyle name="Notas 5 2 3 2 2 3 3 4" xfId="39630"/>
    <cellStyle name="Notas 5 2 3 2 2 3 4" xfId="39631"/>
    <cellStyle name="Notas 5 2 3 2 2 3 5" xfId="39632"/>
    <cellStyle name="Notas 5 2 3 2 2 3 6" xfId="39633"/>
    <cellStyle name="Notas 5 2 3 2 2 4" xfId="39634"/>
    <cellStyle name="Notas 5 2 3 2 2 5" xfId="39635"/>
    <cellStyle name="Notas 5 2 3 2 2 6" xfId="39636"/>
    <cellStyle name="Notas 5 2 3 2 3" xfId="39637"/>
    <cellStyle name="Notas 5 2 3 2 4" xfId="39638"/>
    <cellStyle name="Notas 5 2 3 3" xfId="39639"/>
    <cellStyle name="Notas 5 2 3 3 2" xfId="39640"/>
    <cellStyle name="Notas 5 2 3 3 2 2" xfId="39641"/>
    <cellStyle name="Notas 5 2 3 3 2 2 2" xfId="39642"/>
    <cellStyle name="Notas 5 2 3 3 2 2 2 2" xfId="39643"/>
    <cellStyle name="Notas 5 2 3 3 2 2 2 3" xfId="39644"/>
    <cellStyle name="Notas 5 2 3 3 2 2 2 4" xfId="39645"/>
    <cellStyle name="Notas 5 2 3 3 2 2 3" xfId="39646"/>
    <cellStyle name="Notas 5 2 3 3 2 2 3 2" xfId="39647"/>
    <cellStyle name="Notas 5 2 3 3 2 2 3 3" xfId="39648"/>
    <cellStyle name="Notas 5 2 3 3 2 2 3 4" xfId="39649"/>
    <cellStyle name="Notas 5 2 3 3 2 2 4" xfId="39650"/>
    <cellStyle name="Notas 5 2 3 3 2 2 5" xfId="39651"/>
    <cellStyle name="Notas 5 2 3 3 2 2 6" xfId="39652"/>
    <cellStyle name="Notas 5 2 3 3 2 3" xfId="39653"/>
    <cellStyle name="Notas 5 2 3 3 2 3 2" xfId="39654"/>
    <cellStyle name="Notas 5 2 3 3 2 3 2 2" xfId="39655"/>
    <cellStyle name="Notas 5 2 3 3 2 3 2 3" xfId="39656"/>
    <cellStyle name="Notas 5 2 3 3 2 3 2 4" xfId="39657"/>
    <cellStyle name="Notas 5 2 3 3 2 3 3" xfId="39658"/>
    <cellStyle name="Notas 5 2 3 3 2 3 3 2" xfId="39659"/>
    <cellStyle name="Notas 5 2 3 3 2 3 3 3" xfId="39660"/>
    <cellStyle name="Notas 5 2 3 3 2 3 3 4" xfId="39661"/>
    <cellStyle name="Notas 5 2 3 3 2 3 4" xfId="39662"/>
    <cellStyle name="Notas 5 2 3 3 2 3 5" xfId="39663"/>
    <cellStyle name="Notas 5 2 3 3 2 3 6" xfId="39664"/>
    <cellStyle name="Notas 5 2 3 3 2 4" xfId="39665"/>
    <cellStyle name="Notas 5 2 3 3 2 5" xfId="39666"/>
    <cellStyle name="Notas 5 2 3 3 2 6" xfId="39667"/>
    <cellStyle name="Notas 5 2 3 3 3" xfId="39668"/>
    <cellStyle name="Notas 5 2 3 3 4" xfId="39669"/>
    <cellStyle name="Notas 5 2 3 4" xfId="39670"/>
    <cellStyle name="Notas 5 2 3 4 2" xfId="39671"/>
    <cellStyle name="Notas 5 2 3 4 2 2" xfId="39672"/>
    <cellStyle name="Notas 5 2 3 4 2 2 2" xfId="39673"/>
    <cellStyle name="Notas 5 2 3 4 2 2 2 2" xfId="39674"/>
    <cellStyle name="Notas 5 2 3 4 2 2 2 3" xfId="39675"/>
    <cellStyle name="Notas 5 2 3 4 2 2 2 4" xfId="39676"/>
    <cellStyle name="Notas 5 2 3 4 2 2 3" xfId="39677"/>
    <cellStyle name="Notas 5 2 3 4 2 2 3 2" xfId="39678"/>
    <cellStyle name="Notas 5 2 3 4 2 2 3 3" xfId="39679"/>
    <cellStyle name="Notas 5 2 3 4 2 2 3 4" xfId="39680"/>
    <cellStyle name="Notas 5 2 3 4 2 2 4" xfId="39681"/>
    <cellStyle name="Notas 5 2 3 4 2 2 5" xfId="39682"/>
    <cellStyle name="Notas 5 2 3 4 2 2 6" xfId="39683"/>
    <cellStyle name="Notas 5 2 3 4 2 3" xfId="39684"/>
    <cellStyle name="Notas 5 2 3 4 2 3 2" xfId="39685"/>
    <cellStyle name="Notas 5 2 3 4 2 3 2 2" xfId="39686"/>
    <cellStyle name="Notas 5 2 3 4 2 3 2 3" xfId="39687"/>
    <cellStyle name="Notas 5 2 3 4 2 3 2 4" xfId="39688"/>
    <cellStyle name="Notas 5 2 3 4 2 3 3" xfId="39689"/>
    <cellStyle name="Notas 5 2 3 4 2 3 3 2" xfId="39690"/>
    <cellStyle name="Notas 5 2 3 4 2 3 3 3" xfId="39691"/>
    <cellStyle name="Notas 5 2 3 4 2 3 3 4" xfId="39692"/>
    <cellStyle name="Notas 5 2 3 4 2 3 4" xfId="39693"/>
    <cellStyle name="Notas 5 2 3 4 2 3 5" xfId="39694"/>
    <cellStyle name="Notas 5 2 3 4 2 3 6" xfId="39695"/>
    <cellStyle name="Notas 5 2 3 4 2 4" xfId="39696"/>
    <cellStyle name="Notas 5 2 3 4 2 5" xfId="39697"/>
    <cellStyle name="Notas 5 2 3 4 2 6" xfId="39698"/>
    <cellStyle name="Notas 5 2 3 4 3" xfId="39699"/>
    <cellStyle name="Notas 5 2 3 4 4" xfId="39700"/>
    <cellStyle name="Notas 5 2 3 5" xfId="39701"/>
    <cellStyle name="Notas 5 2 3 5 2" xfId="39702"/>
    <cellStyle name="Notas 5 2 3 5 2 2" xfId="39703"/>
    <cellStyle name="Notas 5 2 3 5 2 2 2" xfId="39704"/>
    <cellStyle name="Notas 5 2 3 5 2 2 2 2" xfId="39705"/>
    <cellStyle name="Notas 5 2 3 5 2 2 2 3" xfId="39706"/>
    <cellStyle name="Notas 5 2 3 5 2 2 2 4" xfId="39707"/>
    <cellStyle name="Notas 5 2 3 5 2 2 3" xfId="39708"/>
    <cellStyle name="Notas 5 2 3 5 2 2 3 2" xfId="39709"/>
    <cellStyle name="Notas 5 2 3 5 2 2 3 3" xfId="39710"/>
    <cellStyle name="Notas 5 2 3 5 2 2 3 4" xfId="39711"/>
    <cellStyle name="Notas 5 2 3 5 2 2 4" xfId="39712"/>
    <cellStyle name="Notas 5 2 3 5 2 2 5" xfId="39713"/>
    <cellStyle name="Notas 5 2 3 5 2 2 6" xfId="39714"/>
    <cellStyle name="Notas 5 2 3 5 2 3" xfId="39715"/>
    <cellStyle name="Notas 5 2 3 5 2 3 2" xfId="39716"/>
    <cellStyle name="Notas 5 2 3 5 2 3 2 2" xfId="39717"/>
    <cellStyle name="Notas 5 2 3 5 2 3 2 3" xfId="39718"/>
    <cellStyle name="Notas 5 2 3 5 2 3 2 4" xfId="39719"/>
    <cellStyle name="Notas 5 2 3 5 2 3 3" xfId="39720"/>
    <cellStyle name="Notas 5 2 3 5 2 3 3 2" xfId="39721"/>
    <cellStyle name="Notas 5 2 3 5 2 3 3 3" xfId="39722"/>
    <cellStyle name="Notas 5 2 3 5 2 3 3 4" xfId="39723"/>
    <cellStyle name="Notas 5 2 3 5 2 3 4" xfId="39724"/>
    <cellStyle name="Notas 5 2 3 5 2 3 5" xfId="39725"/>
    <cellStyle name="Notas 5 2 3 5 2 3 6" xfId="39726"/>
    <cellStyle name="Notas 5 2 3 5 2 4" xfId="39727"/>
    <cellStyle name="Notas 5 2 3 5 2 5" xfId="39728"/>
    <cellStyle name="Notas 5 2 3 5 2 6" xfId="39729"/>
    <cellStyle name="Notas 5 2 3 5 3" xfId="39730"/>
    <cellStyle name="Notas 5 2 3 5 4" xfId="39731"/>
    <cellStyle name="Notas 5 2 3 6" xfId="39732"/>
    <cellStyle name="Notas 5 2 3 6 2" xfId="39733"/>
    <cellStyle name="Notas 5 2 3 6 2 2" xfId="39734"/>
    <cellStyle name="Notas 5 2 3 6 2 2 2" xfId="39735"/>
    <cellStyle name="Notas 5 2 3 6 2 2 3" xfId="39736"/>
    <cellStyle name="Notas 5 2 3 6 2 2 4" xfId="39737"/>
    <cellStyle name="Notas 5 2 3 6 2 3" xfId="39738"/>
    <cellStyle name="Notas 5 2 3 6 2 3 2" xfId="39739"/>
    <cellStyle name="Notas 5 2 3 6 2 3 3" xfId="39740"/>
    <cellStyle name="Notas 5 2 3 6 2 3 4" xfId="39741"/>
    <cellStyle name="Notas 5 2 3 6 2 4" xfId="39742"/>
    <cellStyle name="Notas 5 2 3 6 2 5" xfId="39743"/>
    <cellStyle name="Notas 5 2 3 6 2 6" xfId="39744"/>
    <cellStyle name="Notas 5 2 3 6 3" xfId="39745"/>
    <cellStyle name="Notas 5 2 3 6 3 2" xfId="39746"/>
    <cellStyle name="Notas 5 2 3 6 3 2 2" xfId="39747"/>
    <cellStyle name="Notas 5 2 3 6 3 2 3" xfId="39748"/>
    <cellStyle name="Notas 5 2 3 6 3 2 4" xfId="39749"/>
    <cellStyle name="Notas 5 2 3 6 3 3" xfId="39750"/>
    <cellStyle name="Notas 5 2 3 6 3 3 2" xfId="39751"/>
    <cellStyle name="Notas 5 2 3 6 3 3 3" xfId="39752"/>
    <cellStyle name="Notas 5 2 3 6 3 3 4" xfId="39753"/>
    <cellStyle name="Notas 5 2 3 6 3 4" xfId="39754"/>
    <cellStyle name="Notas 5 2 3 6 3 5" xfId="39755"/>
    <cellStyle name="Notas 5 2 3 6 3 6" xfId="39756"/>
    <cellStyle name="Notas 5 2 3 6 4" xfId="39757"/>
    <cellStyle name="Notas 5 2 3 6 4 2" xfId="39758"/>
    <cellStyle name="Notas 5 2 3 6 4 3" xfId="39759"/>
    <cellStyle name="Notas 5 2 3 6 4 4" xfId="39760"/>
    <cellStyle name="Notas 5 2 3 6 5" xfId="39761"/>
    <cellStyle name="Notas 5 2 3 6 6" xfId="39762"/>
    <cellStyle name="Notas 5 2 3 7" xfId="39763"/>
    <cellStyle name="Notas 5 2 3 7 2" xfId="39764"/>
    <cellStyle name="Notas 5 2 3 7 2 2" xfId="39765"/>
    <cellStyle name="Notas 5 2 3 7 2 2 2" xfId="39766"/>
    <cellStyle name="Notas 5 2 3 7 2 2 3" xfId="39767"/>
    <cellStyle name="Notas 5 2 3 7 2 2 4" xfId="39768"/>
    <cellStyle name="Notas 5 2 3 7 2 3" xfId="39769"/>
    <cellStyle name="Notas 5 2 3 7 2 3 2" xfId="39770"/>
    <cellStyle name="Notas 5 2 3 7 2 3 3" xfId="39771"/>
    <cellStyle name="Notas 5 2 3 7 2 3 4" xfId="39772"/>
    <cellStyle name="Notas 5 2 3 7 2 4" xfId="39773"/>
    <cellStyle name="Notas 5 2 3 7 2 5" xfId="39774"/>
    <cellStyle name="Notas 5 2 3 7 2 6" xfId="39775"/>
    <cellStyle name="Notas 5 2 3 7 3" xfId="39776"/>
    <cellStyle name="Notas 5 2 3 7 3 2" xfId="39777"/>
    <cellStyle name="Notas 5 2 3 7 3 2 2" xfId="39778"/>
    <cellStyle name="Notas 5 2 3 7 3 2 3" xfId="39779"/>
    <cellStyle name="Notas 5 2 3 7 3 2 4" xfId="39780"/>
    <cellStyle name="Notas 5 2 3 7 3 3" xfId="39781"/>
    <cellStyle name="Notas 5 2 3 7 3 3 2" xfId="39782"/>
    <cellStyle name="Notas 5 2 3 7 3 3 3" xfId="39783"/>
    <cellStyle name="Notas 5 2 3 7 3 3 4" xfId="39784"/>
    <cellStyle name="Notas 5 2 3 7 3 4" xfId="39785"/>
    <cellStyle name="Notas 5 2 3 7 3 5" xfId="39786"/>
    <cellStyle name="Notas 5 2 3 7 3 6" xfId="39787"/>
    <cellStyle name="Notas 5 2 3 7 4" xfId="39788"/>
    <cellStyle name="Notas 5 2 3 7 4 2" xfId="39789"/>
    <cellStyle name="Notas 5 2 3 7 4 3" xfId="39790"/>
    <cellStyle name="Notas 5 2 3 7 4 4" xfId="39791"/>
    <cellStyle name="Notas 5 2 3 7 5" xfId="39792"/>
    <cellStyle name="Notas 5 2 3 7 6" xfId="39793"/>
    <cellStyle name="Notas 5 2 3 8" xfId="39794"/>
    <cellStyle name="Notas 5 2 3 8 2" xfId="39795"/>
    <cellStyle name="Notas 5 2 3 8 2 2" xfId="39796"/>
    <cellStyle name="Notas 5 2 3 8 2 2 2" xfId="39797"/>
    <cellStyle name="Notas 5 2 3 8 2 2 3" xfId="39798"/>
    <cellStyle name="Notas 5 2 3 8 2 2 4" xfId="39799"/>
    <cellStyle name="Notas 5 2 3 8 2 3" xfId="39800"/>
    <cellStyle name="Notas 5 2 3 8 2 3 2" xfId="39801"/>
    <cellStyle name="Notas 5 2 3 8 2 3 3" xfId="39802"/>
    <cellStyle name="Notas 5 2 3 8 2 3 4" xfId="39803"/>
    <cellStyle name="Notas 5 2 3 8 2 4" xfId="39804"/>
    <cellStyle name="Notas 5 2 3 8 2 5" xfId="39805"/>
    <cellStyle name="Notas 5 2 3 8 2 6" xfId="39806"/>
    <cellStyle name="Notas 5 2 3 8 3" xfId="39807"/>
    <cellStyle name="Notas 5 2 3 8 3 2" xfId="39808"/>
    <cellStyle name="Notas 5 2 3 8 3 2 2" xfId="39809"/>
    <cellStyle name="Notas 5 2 3 8 3 2 3" xfId="39810"/>
    <cellStyle name="Notas 5 2 3 8 3 2 4" xfId="39811"/>
    <cellStyle name="Notas 5 2 3 8 3 3" xfId="39812"/>
    <cellStyle name="Notas 5 2 3 8 3 3 2" xfId="39813"/>
    <cellStyle name="Notas 5 2 3 8 3 3 3" xfId="39814"/>
    <cellStyle name="Notas 5 2 3 8 3 3 4" xfId="39815"/>
    <cellStyle name="Notas 5 2 3 8 3 4" xfId="39816"/>
    <cellStyle name="Notas 5 2 3 8 3 5" xfId="39817"/>
    <cellStyle name="Notas 5 2 3 8 3 6" xfId="39818"/>
    <cellStyle name="Notas 5 2 3 8 4" xfId="39819"/>
    <cellStyle name="Notas 5 2 3 8 4 2" xfId="39820"/>
    <cellStyle name="Notas 5 2 3 8 4 3" xfId="39821"/>
    <cellStyle name="Notas 5 2 3 8 4 4" xfId="39822"/>
    <cellStyle name="Notas 5 2 3 8 5" xfId="39823"/>
    <cellStyle name="Notas 5 2 3 8 6" xfId="39824"/>
    <cellStyle name="Notas 5 2 3 9" xfId="39825"/>
    <cellStyle name="Notas 5 2 3 9 2" xfId="39826"/>
    <cellStyle name="Notas 5 2 3 9 2 2" xfId="39827"/>
    <cellStyle name="Notas 5 2 3 9 2 2 2" xfId="39828"/>
    <cellStyle name="Notas 5 2 3 9 2 2 3" xfId="39829"/>
    <cellStyle name="Notas 5 2 3 9 2 2 4" xfId="39830"/>
    <cellStyle name="Notas 5 2 3 9 2 3" xfId="39831"/>
    <cellStyle name="Notas 5 2 3 9 2 3 2" xfId="39832"/>
    <cellStyle name="Notas 5 2 3 9 2 3 3" xfId="39833"/>
    <cellStyle name="Notas 5 2 3 9 2 3 4" xfId="39834"/>
    <cellStyle name="Notas 5 2 3 9 2 4" xfId="39835"/>
    <cellStyle name="Notas 5 2 3 9 2 5" xfId="39836"/>
    <cellStyle name="Notas 5 2 3 9 2 6" xfId="39837"/>
    <cellStyle name="Notas 5 2 3 9 3" xfId="39838"/>
    <cellStyle name="Notas 5 2 3 9 3 2" xfId="39839"/>
    <cellStyle name="Notas 5 2 3 9 3 2 2" xfId="39840"/>
    <cellStyle name="Notas 5 2 3 9 3 2 3" xfId="39841"/>
    <cellStyle name="Notas 5 2 3 9 3 2 4" xfId="39842"/>
    <cellStyle name="Notas 5 2 3 9 3 3" xfId="39843"/>
    <cellStyle name="Notas 5 2 3 9 3 3 2" xfId="39844"/>
    <cellStyle name="Notas 5 2 3 9 3 3 3" xfId="39845"/>
    <cellStyle name="Notas 5 2 3 9 3 3 4" xfId="39846"/>
    <cellStyle name="Notas 5 2 3 9 3 4" xfId="39847"/>
    <cellStyle name="Notas 5 2 3 9 3 5" xfId="39848"/>
    <cellStyle name="Notas 5 2 3 9 3 6" xfId="39849"/>
    <cellStyle name="Notas 5 2 3 9 4" xfId="39850"/>
    <cellStyle name="Notas 5 2 3 9 4 2" xfId="39851"/>
    <cellStyle name="Notas 5 2 3 9 4 3" xfId="39852"/>
    <cellStyle name="Notas 5 2 3 9 4 4" xfId="39853"/>
    <cellStyle name="Notas 5 2 3 9 5" xfId="39854"/>
    <cellStyle name="Notas 5 2 3 9 6" xfId="39855"/>
    <cellStyle name="Notas 5 2 4" xfId="39856"/>
    <cellStyle name="Notas 5 2 4 2" xfId="39857"/>
    <cellStyle name="Notas 5 2 4 2 2" xfId="39858"/>
    <cellStyle name="Notas 5 2 4 2 2 2" xfId="39859"/>
    <cellStyle name="Notas 5 2 4 2 2 2 2" xfId="39860"/>
    <cellStyle name="Notas 5 2 4 2 2 2 3" xfId="39861"/>
    <cellStyle name="Notas 5 2 4 2 2 2 4" xfId="39862"/>
    <cellStyle name="Notas 5 2 4 2 2 3" xfId="39863"/>
    <cellStyle name="Notas 5 2 4 2 2 3 2" xfId="39864"/>
    <cellStyle name="Notas 5 2 4 2 2 3 3" xfId="39865"/>
    <cellStyle name="Notas 5 2 4 2 2 3 4" xfId="39866"/>
    <cellStyle name="Notas 5 2 4 2 2 4" xfId="39867"/>
    <cellStyle name="Notas 5 2 4 2 2 5" xfId="39868"/>
    <cellStyle name="Notas 5 2 4 2 2 6" xfId="39869"/>
    <cellStyle name="Notas 5 2 4 2 3" xfId="39870"/>
    <cellStyle name="Notas 5 2 4 2 3 2" xfId="39871"/>
    <cellStyle name="Notas 5 2 4 2 3 2 2" xfId="39872"/>
    <cellStyle name="Notas 5 2 4 2 3 2 3" xfId="39873"/>
    <cellStyle name="Notas 5 2 4 2 3 2 4" xfId="39874"/>
    <cellStyle name="Notas 5 2 4 2 3 3" xfId="39875"/>
    <cellStyle name="Notas 5 2 4 2 3 3 2" xfId="39876"/>
    <cellStyle name="Notas 5 2 4 2 3 3 3" xfId="39877"/>
    <cellStyle name="Notas 5 2 4 2 3 3 4" xfId="39878"/>
    <cellStyle name="Notas 5 2 4 2 3 4" xfId="39879"/>
    <cellStyle name="Notas 5 2 4 2 3 5" xfId="39880"/>
    <cellStyle name="Notas 5 2 4 2 3 6" xfId="39881"/>
    <cellStyle name="Notas 5 2 4 2 4" xfId="39882"/>
    <cellStyle name="Notas 5 2 4 2 5" xfId="39883"/>
    <cellStyle name="Notas 5 2 4 2 6" xfId="39884"/>
    <cellStyle name="Notas 5 2 4 3" xfId="39885"/>
    <cellStyle name="Notas 5 2 4 4" xfId="39886"/>
    <cellStyle name="Notas 5 2 5" xfId="39887"/>
    <cellStyle name="Notas 5 2 5 2" xfId="39888"/>
    <cellStyle name="Notas 5 2 5 2 2" xfId="39889"/>
    <cellStyle name="Notas 5 2 5 2 2 2" xfId="39890"/>
    <cellStyle name="Notas 5 2 5 2 2 2 2" xfId="39891"/>
    <cellStyle name="Notas 5 2 5 2 2 2 3" xfId="39892"/>
    <cellStyle name="Notas 5 2 5 2 2 2 4" xfId="39893"/>
    <cellStyle name="Notas 5 2 5 2 2 3" xfId="39894"/>
    <cellStyle name="Notas 5 2 5 2 2 3 2" xfId="39895"/>
    <cellStyle name="Notas 5 2 5 2 2 3 3" xfId="39896"/>
    <cellStyle name="Notas 5 2 5 2 2 3 4" xfId="39897"/>
    <cellStyle name="Notas 5 2 5 2 2 4" xfId="39898"/>
    <cellStyle name="Notas 5 2 5 2 2 5" xfId="39899"/>
    <cellStyle name="Notas 5 2 5 2 2 6" xfId="39900"/>
    <cellStyle name="Notas 5 2 5 2 3" xfId="39901"/>
    <cellStyle name="Notas 5 2 5 2 3 2" xfId="39902"/>
    <cellStyle name="Notas 5 2 5 2 3 2 2" xfId="39903"/>
    <cellStyle name="Notas 5 2 5 2 3 2 3" xfId="39904"/>
    <cellStyle name="Notas 5 2 5 2 3 2 4" xfId="39905"/>
    <cellStyle name="Notas 5 2 5 2 3 3" xfId="39906"/>
    <cellStyle name="Notas 5 2 5 2 3 3 2" xfId="39907"/>
    <cellStyle name="Notas 5 2 5 2 3 3 3" xfId="39908"/>
    <cellStyle name="Notas 5 2 5 2 3 3 4" xfId="39909"/>
    <cellStyle name="Notas 5 2 5 2 3 4" xfId="39910"/>
    <cellStyle name="Notas 5 2 5 2 3 5" xfId="39911"/>
    <cellStyle name="Notas 5 2 5 2 3 6" xfId="39912"/>
    <cellStyle name="Notas 5 2 5 2 4" xfId="39913"/>
    <cellStyle name="Notas 5 2 5 2 5" xfId="39914"/>
    <cellStyle name="Notas 5 2 5 2 6" xfId="39915"/>
    <cellStyle name="Notas 5 2 5 3" xfId="39916"/>
    <cellStyle name="Notas 5 2 5 4" xfId="39917"/>
    <cellStyle name="Notas 5 2 6" xfId="39918"/>
    <cellStyle name="Notas 5 2 6 2" xfId="39919"/>
    <cellStyle name="Notas 5 2 6 2 2" xfId="39920"/>
    <cellStyle name="Notas 5 2 6 2 2 2" xfId="39921"/>
    <cellStyle name="Notas 5 2 6 2 2 2 2" xfId="39922"/>
    <cellStyle name="Notas 5 2 6 2 2 2 3" xfId="39923"/>
    <cellStyle name="Notas 5 2 6 2 2 2 4" xfId="39924"/>
    <cellStyle name="Notas 5 2 6 2 2 3" xfId="39925"/>
    <cellStyle name="Notas 5 2 6 2 2 3 2" xfId="39926"/>
    <cellStyle name="Notas 5 2 6 2 2 3 3" xfId="39927"/>
    <cellStyle name="Notas 5 2 6 2 2 3 4" xfId="39928"/>
    <cellStyle name="Notas 5 2 6 2 2 4" xfId="39929"/>
    <cellStyle name="Notas 5 2 6 2 2 5" xfId="39930"/>
    <cellStyle name="Notas 5 2 6 2 2 6" xfId="39931"/>
    <cellStyle name="Notas 5 2 6 2 3" xfId="39932"/>
    <cellStyle name="Notas 5 2 6 2 3 2" xfId="39933"/>
    <cellStyle name="Notas 5 2 6 2 3 2 2" xfId="39934"/>
    <cellStyle name="Notas 5 2 6 2 3 2 3" xfId="39935"/>
    <cellStyle name="Notas 5 2 6 2 3 2 4" xfId="39936"/>
    <cellStyle name="Notas 5 2 6 2 3 3" xfId="39937"/>
    <cellStyle name="Notas 5 2 6 2 3 3 2" xfId="39938"/>
    <cellStyle name="Notas 5 2 6 2 3 3 3" xfId="39939"/>
    <cellStyle name="Notas 5 2 6 2 3 3 4" xfId="39940"/>
    <cellStyle name="Notas 5 2 6 2 3 4" xfId="39941"/>
    <cellStyle name="Notas 5 2 6 2 3 5" xfId="39942"/>
    <cellStyle name="Notas 5 2 6 2 3 6" xfId="39943"/>
    <cellStyle name="Notas 5 2 6 2 4" xfId="39944"/>
    <cellStyle name="Notas 5 2 6 2 5" xfId="39945"/>
    <cellStyle name="Notas 5 2 6 2 6" xfId="39946"/>
    <cellStyle name="Notas 5 2 6 3" xfId="39947"/>
    <cellStyle name="Notas 5 2 6 4" xfId="39948"/>
    <cellStyle name="Notas 5 2 7" xfId="39949"/>
    <cellStyle name="Notas 5 2 7 2" xfId="39950"/>
    <cellStyle name="Notas 5 2 7 2 2" xfId="39951"/>
    <cellStyle name="Notas 5 2 7 2 2 2" xfId="39952"/>
    <cellStyle name="Notas 5 2 7 2 2 2 2" xfId="39953"/>
    <cellStyle name="Notas 5 2 7 2 2 2 3" xfId="39954"/>
    <cellStyle name="Notas 5 2 7 2 2 2 4" xfId="39955"/>
    <cellStyle name="Notas 5 2 7 2 2 3" xfId="39956"/>
    <cellStyle name="Notas 5 2 7 2 2 3 2" xfId="39957"/>
    <cellStyle name="Notas 5 2 7 2 2 3 3" xfId="39958"/>
    <cellStyle name="Notas 5 2 7 2 2 3 4" xfId="39959"/>
    <cellStyle name="Notas 5 2 7 2 2 4" xfId="39960"/>
    <cellStyle name="Notas 5 2 7 2 2 5" xfId="39961"/>
    <cellStyle name="Notas 5 2 7 2 2 6" xfId="39962"/>
    <cellStyle name="Notas 5 2 7 2 3" xfId="39963"/>
    <cellStyle name="Notas 5 2 7 2 3 2" xfId="39964"/>
    <cellStyle name="Notas 5 2 7 2 3 2 2" xfId="39965"/>
    <cellStyle name="Notas 5 2 7 2 3 2 3" xfId="39966"/>
    <cellStyle name="Notas 5 2 7 2 3 2 4" xfId="39967"/>
    <cellStyle name="Notas 5 2 7 2 3 3" xfId="39968"/>
    <cellStyle name="Notas 5 2 7 2 3 3 2" xfId="39969"/>
    <cellStyle name="Notas 5 2 7 2 3 3 3" xfId="39970"/>
    <cellStyle name="Notas 5 2 7 2 3 3 4" xfId="39971"/>
    <cellStyle name="Notas 5 2 7 2 3 4" xfId="39972"/>
    <cellStyle name="Notas 5 2 7 2 3 5" xfId="39973"/>
    <cellStyle name="Notas 5 2 7 2 3 6" xfId="39974"/>
    <cellStyle name="Notas 5 2 7 2 4" xfId="39975"/>
    <cellStyle name="Notas 5 2 7 2 5" xfId="39976"/>
    <cellStyle name="Notas 5 2 7 2 6" xfId="39977"/>
    <cellStyle name="Notas 5 2 7 3" xfId="39978"/>
    <cellStyle name="Notas 5 2 7 4" xfId="39979"/>
    <cellStyle name="Notas 5 2 8" xfId="39980"/>
    <cellStyle name="Notas 5 2 8 2" xfId="39981"/>
    <cellStyle name="Notas 5 2 8 2 2" xfId="39982"/>
    <cellStyle name="Notas 5 2 8 2 2 2" xfId="39983"/>
    <cellStyle name="Notas 5 2 8 2 2 3" xfId="39984"/>
    <cellStyle name="Notas 5 2 8 2 2 4" xfId="39985"/>
    <cellStyle name="Notas 5 2 8 2 3" xfId="39986"/>
    <cellStyle name="Notas 5 2 8 2 3 2" xfId="39987"/>
    <cellStyle name="Notas 5 2 8 2 3 3" xfId="39988"/>
    <cellStyle name="Notas 5 2 8 2 3 4" xfId="39989"/>
    <cellStyle name="Notas 5 2 8 2 4" xfId="39990"/>
    <cellStyle name="Notas 5 2 8 2 5" xfId="39991"/>
    <cellStyle name="Notas 5 2 8 2 6" xfId="39992"/>
    <cellStyle name="Notas 5 2 8 3" xfId="39993"/>
    <cellStyle name="Notas 5 2 8 3 2" xfId="39994"/>
    <cellStyle name="Notas 5 2 8 3 2 2" xfId="39995"/>
    <cellStyle name="Notas 5 2 8 3 2 3" xfId="39996"/>
    <cellStyle name="Notas 5 2 8 3 2 4" xfId="39997"/>
    <cellStyle name="Notas 5 2 8 3 3" xfId="39998"/>
    <cellStyle name="Notas 5 2 8 3 3 2" xfId="39999"/>
    <cellStyle name="Notas 5 2 8 3 3 3" xfId="40000"/>
    <cellStyle name="Notas 5 2 8 3 3 4" xfId="40001"/>
    <cellStyle name="Notas 5 2 8 3 4" xfId="40002"/>
    <cellStyle name="Notas 5 2 8 3 5" xfId="40003"/>
    <cellStyle name="Notas 5 2 8 3 6" xfId="40004"/>
    <cellStyle name="Notas 5 2 8 4" xfId="40005"/>
    <cellStyle name="Notas 5 2 8 4 2" xfId="40006"/>
    <cellStyle name="Notas 5 2 8 4 3" xfId="40007"/>
    <cellStyle name="Notas 5 2 8 4 4" xfId="40008"/>
    <cellStyle name="Notas 5 2 8 5" xfId="40009"/>
    <cellStyle name="Notas 5 2 8 6" xfId="40010"/>
    <cellStyle name="Notas 5 2 9" xfId="40011"/>
    <cellStyle name="Notas 5 2 9 2" xfId="40012"/>
    <cellStyle name="Notas 5 2 9 2 2" xfId="40013"/>
    <cellStyle name="Notas 5 2 9 2 2 2" xfId="40014"/>
    <cellStyle name="Notas 5 2 9 2 2 3" xfId="40015"/>
    <cellStyle name="Notas 5 2 9 2 2 4" xfId="40016"/>
    <cellStyle name="Notas 5 2 9 2 3" xfId="40017"/>
    <cellStyle name="Notas 5 2 9 2 3 2" xfId="40018"/>
    <cellStyle name="Notas 5 2 9 2 3 3" xfId="40019"/>
    <cellStyle name="Notas 5 2 9 2 3 4" xfId="40020"/>
    <cellStyle name="Notas 5 2 9 2 4" xfId="40021"/>
    <cellStyle name="Notas 5 2 9 2 5" xfId="40022"/>
    <cellStyle name="Notas 5 2 9 2 6" xfId="40023"/>
    <cellStyle name="Notas 5 2 9 3" xfId="40024"/>
    <cellStyle name="Notas 5 2 9 3 2" xfId="40025"/>
    <cellStyle name="Notas 5 2 9 3 2 2" xfId="40026"/>
    <cellStyle name="Notas 5 2 9 3 2 3" xfId="40027"/>
    <cellStyle name="Notas 5 2 9 3 2 4" xfId="40028"/>
    <cellStyle name="Notas 5 2 9 3 3" xfId="40029"/>
    <cellStyle name="Notas 5 2 9 3 3 2" xfId="40030"/>
    <cellStyle name="Notas 5 2 9 3 3 3" xfId="40031"/>
    <cellStyle name="Notas 5 2 9 3 3 4" xfId="40032"/>
    <cellStyle name="Notas 5 2 9 3 4" xfId="40033"/>
    <cellStyle name="Notas 5 2 9 3 5" xfId="40034"/>
    <cellStyle name="Notas 5 2 9 3 6" xfId="40035"/>
    <cellStyle name="Notas 5 2 9 4" xfId="40036"/>
    <cellStyle name="Notas 5 2 9 4 2" xfId="40037"/>
    <cellStyle name="Notas 5 2 9 4 3" xfId="40038"/>
    <cellStyle name="Notas 5 2 9 4 4" xfId="40039"/>
    <cellStyle name="Notas 5 2 9 5" xfId="40040"/>
    <cellStyle name="Notas 5 2 9 6" xfId="40041"/>
    <cellStyle name="Notas 5 3" xfId="40042"/>
    <cellStyle name="Notas 5 3 10" xfId="40043"/>
    <cellStyle name="Notas 5 3 10 2" xfId="40044"/>
    <cellStyle name="Notas 5 3 10 2 2" xfId="40045"/>
    <cellStyle name="Notas 5 3 10 2 2 2" xfId="40046"/>
    <cellStyle name="Notas 5 3 10 2 2 3" xfId="40047"/>
    <cellStyle name="Notas 5 3 10 2 2 4" xfId="40048"/>
    <cellStyle name="Notas 5 3 10 2 3" xfId="40049"/>
    <cellStyle name="Notas 5 3 10 2 3 2" xfId="40050"/>
    <cellStyle name="Notas 5 3 10 2 3 3" xfId="40051"/>
    <cellStyle name="Notas 5 3 10 2 3 4" xfId="40052"/>
    <cellStyle name="Notas 5 3 10 2 4" xfId="40053"/>
    <cellStyle name="Notas 5 3 10 2 5" xfId="40054"/>
    <cellStyle name="Notas 5 3 10 2 6" xfId="40055"/>
    <cellStyle name="Notas 5 3 10 3" xfId="40056"/>
    <cellStyle name="Notas 5 3 10 3 2" xfId="40057"/>
    <cellStyle name="Notas 5 3 10 3 2 2" xfId="40058"/>
    <cellStyle name="Notas 5 3 10 3 2 3" xfId="40059"/>
    <cellStyle name="Notas 5 3 10 3 2 4" xfId="40060"/>
    <cellStyle name="Notas 5 3 10 3 3" xfId="40061"/>
    <cellStyle name="Notas 5 3 10 3 3 2" xfId="40062"/>
    <cellStyle name="Notas 5 3 10 3 3 3" xfId="40063"/>
    <cellStyle name="Notas 5 3 10 3 3 4" xfId="40064"/>
    <cellStyle name="Notas 5 3 10 3 4" xfId="40065"/>
    <cellStyle name="Notas 5 3 10 3 5" xfId="40066"/>
    <cellStyle name="Notas 5 3 10 3 6" xfId="40067"/>
    <cellStyle name="Notas 5 3 10 4" xfId="40068"/>
    <cellStyle name="Notas 5 3 10 5" xfId="40069"/>
    <cellStyle name="Notas 5 3 10 6" xfId="40070"/>
    <cellStyle name="Notas 5 3 11" xfId="40071"/>
    <cellStyle name="Notas 5 3 12" xfId="40072"/>
    <cellStyle name="Notas 5 3 2" xfId="40073"/>
    <cellStyle name="Notas 5 3 2 2" xfId="40074"/>
    <cellStyle name="Notas 5 3 2 2 2" xfId="40075"/>
    <cellStyle name="Notas 5 3 2 2 2 2" xfId="40076"/>
    <cellStyle name="Notas 5 3 2 2 2 2 2" xfId="40077"/>
    <cellStyle name="Notas 5 3 2 2 2 2 3" xfId="40078"/>
    <cellStyle name="Notas 5 3 2 2 2 2 4" xfId="40079"/>
    <cellStyle name="Notas 5 3 2 2 2 3" xfId="40080"/>
    <cellStyle name="Notas 5 3 2 2 2 3 2" xfId="40081"/>
    <cellStyle name="Notas 5 3 2 2 2 3 3" xfId="40082"/>
    <cellStyle name="Notas 5 3 2 2 2 3 4" xfId="40083"/>
    <cellStyle name="Notas 5 3 2 2 2 4" xfId="40084"/>
    <cellStyle name="Notas 5 3 2 2 2 5" xfId="40085"/>
    <cellStyle name="Notas 5 3 2 2 2 6" xfId="40086"/>
    <cellStyle name="Notas 5 3 2 2 3" xfId="40087"/>
    <cellStyle name="Notas 5 3 2 2 3 2" xfId="40088"/>
    <cellStyle name="Notas 5 3 2 2 3 2 2" xfId="40089"/>
    <cellStyle name="Notas 5 3 2 2 3 2 3" xfId="40090"/>
    <cellStyle name="Notas 5 3 2 2 3 2 4" xfId="40091"/>
    <cellStyle name="Notas 5 3 2 2 3 3" xfId="40092"/>
    <cellStyle name="Notas 5 3 2 2 3 3 2" xfId="40093"/>
    <cellStyle name="Notas 5 3 2 2 3 3 3" xfId="40094"/>
    <cellStyle name="Notas 5 3 2 2 3 3 4" xfId="40095"/>
    <cellStyle name="Notas 5 3 2 2 3 4" xfId="40096"/>
    <cellStyle name="Notas 5 3 2 2 3 5" xfId="40097"/>
    <cellStyle name="Notas 5 3 2 2 3 6" xfId="40098"/>
    <cellStyle name="Notas 5 3 2 2 4" xfId="40099"/>
    <cellStyle name="Notas 5 3 2 2 5" xfId="40100"/>
    <cellStyle name="Notas 5 3 2 2 6" xfId="40101"/>
    <cellStyle name="Notas 5 3 2 3" xfId="40102"/>
    <cellStyle name="Notas 5 3 2 4" xfId="40103"/>
    <cellStyle name="Notas 5 3 3" xfId="40104"/>
    <cellStyle name="Notas 5 3 3 2" xfId="40105"/>
    <cellStyle name="Notas 5 3 3 2 2" xfId="40106"/>
    <cellStyle name="Notas 5 3 3 2 2 2" xfId="40107"/>
    <cellStyle name="Notas 5 3 3 2 2 2 2" xfId="40108"/>
    <cellStyle name="Notas 5 3 3 2 2 2 3" xfId="40109"/>
    <cellStyle name="Notas 5 3 3 2 2 2 4" xfId="40110"/>
    <cellStyle name="Notas 5 3 3 2 2 3" xfId="40111"/>
    <cellStyle name="Notas 5 3 3 2 2 3 2" xfId="40112"/>
    <cellStyle name="Notas 5 3 3 2 2 3 3" xfId="40113"/>
    <cellStyle name="Notas 5 3 3 2 2 3 4" xfId="40114"/>
    <cellStyle name="Notas 5 3 3 2 2 4" xfId="40115"/>
    <cellStyle name="Notas 5 3 3 2 2 5" xfId="40116"/>
    <cellStyle name="Notas 5 3 3 2 2 6" xfId="40117"/>
    <cellStyle name="Notas 5 3 3 2 3" xfId="40118"/>
    <cellStyle name="Notas 5 3 3 2 3 2" xfId="40119"/>
    <cellStyle name="Notas 5 3 3 2 3 2 2" xfId="40120"/>
    <cellStyle name="Notas 5 3 3 2 3 2 3" xfId="40121"/>
    <cellStyle name="Notas 5 3 3 2 3 2 4" xfId="40122"/>
    <cellStyle name="Notas 5 3 3 2 3 3" xfId="40123"/>
    <cellStyle name="Notas 5 3 3 2 3 3 2" xfId="40124"/>
    <cellStyle name="Notas 5 3 3 2 3 3 3" xfId="40125"/>
    <cellStyle name="Notas 5 3 3 2 3 3 4" xfId="40126"/>
    <cellStyle name="Notas 5 3 3 2 3 4" xfId="40127"/>
    <cellStyle name="Notas 5 3 3 2 3 5" xfId="40128"/>
    <cellStyle name="Notas 5 3 3 2 3 6" xfId="40129"/>
    <cellStyle name="Notas 5 3 3 2 4" xfId="40130"/>
    <cellStyle name="Notas 5 3 3 2 5" xfId="40131"/>
    <cellStyle name="Notas 5 3 3 2 6" xfId="40132"/>
    <cellStyle name="Notas 5 3 3 3" xfId="40133"/>
    <cellStyle name="Notas 5 3 3 4" xfId="40134"/>
    <cellStyle name="Notas 5 3 4" xfId="40135"/>
    <cellStyle name="Notas 5 3 4 2" xfId="40136"/>
    <cellStyle name="Notas 5 3 4 2 2" xfId="40137"/>
    <cellStyle name="Notas 5 3 4 2 2 2" xfId="40138"/>
    <cellStyle name="Notas 5 3 4 2 2 2 2" xfId="40139"/>
    <cellStyle name="Notas 5 3 4 2 2 2 3" xfId="40140"/>
    <cellStyle name="Notas 5 3 4 2 2 2 4" xfId="40141"/>
    <cellStyle name="Notas 5 3 4 2 2 3" xfId="40142"/>
    <cellStyle name="Notas 5 3 4 2 2 3 2" xfId="40143"/>
    <cellStyle name="Notas 5 3 4 2 2 3 3" xfId="40144"/>
    <cellStyle name="Notas 5 3 4 2 2 3 4" xfId="40145"/>
    <cellStyle name="Notas 5 3 4 2 2 4" xfId="40146"/>
    <cellStyle name="Notas 5 3 4 2 2 5" xfId="40147"/>
    <cellStyle name="Notas 5 3 4 2 2 6" xfId="40148"/>
    <cellStyle name="Notas 5 3 4 2 3" xfId="40149"/>
    <cellStyle name="Notas 5 3 4 2 3 2" xfId="40150"/>
    <cellStyle name="Notas 5 3 4 2 3 2 2" xfId="40151"/>
    <cellStyle name="Notas 5 3 4 2 3 2 3" xfId="40152"/>
    <cellStyle name="Notas 5 3 4 2 3 2 4" xfId="40153"/>
    <cellStyle name="Notas 5 3 4 2 3 3" xfId="40154"/>
    <cellStyle name="Notas 5 3 4 2 3 3 2" xfId="40155"/>
    <cellStyle name="Notas 5 3 4 2 3 3 3" xfId="40156"/>
    <cellStyle name="Notas 5 3 4 2 3 3 4" xfId="40157"/>
    <cellStyle name="Notas 5 3 4 2 3 4" xfId="40158"/>
    <cellStyle name="Notas 5 3 4 2 3 5" xfId="40159"/>
    <cellStyle name="Notas 5 3 4 2 3 6" xfId="40160"/>
    <cellStyle name="Notas 5 3 4 2 4" xfId="40161"/>
    <cellStyle name="Notas 5 3 4 2 5" xfId="40162"/>
    <cellStyle name="Notas 5 3 4 2 6" xfId="40163"/>
    <cellStyle name="Notas 5 3 4 3" xfId="40164"/>
    <cellStyle name="Notas 5 3 4 4" xfId="40165"/>
    <cellStyle name="Notas 5 3 5" xfId="40166"/>
    <cellStyle name="Notas 5 3 5 2" xfId="40167"/>
    <cellStyle name="Notas 5 3 5 2 2" xfId="40168"/>
    <cellStyle name="Notas 5 3 5 2 2 2" xfId="40169"/>
    <cellStyle name="Notas 5 3 5 2 2 2 2" xfId="40170"/>
    <cellStyle name="Notas 5 3 5 2 2 2 3" xfId="40171"/>
    <cellStyle name="Notas 5 3 5 2 2 2 4" xfId="40172"/>
    <cellStyle name="Notas 5 3 5 2 2 3" xfId="40173"/>
    <cellStyle name="Notas 5 3 5 2 2 3 2" xfId="40174"/>
    <cellStyle name="Notas 5 3 5 2 2 3 3" xfId="40175"/>
    <cellStyle name="Notas 5 3 5 2 2 3 4" xfId="40176"/>
    <cellStyle name="Notas 5 3 5 2 2 4" xfId="40177"/>
    <cellStyle name="Notas 5 3 5 2 2 5" xfId="40178"/>
    <cellStyle name="Notas 5 3 5 2 2 6" xfId="40179"/>
    <cellStyle name="Notas 5 3 5 2 3" xfId="40180"/>
    <cellStyle name="Notas 5 3 5 2 3 2" xfId="40181"/>
    <cellStyle name="Notas 5 3 5 2 3 2 2" xfId="40182"/>
    <cellStyle name="Notas 5 3 5 2 3 2 3" xfId="40183"/>
    <cellStyle name="Notas 5 3 5 2 3 2 4" xfId="40184"/>
    <cellStyle name="Notas 5 3 5 2 3 3" xfId="40185"/>
    <cellStyle name="Notas 5 3 5 2 3 3 2" xfId="40186"/>
    <cellStyle name="Notas 5 3 5 2 3 3 3" xfId="40187"/>
    <cellStyle name="Notas 5 3 5 2 3 3 4" xfId="40188"/>
    <cellStyle name="Notas 5 3 5 2 3 4" xfId="40189"/>
    <cellStyle name="Notas 5 3 5 2 3 5" xfId="40190"/>
    <cellStyle name="Notas 5 3 5 2 3 6" xfId="40191"/>
    <cellStyle name="Notas 5 3 5 2 4" xfId="40192"/>
    <cellStyle name="Notas 5 3 5 2 5" xfId="40193"/>
    <cellStyle name="Notas 5 3 5 2 6" xfId="40194"/>
    <cellStyle name="Notas 5 3 5 3" xfId="40195"/>
    <cellStyle name="Notas 5 3 5 4" xfId="40196"/>
    <cellStyle name="Notas 5 3 6" xfId="40197"/>
    <cellStyle name="Notas 5 3 6 2" xfId="40198"/>
    <cellStyle name="Notas 5 3 6 2 2" xfId="40199"/>
    <cellStyle name="Notas 5 3 6 2 2 2" xfId="40200"/>
    <cellStyle name="Notas 5 3 6 2 2 3" xfId="40201"/>
    <cellStyle name="Notas 5 3 6 2 2 4" xfId="40202"/>
    <cellStyle name="Notas 5 3 6 2 3" xfId="40203"/>
    <cellStyle name="Notas 5 3 6 2 3 2" xfId="40204"/>
    <cellStyle name="Notas 5 3 6 2 3 3" xfId="40205"/>
    <cellStyle name="Notas 5 3 6 2 3 4" xfId="40206"/>
    <cellStyle name="Notas 5 3 6 2 4" xfId="40207"/>
    <cellStyle name="Notas 5 3 6 2 5" xfId="40208"/>
    <cellStyle name="Notas 5 3 6 2 6" xfId="40209"/>
    <cellStyle name="Notas 5 3 6 3" xfId="40210"/>
    <cellStyle name="Notas 5 3 6 3 2" xfId="40211"/>
    <cellStyle name="Notas 5 3 6 3 2 2" xfId="40212"/>
    <cellStyle name="Notas 5 3 6 3 2 3" xfId="40213"/>
    <cellStyle name="Notas 5 3 6 3 2 4" xfId="40214"/>
    <cellStyle name="Notas 5 3 6 3 3" xfId="40215"/>
    <cellStyle name="Notas 5 3 6 3 3 2" xfId="40216"/>
    <cellStyle name="Notas 5 3 6 3 3 3" xfId="40217"/>
    <cellStyle name="Notas 5 3 6 3 3 4" xfId="40218"/>
    <cellStyle name="Notas 5 3 6 3 4" xfId="40219"/>
    <cellStyle name="Notas 5 3 6 3 5" xfId="40220"/>
    <cellStyle name="Notas 5 3 6 3 6" xfId="40221"/>
    <cellStyle name="Notas 5 3 6 4" xfId="40222"/>
    <cellStyle name="Notas 5 3 6 4 2" xfId="40223"/>
    <cellStyle name="Notas 5 3 6 4 3" xfId="40224"/>
    <cellStyle name="Notas 5 3 6 4 4" xfId="40225"/>
    <cellStyle name="Notas 5 3 6 5" xfId="40226"/>
    <cellStyle name="Notas 5 3 6 6" xfId="40227"/>
    <cellStyle name="Notas 5 3 7" xfId="40228"/>
    <cellStyle name="Notas 5 3 7 2" xfId="40229"/>
    <cellStyle name="Notas 5 3 7 2 2" xfId="40230"/>
    <cellStyle name="Notas 5 3 7 2 2 2" xfId="40231"/>
    <cellStyle name="Notas 5 3 7 2 2 3" xfId="40232"/>
    <cellStyle name="Notas 5 3 7 2 2 4" xfId="40233"/>
    <cellStyle name="Notas 5 3 7 2 3" xfId="40234"/>
    <cellStyle name="Notas 5 3 7 2 3 2" xfId="40235"/>
    <cellStyle name="Notas 5 3 7 2 3 3" xfId="40236"/>
    <cellStyle name="Notas 5 3 7 2 3 4" xfId="40237"/>
    <cellStyle name="Notas 5 3 7 2 4" xfId="40238"/>
    <cellStyle name="Notas 5 3 7 2 5" xfId="40239"/>
    <cellStyle name="Notas 5 3 7 2 6" xfId="40240"/>
    <cellStyle name="Notas 5 3 7 3" xfId="40241"/>
    <cellStyle name="Notas 5 3 7 3 2" xfId="40242"/>
    <cellStyle name="Notas 5 3 7 3 2 2" xfId="40243"/>
    <cellStyle name="Notas 5 3 7 3 2 3" xfId="40244"/>
    <cellStyle name="Notas 5 3 7 3 2 4" xfId="40245"/>
    <cellStyle name="Notas 5 3 7 3 3" xfId="40246"/>
    <cellStyle name="Notas 5 3 7 3 3 2" xfId="40247"/>
    <cellStyle name="Notas 5 3 7 3 3 3" xfId="40248"/>
    <cellStyle name="Notas 5 3 7 3 3 4" xfId="40249"/>
    <cellStyle name="Notas 5 3 7 3 4" xfId="40250"/>
    <cellStyle name="Notas 5 3 7 3 5" xfId="40251"/>
    <cellStyle name="Notas 5 3 7 3 6" xfId="40252"/>
    <cellStyle name="Notas 5 3 7 4" xfId="40253"/>
    <cellStyle name="Notas 5 3 7 4 2" xfId="40254"/>
    <cellStyle name="Notas 5 3 7 4 3" xfId="40255"/>
    <cellStyle name="Notas 5 3 7 4 4" xfId="40256"/>
    <cellStyle name="Notas 5 3 7 5" xfId="40257"/>
    <cellStyle name="Notas 5 3 7 6" xfId="40258"/>
    <cellStyle name="Notas 5 3 8" xfId="40259"/>
    <cellStyle name="Notas 5 3 8 2" xfId="40260"/>
    <cellStyle name="Notas 5 3 8 2 2" xfId="40261"/>
    <cellStyle name="Notas 5 3 8 2 2 2" xfId="40262"/>
    <cellStyle name="Notas 5 3 8 2 2 3" xfId="40263"/>
    <cellStyle name="Notas 5 3 8 2 2 4" xfId="40264"/>
    <cellStyle name="Notas 5 3 8 2 3" xfId="40265"/>
    <cellStyle name="Notas 5 3 8 2 3 2" xfId="40266"/>
    <cellStyle name="Notas 5 3 8 2 3 3" xfId="40267"/>
    <cellStyle name="Notas 5 3 8 2 3 4" xfId="40268"/>
    <cellStyle name="Notas 5 3 8 2 4" xfId="40269"/>
    <cellStyle name="Notas 5 3 8 2 5" xfId="40270"/>
    <cellStyle name="Notas 5 3 8 2 6" xfId="40271"/>
    <cellStyle name="Notas 5 3 8 3" xfId="40272"/>
    <cellStyle name="Notas 5 3 8 3 2" xfId="40273"/>
    <cellStyle name="Notas 5 3 8 3 2 2" xfId="40274"/>
    <cellStyle name="Notas 5 3 8 3 2 3" xfId="40275"/>
    <cellStyle name="Notas 5 3 8 3 2 4" xfId="40276"/>
    <cellStyle name="Notas 5 3 8 3 3" xfId="40277"/>
    <cellStyle name="Notas 5 3 8 3 3 2" xfId="40278"/>
    <cellStyle name="Notas 5 3 8 3 3 3" xfId="40279"/>
    <cellStyle name="Notas 5 3 8 3 3 4" xfId="40280"/>
    <cellStyle name="Notas 5 3 8 3 4" xfId="40281"/>
    <cellStyle name="Notas 5 3 8 3 5" xfId="40282"/>
    <cellStyle name="Notas 5 3 8 3 6" xfId="40283"/>
    <cellStyle name="Notas 5 3 8 4" xfId="40284"/>
    <cellStyle name="Notas 5 3 8 4 2" xfId="40285"/>
    <cellStyle name="Notas 5 3 8 4 3" xfId="40286"/>
    <cellStyle name="Notas 5 3 8 4 4" xfId="40287"/>
    <cellStyle name="Notas 5 3 8 5" xfId="40288"/>
    <cellStyle name="Notas 5 3 8 6" xfId="40289"/>
    <cellStyle name="Notas 5 3 9" xfId="40290"/>
    <cellStyle name="Notas 5 3 9 2" xfId="40291"/>
    <cellStyle name="Notas 5 3 9 2 2" xfId="40292"/>
    <cellStyle name="Notas 5 3 9 2 2 2" xfId="40293"/>
    <cellStyle name="Notas 5 3 9 2 2 3" xfId="40294"/>
    <cellStyle name="Notas 5 3 9 2 2 4" xfId="40295"/>
    <cellStyle name="Notas 5 3 9 2 3" xfId="40296"/>
    <cellStyle name="Notas 5 3 9 2 3 2" xfId="40297"/>
    <cellStyle name="Notas 5 3 9 2 3 3" xfId="40298"/>
    <cellStyle name="Notas 5 3 9 2 3 4" xfId="40299"/>
    <cellStyle name="Notas 5 3 9 2 4" xfId="40300"/>
    <cellStyle name="Notas 5 3 9 2 5" xfId="40301"/>
    <cellStyle name="Notas 5 3 9 2 6" xfId="40302"/>
    <cellStyle name="Notas 5 3 9 3" xfId="40303"/>
    <cellStyle name="Notas 5 3 9 3 2" xfId="40304"/>
    <cellStyle name="Notas 5 3 9 3 2 2" xfId="40305"/>
    <cellStyle name="Notas 5 3 9 3 2 3" xfId="40306"/>
    <cellStyle name="Notas 5 3 9 3 2 4" xfId="40307"/>
    <cellStyle name="Notas 5 3 9 3 3" xfId="40308"/>
    <cellStyle name="Notas 5 3 9 3 3 2" xfId="40309"/>
    <cellStyle name="Notas 5 3 9 3 3 3" xfId="40310"/>
    <cellStyle name="Notas 5 3 9 3 3 4" xfId="40311"/>
    <cellStyle name="Notas 5 3 9 3 4" xfId="40312"/>
    <cellStyle name="Notas 5 3 9 3 5" xfId="40313"/>
    <cellStyle name="Notas 5 3 9 3 6" xfId="40314"/>
    <cellStyle name="Notas 5 3 9 4" xfId="40315"/>
    <cellStyle name="Notas 5 3 9 4 2" xfId="40316"/>
    <cellStyle name="Notas 5 3 9 4 3" xfId="40317"/>
    <cellStyle name="Notas 5 3 9 4 4" xfId="40318"/>
    <cellStyle name="Notas 5 3 9 5" xfId="40319"/>
    <cellStyle name="Notas 5 3 9 6" xfId="40320"/>
    <cellStyle name="Notas 5 4" xfId="40321"/>
    <cellStyle name="Notas 5 4 10" xfId="40322"/>
    <cellStyle name="Notas 5 4 10 2" xfId="40323"/>
    <cellStyle name="Notas 5 4 10 2 2" xfId="40324"/>
    <cellStyle name="Notas 5 4 10 2 2 2" xfId="40325"/>
    <cellStyle name="Notas 5 4 10 2 2 3" xfId="40326"/>
    <cellStyle name="Notas 5 4 10 2 2 4" xfId="40327"/>
    <cellStyle name="Notas 5 4 10 2 3" xfId="40328"/>
    <cellStyle name="Notas 5 4 10 2 3 2" xfId="40329"/>
    <cellStyle name="Notas 5 4 10 2 3 3" xfId="40330"/>
    <cellStyle name="Notas 5 4 10 2 3 4" xfId="40331"/>
    <cellStyle name="Notas 5 4 10 2 4" xfId="40332"/>
    <cellStyle name="Notas 5 4 10 2 5" xfId="40333"/>
    <cellStyle name="Notas 5 4 10 2 6" xfId="40334"/>
    <cellStyle name="Notas 5 4 10 3" xfId="40335"/>
    <cellStyle name="Notas 5 4 10 3 2" xfId="40336"/>
    <cellStyle name="Notas 5 4 10 3 2 2" xfId="40337"/>
    <cellStyle name="Notas 5 4 10 3 2 3" xfId="40338"/>
    <cellStyle name="Notas 5 4 10 3 2 4" xfId="40339"/>
    <cellStyle name="Notas 5 4 10 3 3" xfId="40340"/>
    <cellStyle name="Notas 5 4 10 3 3 2" xfId="40341"/>
    <cellStyle name="Notas 5 4 10 3 3 3" xfId="40342"/>
    <cellStyle name="Notas 5 4 10 3 3 4" xfId="40343"/>
    <cellStyle name="Notas 5 4 10 3 4" xfId="40344"/>
    <cellStyle name="Notas 5 4 10 3 5" xfId="40345"/>
    <cellStyle name="Notas 5 4 10 3 6" xfId="40346"/>
    <cellStyle name="Notas 5 4 10 4" xfId="40347"/>
    <cellStyle name="Notas 5 4 10 5" xfId="40348"/>
    <cellStyle name="Notas 5 4 10 6" xfId="40349"/>
    <cellStyle name="Notas 5 4 11" xfId="40350"/>
    <cellStyle name="Notas 5 4 12" xfId="40351"/>
    <cellStyle name="Notas 5 4 2" xfId="40352"/>
    <cellStyle name="Notas 5 4 2 2" xfId="40353"/>
    <cellStyle name="Notas 5 4 2 2 2" xfId="40354"/>
    <cellStyle name="Notas 5 4 2 2 2 2" xfId="40355"/>
    <cellStyle name="Notas 5 4 2 2 2 2 2" xfId="40356"/>
    <cellStyle name="Notas 5 4 2 2 2 2 3" xfId="40357"/>
    <cellStyle name="Notas 5 4 2 2 2 2 4" xfId="40358"/>
    <cellStyle name="Notas 5 4 2 2 2 3" xfId="40359"/>
    <cellStyle name="Notas 5 4 2 2 2 3 2" xfId="40360"/>
    <cellStyle name="Notas 5 4 2 2 2 3 3" xfId="40361"/>
    <cellStyle name="Notas 5 4 2 2 2 3 4" xfId="40362"/>
    <cellStyle name="Notas 5 4 2 2 2 4" xfId="40363"/>
    <cellStyle name="Notas 5 4 2 2 2 5" xfId="40364"/>
    <cellStyle name="Notas 5 4 2 2 2 6" xfId="40365"/>
    <cellStyle name="Notas 5 4 2 2 3" xfId="40366"/>
    <cellStyle name="Notas 5 4 2 2 3 2" xfId="40367"/>
    <cellStyle name="Notas 5 4 2 2 3 2 2" xfId="40368"/>
    <cellStyle name="Notas 5 4 2 2 3 2 3" xfId="40369"/>
    <cellStyle name="Notas 5 4 2 2 3 2 4" xfId="40370"/>
    <cellStyle name="Notas 5 4 2 2 3 3" xfId="40371"/>
    <cellStyle name="Notas 5 4 2 2 3 3 2" xfId="40372"/>
    <cellStyle name="Notas 5 4 2 2 3 3 3" xfId="40373"/>
    <cellStyle name="Notas 5 4 2 2 3 3 4" xfId="40374"/>
    <cellStyle name="Notas 5 4 2 2 3 4" xfId="40375"/>
    <cellStyle name="Notas 5 4 2 2 3 5" xfId="40376"/>
    <cellStyle name="Notas 5 4 2 2 3 6" xfId="40377"/>
    <cellStyle name="Notas 5 4 2 2 4" xfId="40378"/>
    <cellStyle name="Notas 5 4 2 2 5" xfId="40379"/>
    <cellStyle name="Notas 5 4 2 2 6" xfId="40380"/>
    <cellStyle name="Notas 5 4 2 3" xfId="40381"/>
    <cellStyle name="Notas 5 4 2 4" xfId="40382"/>
    <cellStyle name="Notas 5 4 3" xfId="40383"/>
    <cellStyle name="Notas 5 4 3 2" xfId="40384"/>
    <cellStyle name="Notas 5 4 3 2 2" xfId="40385"/>
    <cellStyle name="Notas 5 4 3 2 2 2" xfId="40386"/>
    <cellStyle name="Notas 5 4 3 2 2 2 2" xfId="40387"/>
    <cellStyle name="Notas 5 4 3 2 2 2 3" xfId="40388"/>
    <cellStyle name="Notas 5 4 3 2 2 2 4" xfId="40389"/>
    <cellStyle name="Notas 5 4 3 2 2 3" xfId="40390"/>
    <cellStyle name="Notas 5 4 3 2 2 3 2" xfId="40391"/>
    <cellStyle name="Notas 5 4 3 2 2 3 3" xfId="40392"/>
    <cellStyle name="Notas 5 4 3 2 2 3 4" xfId="40393"/>
    <cellStyle name="Notas 5 4 3 2 2 4" xfId="40394"/>
    <cellStyle name="Notas 5 4 3 2 2 5" xfId="40395"/>
    <cellStyle name="Notas 5 4 3 2 2 6" xfId="40396"/>
    <cellStyle name="Notas 5 4 3 2 3" xfId="40397"/>
    <cellStyle name="Notas 5 4 3 2 3 2" xfId="40398"/>
    <cellStyle name="Notas 5 4 3 2 3 2 2" xfId="40399"/>
    <cellStyle name="Notas 5 4 3 2 3 2 3" xfId="40400"/>
    <cellStyle name="Notas 5 4 3 2 3 2 4" xfId="40401"/>
    <cellStyle name="Notas 5 4 3 2 3 3" xfId="40402"/>
    <cellStyle name="Notas 5 4 3 2 3 3 2" xfId="40403"/>
    <cellStyle name="Notas 5 4 3 2 3 3 3" xfId="40404"/>
    <cellStyle name="Notas 5 4 3 2 3 3 4" xfId="40405"/>
    <cellStyle name="Notas 5 4 3 2 3 4" xfId="40406"/>
    <cellStyle name="Notas 5 4 3 2 3 5" xfId="40407"/>
    <cellStyle name="Notas 5 4 3 2 3 6" xfId="40408"/>
    <cellStyle name="Notas 5 4 3 2 4" xfId="40409"/>
    <cellStyle name="Notas 5 4 3 2 5" xfId="40410"/>
    <cellStyle name="Notas 5 4 3 2 6" xfId="40411"/>
    <cellStyle name="Notas 5 4 3 3" xfId="40412"/>
    <cellStyle name="Notas 5 4 3 4" xfId="40413"/>
    <cellStyle name="Notas 5 4 4" xfId="40414"/>
    <cellStyle name="Notas 5 4 4 2" xfId="40415"/>
    <cellStyle name="Notas 5 4 4 2 2" xfId="40416"/>
    <cellStyle name="Notas 5 4 4 2 2 2" xfId="40417"/>
    <cellStyle name="Notas 5 4 4 2 2 2 2" xfId="40418"/>
    <cellStyle name="Notas 5 4 4 2 2 2 3" xfId="40419"/>
    <cellStyle name="Notas 5 4 4 2 2 2 4" xfId="40420"/>
    <cellStyle name="Notas 5 4 4 2 2 3" xfId="40421"/>
    <cellStyle name="Notas 5 4 4 2 2 3 2" xfId="40422"/>
    <cellStyle name="Notas 5 4 4 2 2 3 3" xfId="40423"/>
    <cellStyle name="Notas 5 4 4 2 2 3 4" xfId="40424"/>
    <cellStyle name="Notas 5 4 4 2 2 4" xfId="40425"/>
    <cellStyle name="Notas 5 4 4 2 2 5" xfId="40426"/>
    <cellStyle name="Notas 5 4 4 2 2 6" xfId="40427"/>
    <cellStyle name="Notas 5 4 4 2 3" xfId="40428"/>
    <cellStyle name="Notas 5 4 4 2 3 2" xfId="40429"/>
    <cellStyle name="Notas 5 4 4 2 3 2 2" xfId="40430"/>
    <cellStyle name="Notas 5 4 4 2 3 2 3" xfId="40431"/>
    <cellStyle name="Notas 5 4 4 2 3 2 4" xfId="40432"/>
    <cellStyle name="Notas 5 4 4 2 3 3" xfId="40433"/>
    <cellStyle name="Notas 5 4 4 2 3 3 2" xfId="40434"/>
    <cellStyle name="Notas 5 4 4 2 3 3 3" xfId="40435"/>
    <cellStyle name="Notas 5 4 4 2 3 3 4" xfId="40436"/>
    <cellStyle name="Notas 5 4 4 2 3 4" xfId="40437"/>
    <cellStyle name="Notas 5 4 4 2 3 5" xfId="40438"/>
    <cellStyle name="Notas 5 4 4 2 3 6" xfId="40439"/>
    <cellStyle name="Notas 5 4 4 2 4" xfId="40440"/>
    <cellStyle name="Notas 5 4 4 2 5" xfId="40441"/>
    <cellStyle name="Notas 5 4 4 2 6" xfId="40442"/>
    <cellStyle name="Notas 5 4 4 3" xfId="40443"/>
    <cellStyle name="Notas 5 4 4 4" xfId="40444"/>
    <cellStyle name="Notas 5 4 5" xfId="40445"/>
    <cellStyle name="Notas 5 4 5 2" xfId="40446"/>
    <cellStyle name="Notas 5 4 5 2 2" xfId="40447"/>
    <cellStyle name="Notas 5 4 5 2 2 2" xfId="40448"/>
    <cellStyle name="Notas 5 4 5 2 2 2 2" xfId="40449"/>
    <cellStyle name="Notas 5 4 5 2 2 2 3" xfId="40450"/>
    <cellStyle name="Notas 5 4 5 2 2 2 4" xfId="40451"/>
    <cellStyle name="Notas 5 4 5 2 2 3" xfId="40452"/>
    <cellStyle name="Notas 5 4 5 2 2 3 2" xfId="40453"/>
    <cellStyle name="Notas 5 4 5 2 2 3 3" xfId="40454"/>
    <cellStyle name="Notas 5 4 5 2 2 3 4" xfId="40455"/>
    <cellStyle name="Notas 5 4 5 2 2 4" xfId="40456"/>
    <cellStyle name="Notas 5 4 5 2 2 5" xfId="40457"/>
    <cellStyle name="Notas 5 4 5 2 2 6" xfId="40458"/>
    <cellStyle name="Notas 5 4 5 2 3" xfId="40459"/>
    <cellStyle name="Notas 5 4 5 2 3 2" xfId="40460"/>
    <cellStyle name="Notas 5 4 5 2 3 2 2" xfId="40461"/>
    <cellStyle name="Notas 5 4 5 2 3 2 3" xfId="40462"/>
    <cellStyle name="Notas 5 4 5 2 3 2 4" xfId="40463"/>
    <cellStyle name="Notas 5 4 5 2 3 3" xfId="40464"/>
    <cellStyle name="Notas 5 4 5 2 3 3 2" xfId="40465"/>
    <cellStyle name="Notas 5 4 5 2 3 3 3" xfId="40466"/>
    <cellStyle name="Notas 5 4 5 2 3 3 4" xfId="40467"/>
    <cellStyle name="Notas 5 4 5 2 3 4" xfId="40468"/>
    <cellStyle name="Notas 5 4 5 2 3 5" xfId="40469"/>
    <cellStyle name="Notas 5 4 5 2 3 6" xfId="40470"/>
    <cellStyle name="Notas 5 4 5 2 4" xfId="40471"/>
    <cellStyle name="Notas 5 4 5 2 5" xfId="40472"/>
    <cellStyle name="Notas 5 4 5 2 6" xfId="40473"/>
    <cellStyle name="Notas 5 4 5 3" xfId="40474"/>
    <cellStyle name="Notas 5 4 5 4" xfId="40475"/>
    <cellStyle name="Notas 5 4 6" xfId="40476"/>
    <cellStyle name="Notas 5 4 6 2" xfId="40477"/>
    <cellStyle name="Notas 5 4 6 2 2" xfId="40478"/>
    <cellStyle name="Notas 5 4 6 2 2 2" xfId="40479"/>
    <cellStyle name="Notas 5 4 6 2 2 3" xfId="40480"/>
    <cellStyle name="Notas 5 4 6 2 2 4" xfId="40481"/>
    <cellStyle name="Notas 5 4 6 2 3" xfId="40482"/>
    <cellStyle name="Notas 5 4 6 2 3 2" xfId="40483"/>
    <cellStyle name="Notas 5 4 6 2 3 3" xfId="40484"/>
    <cellStyle name="Notas 5 4 6 2 3 4" xfId="40485"/>
    <cellStyle name="Notas 5 4 6 2 4" xfId="40486"/>
    <cellStyle name="Notas 5 4 6 2 5" xfId="40487"/>
    <cellStyle name="Notas 5 4 6 2 6" xfId="40488"/>
    <cellStyle name="Notas 5 4 6 3" xfId="40489"/>
    <cellStyle name="Notas 5 4 6 3 2" xfId="40490"/>
    <cellStyle name="Notas 5 4 6 3 2 2" xfId="40491"/>
    <cellStyle name="Notas 5 4 6 3 2 3" xfId="40492"/>
    <cellStyle name="Notas 5 4 6 3 2 4" xfId="40493"/>
    <cellStyle name="Notas 5 4 6 3 3" xfId="40494"/>
    <cellStyle name="Notas 5 4 6 3 3 2" xfId="40495"/>
    <cellStyle name="Notas 5 4 6 3 3 3" xfId="40496"/>
    <cellStyle name="Notas 5 4 6 3 3 4" xfId="40497"/>
    <cellStyle name="Notas 5 4 6 3 4" xfId="40498"/>
    <cellStyle name="Notas 5 4 6 3 5" xfId="40499"/>
    <cellStyle name="Notas 5 4 6 3 6" xfId="40500"/>
    <cellStyle name="Notas 5 4 6 4" xfId="40501"/>
    <cellStyle name="Notas 5 4 6 4 2" xfId="40502"/>
    <cellStyle name="Notas 5 4 6 4 3" xfId="40503"/>
    <cellStyle name="Notas 5 4 6 4 4" xfId="40504"/>
    <cellStyle name="Notas 5 4 6 5" xfId="40505"/>
    <cellStyle name="Notas 5 4 6 6" xfId="40506"/>
    <cellStyle name="Notas 5 4 7" xfId="40507"/>
    <cellStyle name="Notas 5 4 7 2" xfId="40508"/>
    <cellStyle name="Notas 5 4 7 2 2" xfId="40509"/>
    <cellStyle name="Notas 5 4 7 2 2 2" xfId="40510"/>
    <cellStyle name="Notas 5 4 7 2 2 3" xfId="40511"/>
    <cellStyle name="Notas 5 4 7 2 2 4" xfId="40512"/>
    <cellStyle name="Notas 5 4 7 2 3" xfId="40513"/>
    <cellStyle name="Notas 5 4 7 2 3 2" xfId="40514"/>
    <cellStyle name="Notas 5 4 7 2 3 3" xfId="40515"/>
    <cellStyle name="Notas 5 4 7 2 3 4" xfId="40516"/>
    <cellStyle name="Notas 5 4 7 2 4" xfId="40517"/>
    <cellStyle name="Notas 5 4 7 2 5" xfId="40518"/>
    <cellStyle name="Notas 5 4 7 2 6" xfId="40519"/>
    <cellStyle name="Notas 5 4 7 3" xfId="40520"/>
    <cellStyle name="Notas 5 4 7 3 2" xfId="40521"/>
    <cellStyle name="Notas 5 4 7 3 2 2" xfId="40522"/>
    <cellStyle name="Notas 5 4 7 3 2 3" xfId="40523"/>
    <cellStyle name="Notas 5 4 7 3 2 4" xfId="40524"/>
    <cellStyle name="Notas 5 4 7 3 3" xfId="40525"/>
    <cellStyle name="Notas 5 4 7 3 3 2" xfId="40526"/>
    <cellStyle name="Notas 5 4 7 3 3 3" xfId="40527"/>
    <cellStyle name="Notas 5 4 7 3 3 4" xfId="40528"/>
    <cellStyle name="Notas 5 4 7 3 4" xfId="40529"/>
    <cellStyle name="Notas 5 4 7 3 5" xfId="40530"/>
    <cellStyle name="Notas 5 4 7 3 6" xfId="40531"/>
    <cellStyle name="Notas 5 4 7 4" xfId="40532"/>
    <cellStyle name="Notas 5 4 7 4 2" xfId="40533"/>
    <cellStyle name="Notas 5 4 7 4 3" xfId="40534"/>
    <cellStyle name="Notas 5 4 7 4 4" xfId="40535"/>
    <cellStyle name="Notas 5 4 7 5" xfId="40536"/>
    <cellStyle name="Notas 5 4 7 6" xfId="40537"/>
    <cellStyle name="Notas 5 4 8" xfId="40538"/>
    <cellStyle name="Notas 5 4 8 2" xfId="40539"/>
    <cellStyle name="Notas 5 4 8 2 2" xfId="40540"/>
    <cellStyle name="Notas 5 4 8 2 2 2" xfId="40541"/>
    <cellStyle name="Notas 5 4 8 2 2 3" xfId="40542"/>
    <cellStyle name="Notas 5 4 8 2 2 4" xfId="40543"/>
    <cellStyle name="Notas 5 4 8 2 3" xfId="40544"/>
    <cellStyle name="Notas 5 4 8 2 3 2" xfId="40545"/>
    <cellStyle name="Notas 5 4 8 2 3 3" xfId="40546"/>
    <cellStyle name="Notas 5 4 8 2 3 4" xfId="40547"/>
    <cellStyle name="Notas 5 4 8 2 4" xfId="40548"/>
    <cellStyle name="Notas 5 4 8 2 5" xfId="40549"/>
    <cellStyle name="Notas 5 4 8 2 6" xfId="40550"/>
    <cellStyle name="Notas 5 4 8 3" xfId="40551"/>
    <cellStyle name="Notas 5 4 8 3 2" xfId="40552"/>
    <cellStyle name="Notas 5 4 8 3 2 2" xfId="40553"/>
    <cellStyle name="Notas 5 4 8 3 2 3" xfId="40554"/>
    <cellStyle name="Notas 5 4 8 3 2 4" xfId="40555"/>
    <cellStyle name="Notas 5 4 8 3 3" xfId="40556"/>
    <cellStyle name="Notas 5 4 8 3 3 2" xfId="40557"/>
    <cellStyle name="Notas 5 4 8 3 3 3" xfId="40558"/>
    <cellStyle name="Notas 5 4 8 3 3 4" xfId="40559"/>
    <cellStyle name="Notas 5 4 8 3 4" xfId="40560"/>
    <cellStyle name="Notas 5 4 8 3 5" xfId="40561"/>
    <cellStyle name="Notas 5 4 8 3 6" xfId="40562"/>
    <cellStyle name="Notas 5 4 8 4" xfId="40563"/>
    <cellStyle name="Notas 5 4 8 4 2" xfId="40564"/>
    <cellStyle name="Notas 5 4 8 4 3" xfId="40565"/>
    <cellStyle name="Notas 5 4 8 4 4" xfId="40566"/>
    <cellStyle name="Notas 5 4 8 5" xfId="40567"/>
    <cellStyle name="Notas 5 4 8 6" xfId="40568"/>
    <cellStyle name="Notas 5 4 9" xfId="40569"/>
    <cellStyle name="Notas 5 4 9 2" xfId="40570"/>
    <cellStyle name="Notas 5 4 9 2 2" xfId="40571"/>
    <cellStyle name="Notas 5 4 9 2 2 2" xfId="40572"/>
    <cellStyle name="Notas 5 4 9 2 2 3" xfId="40573"/>
    <cellStyle name="Notas 5 4 9 2 2 4" xfId="40574"/>
    <cellStyle name="Notas 5 4 9 2 3" xfId="40575"/>
    <cellStyle name="Notas 5 4 9 2 3 2" xfId="40576"/>
    <cellStyle name="Notas 5 4 9 2 3 3" xfId="40577"/>
    <cellStyle name="Notas 5 4 9 2 3 4" xfId="40578"/>
    <cellStyle name="Notas 5 4 9 2 4" xfId="40579"/>
    <cellStyle name="Notas 5 4 9 2 5" xfId="40580"/>
    <cellStyle name="Notas 5 4 9 2 6" xfId="40581"/>
    <cellStyle name="Notas 5 4 9 3" xfId="40582"/>
    <cellStyle name="Notas 5 4 9 3 2" xfId="40583"/>
    <cellStyle name="Notas 5 4 9 3 2 2" xfId="40584"/>
    <cellStyle name="Notas 5 4 9 3 2 3" xfId="40585"/>
    <cellStyle name="Notas 5 4 9 3 2 4" xfId="40586"/>
    <cellStyle name="Notas 5 4 9 3 3" xfId="40587"/>
    <cellStyle name="Notas 5 4 9 3 3 2" xfId="40588"/>
    <cellStyle name="Notas 5 4 9 3 3 3" xfId="40589"/>
    <cellStyle name="Notas 5 4 9 3 3 4" xfId="40590"/>
    <cellStyle name="Notas 5 4 9 3 4" xfId="40591"/>
    <cellStyle name="Notas 5 4 9 3 5" xfId="40592"/>
    <cellStyle name="Notas 5 4 9 3 6" xfId="40593"/>
    <cellStyle name="Notas 5 4 9 4" xfId="40594"/>
    <cellStyle name="Notas 5 4 9 4 2" xfId="40595"/>
    <cellStyle name="Notas 5 4 9 4 3" xfId="40596"/>
    <cellStyle name="Notas 5 4 9 4 4" xfId="40597"/>
    <cellStyle name="Notas 5 4 9 5" xfId="40598"/>
    <cellStyle name="Notas 5 4 9 6" xfId="40599"/>
    <cellStyle name="Notas 5 5" xfId="40600"/>
    <cellStyle name="Notas 5 5 2" xfId="40601"/>
    <cellStyle name="Notas 5 5 2 2" xfId="40602"/>
    <cellStyle name="Notas 5 5 2 2 2" xfId="40603"/>
    <cellStyle name="Notas 5 5 2 2 2 2" xfId="40604"/>
    <cellStyle name="Notas 5 5 2 2 2 3" xfId="40605"/>
    <cellStyle name="Notas 5 5 2 2 2 4" xfId="40606"/>
    <cellStyle name="Notas 5 5 2 2 3" xfId="40607"/>
    <cellStyle name="Notas 5 5 2 2 3 2" xfId="40608"/>
    <cellStyle name="Notas 5 5 2 2 3 3" xfId="40609"/>
    <cellStyle name="Notas 5 5 2 2 3 4" xfId="40610"/>
    <cellStyle name="Notas 5 5 2 2 4" xfId="40611"/>
    <cellStyle name="Notas 5 5 2 2 5" xfId="40612"/>
    <cellStyle name="Notas 5 5 2 2 6" xfId="40613"/>
    <cellStyle name="Notas 5 5 2 3" xfId="40614"/>
    <cellStyle name="Notas 5 5 2 3 2" xfId="40615"/>
    <cellStyle name="Notas 5 5 2 3 2 2" xfId="40616"/>
    <cellStyle name="Notas 5 5 2 3 2 3" xfId="40617"/>
    <cellStyle name="Notas 5 5 2 3 2 4" xfId="40618"/>
    <cellStyle name="Notas 5 5 2 3 3" xfId="40619"/>
    <cellStyle name="Notas 5 5 2 3 3 2" xfId="40620"/>
    <cellStyle name="Notas 5 5 2 3 3 3" xfId="40621"/>
    <cellStyle name="Notas 5 5 2 3 3 4" xfId="40622"/>
    <cellStyle name="Notas 5 5 2 3 4" xfId="40623"/>
    <cellStyle name="Notas 5 5 2 3 5" xfId="40624"/>
    <cellStyle name="Notas 5 5 2 3 6" xfId="40625"/>
    <cellStyle name="Notas 5 5 2 4" xfId="40626"/>
    <cellStyle name="Notas 5 5 2 5" xfId="40627"/>
    <cellStyle name="Notas 5 5 2 6" xfId="40628"/>
    <cellStyle name="Notas 5 5 3" xfId="40629"/>
    <cellStyle name="Notas 5 5 4" xfId="40630"/>
    <cellStyle name="Notas 5 6" xfId="40631"/>
    <cellStyle name="Notas 5 6 2" xfId="40632"/>
    <cellStyle name="Notas 5 6 2 2" xfId="40633"/>
    <cellStyle name="Notas 5 6 2 2 2" xfId="40634"/>
    <cellStyle name="Notas 5 6 2 2 2 2" xfId="40635"/>
    <cellStyle name="Notas 5 6 2 2 2 3" xfId="40636"/>
    <cellStyle name="Notas 5 6 2 2 2 4" xfId="40637"/>
    <cellStyle name="Notas 5 6 2 2 3" xfId="40638"/>
    <cellStyle name="Notas 5 6 2 2 3 2" xfId="40639"/>
    <cellStyle name="Notas 5 6 2 2 3 3" xfId="40640"/>
    <cellStyle name="Notas 5 6 2 2 3 4" xfId="40641"/>
    <cellStyle name="Notas 5 6 2 2 4" xfId="40642"/>
    <cellStyle name="Notas 5 6 2 2 5" xfId="40643"/>
    <cellStyle name="Notas 5 6 2 2 6" xfId="40644"/>
    <cellStyle name="Notas 5 6 2 3" xfId="40645"/>
    <cellStyle name="Notas 5 6 2 3 2" xfId="40646"/>
    <cellStyle name="Notas 5 6 2 3 2 2" xfId="40647"/>
    <cellStyle name="Notas 5 6 2 3 2 3" xfId="40648"/>
    <cellStyle name="Notas 5 6 2 3 2 4" xfId="40649"/>
    <cellStyle name="Notas 5 6 2 3 3" xfId="40650"/>
    <cellStyle name="Notas 5 6 2 3 3 2" xfId="40651"/>
    <cellStyle name="Notas 5 6 2 3 3 3" xfId="40652"/>
    <cellStyle name="Notas 5 6 2 3 3 4" xfId="40653"/>
    <cellStyle name="Notas 5 6 2 3 4" xfId="40654"/>
    <cellStyle name="Notas 5 6 2 3 5" xfId="40655"/>
    <cellStyle name="Notas 5 6 2 3 6" xfId="40656"/>
    <cellStyle name="Notas 5 6 2 4" xfId="40657"/>
    <cellStyle name="Notas 5 6 2 5" xfId="40658"/>
    <cellStyle name="Notas 5 6 2 6" xfId="40659"/>
    <cellStyle name="Notas 5 6 3" xfId="40660"/>
    <cellStyle name="Notas 5 6 4" xfId="40661"/>
    <cellStyle name="Notas 5 7" xfId="40662"/>
    <cellStyle name="Notas 5 7 2" xfId="40663"/>
    <cellStyle name="Notas 5 7 2 2" xfId="40664"/>
    <cellStyle name="Notas 5 7 2 2 2" xfId="40665"/>
    <cellStyle name="Notas 5 7 2 2 2 2" xfId="40666"/>
    <cellStyle name="Notas 5 7 2 2 2 3" xfId="40667"/>
    <cellStyle name="Notas 5 7 2 2 2 4" xfId="40668"/>
    <cellStyle name="Notas 5 7 2 2 3" xfId="40669"/>
    <cellStyle name="Notas 5 7 2 2 3 2" xfId="40670"/>
    <cellStyle name="Notas 5 7 2 2 3 3" xfId="40671"/>
    <cellStyle name="Notas 5 7 2 2 3 4" xfId="40672"/>
    <cellStyle name="Notas 5 7 2 2 4" xfId="40673"/>
    <cellStyle name="Notas 5 7 2 2 5" xfId="40674"/>
    <cellStyle name="Notas 5 7 2 2 6" xfId="40675"/>
    <cellStyle name="Notas 5 7 2 3" xfId="40676"/>
    <cellStyle name="Notas 5 7 2 3 2" xfId="40677"/>
    <cellStyle name="Notas 5 7 2 3 2 2" xfId="40678"/>
    <cellStyle name="Notas 5 7 2 3 2 3" xfId="40679"/>
    <cellStyle name="Notas 5 7 2 3 2 4" xfId="40680"/>
    <cellStyle name="Notas 5 7 2 3 3" xfId="40681"/>
    <cellStyle name="Notas 5 7 2 3 3 2" xfId="40682"/>
    <cellStyle name="Notas 5 7 2 3 3 3" xfId="40683"/>
    <cellStyle name="Notas 5 7 2 3 3 4" xfId="40684"/>
    <cellStyle name="Notas 5 7 2 3 4" xfId="40685"/>
    <cellStyle name="Notas 5 7 2 3 5" xfId="40686"/>
    <cellStyle name="Notas 5 7 2 3 6" xfId="40687"/>
    <cellStyle name="Notas 5 7 2 4" xfId="40688"/>
    <cellStyle name="Notas 5 7 2 5" xfId="40689"/>
    <cellStyle name="Notas 5 7 2 6" xfId="40690"/>
    <cellStyle name="Notas 5 7 3" xfId="40691"/>
    <cellStyle name="Notas 5 7 4" xfId="40692"/>
    <cellStyle name="Notas 5 8" xfId="40693"/>
    <cellStyle name="Notas 5 8 2" xfId="40694"/>
    <cellStyle name="Notas 5 8 2 2" xfId="40695"/>
    <cellStyle name="Notas 5 8 2 2 2" xfId="40696"/>
    <cellStyle name="Notas 5 8 2 2 2 2" xfId="40697"/>
    <cellStyle name="Notas 5 8 2 2 2 3" xfId="40698"/>
    <cellStyle name="Notas 5 8 2 2 2 4" xfId="40699"/>
    <cellStyle name="Notas 5 8 2 2 3" xfId="40700"/>
    <cellStyle name="Notas 5 8 2 2 3 2" xfId="40701"/>
    <cellStyle name="Notas 5 8 2 2 3 3" xfId="40702"/>
    <cellStyle name="Notas 5 8 2 2 3 4" xfId="40703"/>
    <cellStyle name="Notas 5 8 2 2 4" xfId="40704"/>
    <cellStyle name="Notas 5 8 2 2 5" xfId="40705"/>
    <cellStyle name="Notas 5 8 2 2 6" xfId="40706"/>
    <cellStyle name="Notas 5 8 2 3" xfId="40707"/>
    <cellStyle name="Notas 5 8 2 3 2" xfId="40708"/>
    <cellStyle name="Notas 5 8 2 3 2 2" xfId="40709"/>
    <cellStyle name="Notas 5 8 2 3 2 3" xfId="40710"/>
    <cellStyle name="Notas 5 8 2 3 2 4" xfId="40711"/>
    <cellStyle name="Notas 5 8 2 3 3" xfId="40712"/>
    <cellStyle name="Notas 5 8 2 3 3 2" xfId="40713"/>
    <cellStyle name="Notas 5 8 2 3 3 3" xfId="40714"/>
    <cellStyle name="Notas 5 8 2 3 3 4" xfId="40715"/>
    <cellStyle name="Notas 5 8 2 3 4" xfId="40716"/>
    <cellStyle name="Notas 5 8 2 3 5" xfId="40717"/>
    <cellStyle name="Notas 5 8 2 3 6" xfId="40718"/>
    <cellStyle name="Notas 5 8 2 4" xfId="40719"/>
    <cellStyle name="Notas 5 8 2 5" xfId="40720"/>
    <cellStyle name="Notas 5 8 2 6" xfId="40721"/>
    <cellStyle name="Notas 5 8 3" xfId="40722"/>
    <cellStyle name="Notas 5 8 4" xfId="40723"/>
    <cellStyle name="Notas 5 9" xfId="40724"/>
    <cellStyle name="Notas 5 9 2" xfId="40725"/>
    <cellStyle name="Notas 5 9 2 2" xfId="40726"/>
    <cellStyle name="Notas 5 9 2 2 2" xfId="40727"/>
    <cellStyle name="Notas 5 9 2 2 3" xfId="40728"/>
    <cellStyle name="Notas 5 9 2 2 4" xfId="40729"/>
    <cellStyle name="Notas 5 9 2 3" xfId="40730"/>
    <cellStyle name="Notas 5 9 2 3 2" xfId="40731"/>
    <cellStyle name="Notas 5 9 2 3 3" xfId="40732"/>
    <cellStyle name="Notas 5 9 2 3 4" xfId="40733"/>
    <cellStyle name="Notas 5 9 2 4" xfId="40734"/>
    <cellStyle name="Notas 5 9 2 5" xfId="40735"/>
    <cellStyle name="Notas 5 9 2 6" xfId="40736"/>
    <cellStyle name="Notas 5 9 3" xfId="40737"/>
    <cellStyle name="Notas 5 9 3 2" xfId="40738"/>
    <cellStyle name="Notas 5 9 3 2 2" xfId="40739"/>
    <cellStyle name="Notas 5 9 3 2 3" xfId="40740"/>
    <cellStyle name="Notas 5 9 3 2 4" xfId="40741"/>
    <cellStyle name="Notas 5 9 3 3" xfId="40742"/>
    <cellStyle name="Notas 5 9 3 3 2" xfId="40743"/>
    <cellStyle name="Notas 5 9 3 3 3" xfId="40744"/>
    <cellStyle name="Notas 5 9 3 3 4" xfId="40745"/>
    <cellStyle name="Notas 5 9 3 4" xfId="40746"/>
    <cellStyle name="Notas 5 9 3 5" xfId="40747"/>
    <cellStyle name="Notas 5 9 3 6" xfId="40748"/>
    <cellStyle name="Notas 5 9 4" xfId="40749"/>
    <cellStyle name="Notas 5 9 4 2" xfId="40750"/>
    <cellStyle name="Notas 5 9 4 3" xfId="40751"/>
    <cellStyle name="Notas 5 9 4 4" xfId="40752"/>
    <cellStyle name="Notas 5 9 5" xfId="40753"/>
    <cellStyle name="Notas 5 9 6" xfId="40754"/>
    <cellStyle name="Notas 6" xfId="40755"/>
    <cellStyle name="Notas 6 10" xfId="40756"/>
    <cellStyle name="Notas 6 10 2" xfId="40757"/>
    <cellStyle name="Notas 6 10 2 2" xfId="40758"/>
    <cellStyle name="Notas 6 10 2 2 2" xfId="40759"/>
    <cellStyle name="Notas 6 10 2 2 3" xfId="40760"/>
    <cellStyle name="Notas 6 10 2 2 4" xfId="40761"/>
    <cellStyle name="Notas 6 10 2 3" xfId="40762"/>
    <cellStyle name="Notas 6 10 2 3 2" xfId="40763"/>
    <cellStyle name="Notas 6 10 2 3 3" xfId="40764"/>
    <cellStyle name="Notas 6 10 2 3 4" xfId="40765"/>
    <cellStyle name="Notas 6 10 2 4" xfId="40766"/>
    <cellStyle name="Notas 6 10 2 5" xfId="40767"/>
    <cellStyle name="Notas 6 10 2 6" xfId="40768"/>
    <cellStyle name="Notas 6 10 3" xfId="40769"/>
    <cellStyle name="Notas 6 10 3 2" xfId="40770"/>
    <cellStyle name="Notas 6 10 3 2 2" xfId="40771"/>
    <cellStyle name="Notas 6 10 3 2 3" xfId="40772"/>
    <cellStyle name="Notas 6 10 3 2 4" xfId="40773"/>
    <cellStyle name="Notas 6 10 3 3" xfId="40774"/>
    <cellStyle name="Notas 6 10 3 3 2" xfId="40775"/>
    <cellStyle name="Notas 6 10 3 3 3" xfId="40776"/>
    <cellStyle name="Notas 6 10 3 3 4" xfId="40777"/>
    <cellStyle name="Notas 6 10 3 4" xfId="40778"/>
    <cellStyle name="Notas 6 10 3 5" xfId="40779"/>
    <cellStyle name="Notas 6 10 3 6" xfId="40780"/>
    <cellStyle name="Notas 6 10 4" xfId="40781"/>
    <cellStyle name="Notas 6 10 4 2" xfId="40782"/>
    <cellStyle name="Notas 6 10 4 3" xfId="40783"/>
    <cellStyle name="Notas 6 10 4 4" xfId="40784"/>
    <cellStyle name="Notas 6 10 5" xfId="40785"/>
    <cellStyle name="Notas 6 10 6" xfId="40786"/>
    <cellStyle name="Notas 6 11" xfId="40787"/>
    <cellStyle name="Notas 6 11 2" xfId="40788"/>
    <cellStyle name="Notas 6 11 2 2" xfId="40789"/>
    <cellStyle name="Notas 6 11 2 2 2" xfId="40790"/>
    <cellStyle name="Notas 6 11 2 2 3" xfId="40791"/>
    <cellStyle name="Notas 6 11 2 2 4" xfId="40792"/>
    <cellStyle name="Notas 6 11 2 3" xfId="40793"/>
    <cellStyle name="Notas 6 11 2 3 2" xfId="40794"/>
    <cellStyle name="Notas 6 11 2 3 3" xfId="40795"/>
    <cellStyle name="Notas 6 11 2 3 4" xfId="40796"/>
    <cellStyle name="Notas 6 11 2 4" xfId="40797"/>
    <cellStyle name="Notas 6 11 2 5" xfId="40798"/>
    <cellStyle name="Notas 6 11 2 6" xfId="40799"/>
    <cellStyle name="Notas 6 11 3" xfId="40800"/>
    <cellStyle name="Notas 6 11 3 2" xfId="40801"/>
    <cellStyle name="Notas 6 11 3 2 2" xfId="40802"/>
    <cellStyle name="Notas 6 11 3 2 3" xfId="40803"/>
    <cellStyle name="Notas 6 11 3 2 4" xfId="40804"/>
    <cellStyle name="Notas 6 11 3 3" xfId="40805"/>
    <cellStyle name="Notas 6 11 3 3 2" xfId="40806"/>
    <cellStyle name="Notas 6 11 3 3 3" xfId="40807"/>
    <cellStyle name="Notas 6 11 3 3 4" xfId="40808"/>
    <cellStyle name="Notas 6 11 3 4" xfId="40809"/>
    <cellStyle name="Notas 6 11 3 5" xfId="40810"/>
    <cellStyle name="Notas 6 11 3 6" xfId="40811"/>
    <cellStyle name="Notas 6 11 4" xfId="40812"/>
    <cellStyle name="Notas 6 11 4 2" xfId="40813"/>
    <cellStyle name="Notas 6 11 4 3" xfId="40814"/>
    <cellStyle name="Notas 6 11 4 4" xfId="40815"/>
    <cellStyle name="Notas 6 11 5" xfId="40816"/>
    <cellStyle name="Notas 6 11 6" xfId="40817"/>
    <cellStyle name="Notas 6 12" xfId="40818"/>
    <cellStyle name="Notas 6 12 2" xfId="40819"/>
    <cellStyle name="Notas 6 12 2 2" xfId="40820"/>
    <cellStyle name="Notas 6 12 2 2 2" xfId="40821"/>
    <cellStyle name="Notas 6 12 2 2 3" xfId="40822"/>
    <cellStyle name="Notas 6 12 2 2 4" xfId="40823"/>
    <cellStyle name="Notas 6 12 2 3" xfId="40824"/>
    <cellStyle name="Notas 6 12 2 3 2" xfId="40825"/>
    <cellStyle name="Notas 6 12 2 3 3" xfId="40826"/>
    <cellStyle name="Notas 6 12 2 3 4" xfId="40827"/>
    <cellStyle name="Notas 6 12 2 4" xfId="40828"/>
    <cellStyle name="Notas 6 12 2 5" xfId="40829"/>
    <cellStyle name="Notas 6 12 2 6" xfId="40830"/>
    <cellStyle name="Notas 6 12 3" xfId="40831"/>
    <cellStyle name="Notas 6 12 3 2" xfId="40832"/>
    <cellStyle name="Notas 6 12 3 2 2" xfId="40833"/>
    <cellStyle name="Notas 6 12 3 2 3" xfId="40834"/>
    <cellStyle name="Notas 6 12 3 2 4" xfId="40835"/>
    <cellStyle name="Notas 6 12 3 3" xfId="40836"/>
    <cellStyle name="Notas 6 12 3 3 2" xfId="40837"/>
    <cellStyle name="Notas 6 12 3 3 3" xfId="40838"/>
    <cellStyle name="Notas 6 12 3 3 4" xfId="40839"/>
    <cellStyle name="Notas 6 12 3 4" xfId="40840"/>
    <cellStyle name="Notas 6 12 3 5" xfId="40841"/>
    <cellStyle name="Notas 6 12 3 6" xfId="40842"/>
    <cellStyle name="Notas 6 12 4" xfId="40843"/>
    <cellStyle name="Notas 6 12 4 2" xfId="40844"/>
    <cellStyle name="Notas 6 12 4 3" xfId="40845"/>
    <cellStyle name="Notas 6 12 4 4" xfId="40846"/>
    <cellStyle name="Notas 6 12 5" xfId="40847"/>
    <cellStyle name="Notas 6 12 6" xfId="40848"/>
    <cellStyle name="Notas 6 13" xfId="40849"/>
    <cellStyle name="Notas 6 13 2" xfId="40850"/>
    <cellStyle name="Notas 6 13 2 2" xfId="40851"/>
    <cellStyle name="Notas 6 13 2 2 2" xfId="40852"/>
    <cellStyle name="Notas 6 13 2 2 3" xfId="40853"/>
    <cellStyle name="Notas 6 13 2 2 4" xfId="40854"/>
    <cellStyle name="Notas 6 13 2 3" xfId="40855"/>
    <cellStyle name="Notas 6 13 2 3 2" xfId="40856"/>
    <cellStyle name="Notas 6 13 2 3 3" xfId="40857"/>
    <cellStyle name="Notas 6 13 2 3 4" xfId="40858"/>
    <cellStyle name="Notas 6 13 2 4" xfId="40859"/>
    <cellStyle name="Notas 6 13 2 5" xfId="40860"/>
    <cellStyle name="Notas 6 13 2 6" xfId="40861"/>
    <cellStyle name="Notas 6 13 3" xfId="40862"/>
    <cellStyle name="Notas 6 13 3 2" xfId="40863"/>
    <cellStyle name="Notas 6 13 3 2 2" xfId="40864"/>
    <cellStyle name="Notas 6 13 3 2 3" xfId="40865"/>
    <cellStyle name="Notas 6 13 3 2 4" xfId="40866"/>
    <cellStyle name="Notas 6 13 3 3" xfId="40867"/>
    <cellStyle name="Notas 6 13 3 3 2" xfId="40868"/>
    <cellStyle name="Notas 6 13 3 3 3" xfId="40869"/>
    <cellStyle name="Notas 6 13 3 3 4" xfId="40870"/>
    <cellStyle name="Notas 6 13 3 4" xfId="40871"/>
    <cellStyle name="Notas 6 13 3 5" xfId="40872"/>
    <cellStyle name="Notas 6 13 3 6" xfId="40873"/>
    <cellStyle name="Notas 6 13 4" xfId="40874"/>
    <cellStyle name="Notas 6 13 5" xfId="40875"/>
    <cellStyle name="Notas 6 13 6" xfId="40876"/>
    <cellStyle name="Notas 6 14" xfId="40877"/>
    <cellStyle name="Notas 6 15" xfId="40878"/>
    <cellStyle name="Notas 6 2" xfId="40879"/>
    <cellStyle name="Notas 6 2 10" xfId="40880"/>
    <cellStyle name="Notas 6 2 10 2" xfId="40881"/>
    <cellStyle name="Notas 6 2 10 2 2" xfId="40882"/>
    <cellStyle name="Notas 6 2 10 2 2 2" xfId="40883"/>
    <cellStyle name="Notas 6 2 10 2 2 3" xfId="40884"/>
    <cellStyle name="Notas 6 2 10 2 2 4" xfId="40885"/>
    <cellStyle name="Notas 6 2 10 2 3" xfId="40886"/>
    <cellStyle name="Notas 6 2 10 2 3 2" xfId="40887"/>
    <cellStyle name="Notas 6 2 10 2 3 3" xfId="40888"/>
    <cellStyle name="Notas 6 2 10 2 3 4" xfId="40889"/>
    <cellStyle name="Notas 6 2 10 2 4" xfId="40890"/>
    <cellStyle name="Notas 6 2 10 2 5" xfId="40891"/>
    <cellStyle name="Notas 6 2 10 2 6" xfId="40892"/>
    <cellStyle name="Notas 6 2 10 3" xfId="40893"/>
    <cellStyle name="Notas 6 2 10 3 2" xfId="40894"/>
    <cellStyle name="Notas 6 2 10 3 2 2" xfId="40895"/>
    <cellStyle name="Notas 6 2 10 3 2 3" xfId="40896"/>
    <cellStyle name="Notas 6 2 10 3 2 4" xfId="40897"/>
    <cellStyle name="Notas 6 2 10 3 3" xfId="40898"/>
    <cellStyle name="Notas 6 2 10 3 3 2" xfId="40899"/>
    <cellStyle name="Notas 6 2 10 3 3 3" xfId="40900"/>
    <cellStyle name="Notas 6 2 10 3 3 4" xfId="40901"/>
    <cellStyle name="Notas 6 2 10 3 4" xfId="40902"/>
    <cellStyle name="Notas 6 2 10 3 5" xfId="40903"/>
    <cellStyle name="Notas 6 2 10 3 6" xfId="40904"/>
    <cellStyle name="Notas 6 2 10 4" xfId="40905"/>
    <cellStyle name="Notas 6 2 10 4 2" xfId="40906"/>
    <cellStyle name="Notas 6 2 10 4 3" xfId="40907"/>
    <cellStyle name="Notas 6 2 10 4 4" xfId="40908"/>
    <cellStyle name="Notas 6 2 10 5" xfId="40909"/>
    <cellStyle name="Notas 6 2 10 6" xfId="40910"/>
    <cellStyle name="Notas 6 2 11" xfId="40911"/>
    <cellStyle name="Notas 6 2 11 2" xfId="40912"/>
    <cellStyle name="Notas 6 2 11 2 2" xfId="40913"/>
    <cellStyle name="Notas 6 2 11 2 2 2" xfId="40914"/>
    <cellStyle name="Notas 6 2 11 2 2 3" xfId="40915"/>
    <cellStyle name="Notas 6 2 11 2 2 4" xfId="40916"/>
    <cellStyle name="Notas 6 2 11 2 3" xfId="40917"/>
    <cellStyle name="Notas 6 2 11 2 3 2" xfId="40918"/>
    <cellStyle name="Notas 6 2 11 2 3 3" xfId="40919"/>
    <cellStyle name="Notas 6 2 11 2 3 4" xfId="40920"/>
    <cellStyle name="Notas 6 2 11 2 4" xfId="40921"/>
    <cellStyle name="Notas 6 2 11 2 5" xfId="40922"/>
    <cellStyle name="Notas 6 2 11 2 6" xfId="40923"/>
    <cellStyle name="Notas 6 2 11 3" xfId="40924"/>
    <cellStyle name="Notas 6 2 11 3 2" xfId="40925"/>
    <cellStyle name="Notas 6 2 11 3 2 2" xfId="40926"/>
    <cellStyle name="Notas 6 2 11 3 2 3" xfId="40927"/>
    <cellStyle name="Notas 6 2 11 3 2 4" xfId="40928"/>
    <cellStyle name="Notas 6 2 11 3 3" xfId="40929"/>
    <cellStyle name="Notas 6 2 11 3 3 2" xfId="40930"/>
    <cellStyle name="Notas 6 2 11 3 3 3" xfId="40931"/>
    <cellStyle name="Notas 6 2 11 3 3 4" xfId="40932"/>
    <cellStyle name="Notas 6 2 11 3 4" xfId="40933"/>
    <cellStyle name="Notas 6 2 11 3 5" xfId="40934"/>
    <cellStyle name="Notas 6 2 11 3 6" xfId="40935"/>
    <cellStyle name="Notas 6 2 11 4" xfId="40936"/>
    <cellStyle name="Notas 6 2 11 4 2" xfId="40937"/>
    <cellStyle name="Notas 6 2 11 4 3" xfId="40938"/>
    <cellStyle name="Notas 6 2 11 4 4" xfId="40939"/>
    <cellStyle name="Notas 6 2 11 5" xfId="40940"/>
    <cellStyle name="Notas 6 2 11 6" xfId="40941"/>
    <cellStyle name="Notas 6 2 12" xfId="40942"/>
    <cellStyle name="Notas 6 2 12 2" xfId="40943"/>
    <cellStyle name="Notas 6 2 12 2 2" xfId="40944"/>
    <cellStyle name="Notas 6 2 12 2 2 2" xfId="40945"/>
    <cellStyle name="Notas 6 2 12 2 2 3" xfId="40946"/>
    <cellStyle name="Notas 6 2 12 2 2 4" xfId="40947"/>
    <cellStyle name="Notas 6 2 12 2 3" xfId="40948"/>
    <cellStyle name="Notas 6 2 12 2 3 2" xfId="40949"/>
    <cellStyle name="Notas 6 2 12 2 3 3" xfId="40950"/>
    <cellStyle name="Notas 6 2 12 2 3 4" xfId="40951"/>
    <cellStyle name="Notas 6 2 12 2 4" xfId="40952"/>
    <cellStyle name="Notas 6 2 12 2 5" xfId="40953"/>
    <cellStyle name="Notas 6 2 12 2 6" xfId="40954"/>
    <cellStyle name="Notas 6 2 12 3" xfId="40955"/>
    <cellStyle name="Notas 6 2 12 3 2" xfId="40956"/>
    <cellStyle name="Notas 6 2 12 3 2 2" xfId="40957"/>
    <cellStyle name="Notas 6 2 12 3 2 3" xfId="40958"/>
    <cellStyle name="Notas 6 2 12 3 2 4" xfId="40959"/>
    <cellStyle name="Notas 6 2 12 3 3" xfId="40960"/>
    <cellStyle name="Notas 6 2 12 3 3 2" xfId="40961"/>
    <cellStyle name="Notas 6 2 12 3 3 3" xfId="40962"/>
    <cellStyle name="Notas 6 2 12 3 3 4" xfId="40963"/>
    <cellStyle name="Notas 6 2 12 3 4" xfId="40964"/>
    <cellStyle name="Notas 6 2 12 3 5" xfId="40965"/>
    <cellStyle name="Notas 6 2 12 3 6" xfId="40966"/>
    <cellStyle name="Notas 6 2 12 4" xfId="40967"/>
    <cellStyle name="Notas 6 2 12 5" xfId="40968"/>
    <cellStyle name="Notas 6 2 12 6" xfId="40969"/>
    <cellStyle name="Notas 6 2 13" xfId="40970"/>
    <cellStyle name="Notas 6 2 14" xfId="40971"/>
    <cellStyle name="Notas 6 2 2" xfId="40972"/>
    <cellStyle name="Notas 6 2 2 10" xfId="40973"/>
    <cellStyle name="Notas 6 2 2 10 2" xfId="40974"/>
    <cellStyle name="Notas 6 2 2 10 2 2" xfId="40975"/>
    <cellStyle name="Notas 6 2 2 10 2 2 2" xfId="40976"/>
    <cellStyle name="Notas 6 2 2 10 2 2 3" xfId="40977"/>
    <cellStyle name="Notas 6 2 2 10 2 2 4" xfId="40978"/>
    <cellStyle name="Notas 6 2 2 10 2 3" xfId="40979"/>
    <cellStyle name="Notas 6 2 2 10 2 3 2" xfId="40980"/>
    <cellStyle name="Notas 6 2 2 10 2 3 3" xfId="40981"/>
    <cellStyle name="Notas 6 2 2 10 2 3 4" xfId="40982"/>
    <cellStyle name="Notas 6 2 2 10 2 4" xfId="40983"/>
    <cellStyle name="Notas 6 2 2 10 2 5" xfId="40984"/>
    <cellStyle name="Notas 6 2 2 10 2 6" xfId="40985"/>
    <cellStyle name="Notas 6 2 2 10 3" xfId="40986"/>
    <cellStyle name="Notas 6 2 2 10 3 2" xfId="40987"/>
    <cellStyle name="Notas 6 2 2 10 3 2 2" xfId="40988"/>
    <cellStyle name="Notas 6 2 2 10 3 2 3" xfId="40989"/>
    <cellStyle name="Notas 6 2 2 10 3 2 4" xfId="40990"/>
    <cellStyle name="Notas 6 2 2 10 3 3" xfId="40991"/>
    <cellStyle name="Notas 6 2 2 10 3 3 2" xfId="40992"/>
    <cellStyle name="Notas 6 2 2 10 3 3 3" xfId="40993"/>
    <cellStyle name="Notas 6 2 2 10 3 3 4" xfId="40994"/>
    <cellStyle name="Notas 6 2 2 10 3 4" xfId="40995"/>
    <cellStyle name="Notas 6 2 2 10 3 5" xfId="40996"/>
    <cellStyle name="Notas 6 2 2 10 3 6" xfId="40997"/>
    <cellStyle name="Notas 6 2 2 10 4" xfId="40998"/>
    <cellStyle name="Notas 6 2 2 10 5" xfId="40999"/>
    <cellStyle name="Notas 6 2 2 10 6" xfId="41000"/>
    <cellStyle name="Notas 6 2 2 11" xfId="41001"/>
    <cellStyle name="Notas 6 2 2 12" xfId="41002"/>
    <cellStyle name="Notas 6 2 2 2" xfId="41003"/>
    <cellStyle name="Notas 6 2 2 2 2" xfId="41004"/>
    <cellStyle name="Notas 6 2 2 2 2 2" xfId="41005"/>
    <cellStyle name="Notas 6 2 2 2 2 2 2" xfId="41006"/>
    <cellStyle name="Notas 6 2 2 2 2 2 2 2" xfId="41007"/>
    <cellStyle name="Notas 6 2 2 2 2 2 2 3" xfId="41008"/>
    <cellStyle name="Notas 6 2 2 2 2 2 2 4" xfId="41009"/>
    <cellStyle name="Notas 6 2 2 2 2 2 3" xfId="41010"/>
    <cellStyle name="Notas 6 2 2 2 2 2 3 2" xfId="41011"/>
    <cellStyle name="Notas 6 2 2 2 2 2 3 3" xfId="41012"/>
    <cellStyle name="Notas 6 2 2 2 2 2 3 4" xfId="41013"/>
    <cellStyle name="Notas 6 2 2 2 2 2 4" xfId="41014"/>
    <cellStyle name="Notas 6 2 2 2 2 2 5" xfId="41015"/>
    <cellStyle name="Notas 6 2 2 2 2 2 6" xfId="41016"/>
    <cellStyle name="Notas 6 2 2 2 2 3" xfId="41017"/>
    <cellStyle name="Notas 6 2 2 2 2 3 2" xfId="41018"/>
    <cellStyle name="Notas 6 2 2 2 2 3 2 2" xfId="41019"/>
    <cellStyle name="Notas 6 2 2 2 2 3 2 3" xfId="41020"/>
    <cellStyle name="Notas 6 2 2 2 2 3 2 4" xfId="41021"/>
    <cellStyle name="Notas 6 2 2 2 2 3 3" xfId="41022"/>
    <cellStyle name="Notas 6 2 2 2 2 3 3 2" xfId="41023"/>
    <cellStyle name="Notas 6 2 2 2 2 3 3 3" xfId="41024"/>
    <cellStyle name="Notas 6 2 2 2 2 3 3 4" xfId="41025"/>
    <cellStyle name="Notas 6 2 2 2 2 3 4" xfId="41026"/>
    <cellStyle name="Notas 6 2 2 2 2 3 5" xfId="41027"/>
    <cellStyle name="Notas 6 2 2 2 2 3 6" xfId="41028"/>
    <cellStyle name="Notas 6 2 2 2 2 4" xfId="41029"/>
    <cellStyle name="Notas 6 2 2 2 2 5" xfId="41030"/>
    <cellStyle name="Notas 6 2 2 2 2 6" xfId="41031"/>
    <cellStyle name="Notas 6 2 2 2 3" xfId="41032"/>
    <cellStyle name="Notas 6 2 2 2 4" xfId="41033"/>
    <cellStyle name="Notas 6 2 2 3" xfId="41034"/>
    <cellStyle name="Notas 6 2 2 3 2" xfId="41035"/>
    <cellStyle name="Notas 6 2 2 3 2 2" xfId="41036"/>
    <cellStyle name="Notas 6 2 2 3 2 2 2" xfId="41037"/>
    <cellStyle name="Notas 6 2 2 3 2 2 2 2" xfId="41038"/>
    <cellStyle name="Notas 6 2 2 3 2 2 2 3" xfId="41039"/>
    <cellStyle name="Notas 6 2 2 3 2 2 2 4" xfId="41040"/>
    <cellStyle name="Notas 6 2 2 3 2 2 3" xfId="41041"/>
    <cellStyle name="Notas 6 2 2 3 2 2 3 2" xfId="41042"/>
    <cellStyle name="Notas 6 2 2 3 2 2 3 3" xfId="41043"/>
    <cellStyle name="Notas 6 2 2 3 2 2 3 4" xfId="41044"/>
    <cellStyle name="Notas 6 2 2 3 2 2 4" xfId="41045"/>
    <cellStyle name="Notas 6 2 2 3 2 2 5" xfId="41046"/>
    <cellStyle name="Notas 6 2 2 3 2 2 6" xfId="41047"/>
    <cellStyle name="Notas 6 2 2 3 2 3" xfId="41048"/>
    <cellStyle name="Notas 6 2 2 3 2 3 2" xfId="41049"/>
    <cellStyle name="Notas 6 2 2 3 2 3 2 2" xfId="41050"/>
    <cellStyle name="Notas 6 2 2 3 2 3 2 3" xfId="41051"/>
    <cellStyle name="Notas 6 2 2 3 2 3 2 4" xfId="41052"/>
    <cellStyle name="Notas 6 2 2 3 2 3 3" xfId="41053"/>
    <cellStyle name="Notas 6 2 2 3 2 3 3 2" xfId="41054"/>
    <cellStyle name="Notas 6 2 2 3 2 3 3 3" xfId="41055"/>
    <cellStyle name="Notas 6 2 2 3 2 3 3 4" xfId="41056"/>
    <cellStyle name="Notas 6 2 2 3 2 3 4" xfId="41057"/>
    <cellStyle name="Notas 6 2 2 3 2 3 5" xfId="41058"/>
    <cellStyle name="Notas 6 2 2 3 2 3 6" xfId="41059"/>
    <cellStyle name="Notas 6 2 2 3 2 4" xfId="41060"/>
    <cellStyle name="Notas 6 2 2 3 2 5" xfId="41061"/>
    <cellStyle name="Notas 6 2 2 3 2 6" xfId="41062"/>
    <cellStyle name="Notas 6 2 2 3 3" xfId="41063"/>
    <cellStyle name="Notas 6 2 2 3 4" xfId="41064"/>
    <cellStyle name="Notas 6 2 2 4" xfId="41065"/>
    <cellStyle name="Notas 6 2 2 4 2" xfId="41066"/>
    <cellStyle name="Notas 6 2 2 4 2 2" xfId="41067"/>
    <cellStyle name="Notas 6 2 2 4 2 2 2" xfId="41068"/>
    <cellStyle name="Notas 6 2 2 4 2 2 2 2" xfId="41069"/>
    <cellStyle name="Notas 6 2 2 4 2 2 2 3" xfId="41070"/>
    <cellStyle name="Notas 6 2 2 4 2 2 2 4" xfId="41071"/>
    <cellStyle name="Notas 6 2 2 4 2 2 3" xfId="41072"/>
    <cellStyle name="Notas 6 2 2 4 2 2 3 2" xfId="41073"/>
    <cellStyle name="Notas 6 2 2 4 2 2 3 3" xfId="41074"/>
    <cellStyle name="Notas 6 2 2 4 2 2 3 4" xfId="41075"/>
    <cellStyle name="Notas 6 2 2 4 2 2 4" xfId="41076"/>
    <cellStyle name="Notas 6 2 2 4 2 2 5" xfId="41077"/>
    <cellStyle name="Notas 6 2 2 4 2 2 6" xfId="41078"/>
    <cellStyle name="Notas 6 2 2 4 2 3" xfId="41079"/>
    <cellStyle name="Notas 6 2 2 4 2 3 2" xfId="41080"/>
    <cellStyle name="Notas 6 2 2 4 2 3 2 2" xfId="41081"/>
    <cellStyle name="Notas 6 2 2 4 2 3 2 3" xfId="41082"/>
    <cellStyle name="Notas 6 2 2 4 2 3 2 4" xfId="41083"/>
    <cellStyle name="Notas 6 2 2 4 2 3 3" xfId="41084"/>
    <cellStyle name="Notas 6 2 2 4 2 3 3 2" xfId="41085"/>
    <cellStyle name="Notas 6 2 2 4 2 3 3 3" xfId="41086"/>
    <cellStyle name="Notas 6 2 2 4 2 3 3 4" xfId="41087"/>
    <cellStyle name="Notas 6 2 2 4 2 3 4" xfId="41088"/>
    <cellStyle name="Notas 6 2 2 4 2 3 5" xfId="41089"/>
    <cellStyle name="Notas 6 2 2 4 2 3 6" xfId="41090"/>
    <cellStyle name="Notas 6 2 2 4 2 4" xfId="41091"/>
    <cellStyle name="Notas 6 2 2 4 2 5" xfId="41092"/>
    <cellStyle name="Notas 6 2 2 4 2 6" xfId="41093"/>
    <cellStyle name="Notas 6 2 2 4 3" xfId="41094"/>
    <cellStyle name="Notas 6 2 2 4 4" xfId="41095"/>
    <cellStyle name="Notas 6 2 2 5" xfId="41096"/>
    <cellStyle name="Notas 6 2 2 5 2" xfId="41097"/>
    <cellStyle name="Notas 6 2 2 5 2 2" xfId="41098"/>
    <cellStyle name="Notas 6 2 2 5 2 2 2" xfId="41099"/>
    <cellStyle name="Notas 6 2 2 5 2 2 2 2" xfId="41100"/>
    <cellStyle name="Notas 6 2 2 5 2 2 2 3" xfId="41101"/>
    <cellStyle name="Notas 6 2 2 5 2 2 2 4" xfId="41102"/>
    <cellStyle name="Notas 6 2 2 5 2 2 3" xfId="41103"/>
    <cellStyle name="Notas 6 2 2 5 2 2 3 2" xfId="41104"/>
    <cellStyle name="Notas 6 2 2 5 2 2 3 3" xfId="41105"/>
    <cellStyle name="Notas 6 2 2 5 2 2 3 4" xfId="41106"/>
    <cellStyle name="Notas 6 2 2 5 2 2 4" xfId="41107"/>
    <cellStyle name="Notas 6 2 2 5 2 2 5" xfId="41108"/>
    <cellStyle name="Notas 6 2 2 5 2 2 6" xfId="41109"/>
    <cellStyle name="Notas 6 2 2 5 2 3" xfId="41110"/>
    <cellStyle name="Notas 6 2 2 5 2 3 2" xfId="41111"/>
    <cellStyle name="Notas 6 2 2 5 2 3 2 2" xfId="41112"/>
    <cellStyle name="Notas 6 2 2 5 2 3 2 3" xfId="41113"/>
    <cellStyle name="Notas 6 2 2 5 2 3 2 4" xfId="41114"/>
    <cellStyle name="Notas 6 2 2 5 2 3 3" xfId="41115"/>
    <cellStyle name="Notas 6 2 2 5 2 3 3 2" xfId="41116"/>
    <cellStyle name="Notas 6 2 2 5 2 3 3 3" xfId="41117"/>
    <cellStyle name="Notas 6 2 2 5 2 3 3 4" xfId="41118"/>
    <cellStyle name="Notas 6 2 2 5 2 3 4" xfId="41119"/>
    <cellStyle name="Notas 6 2 2 5 2 3 5" xfId="41120"/>
    <cellStyle name="Notas 6 2 2 5 2 3 6" xfId="41121"/>
    <cellStyle name="Notas 6 2 2 5 2 4" xfId="41122"/>
    <cellStyle name="Notas 6 2 2 5 2 5" xfId="41123"/>
    <cellStyle name="Notas 6 2 2 5 2 6" xfId="41124"/>
    <cellStyle name="Notas 6 2 2 5 3" xfId="41125"/>
    <cellStyle name="Notas 6 2 2 5 4" xfId="41126"/>
    <cellStyle name="Notas 6 2 2 6" xfId="41127"/>
    <cellStyle name="Notas 6 2 2 6 2" xfId="41128"/>
    <cellStyle name="Notas 6 2 2 6 2 2" xfId="41129"/>
    <cellStyle name="Notas 6 2 2 6 2 2 2" xfId="41130"/>
    <cellStyle name="Notas 6 2 2 6 2 2 3" xfId="41131"/>
    <cellStyle name="Notas 6 2 2 6 2 2 4" xfId="41132"/>
    <cellStyle name="Notas 6 2 2 6 2 3" xfId="41133"/>
    <cellStyle name="Notas 6 2 2 6 2 3 2" xfId="41134"/>
    <cellStyle name="Notas 6 2 2 6 2 3 3" xfId="41135"/>
    <cellStyle name="Notas 6 2 2 6 2 3 4" xfId="41136"/>
    <cellStyle name="Notas 6 2 2 6 2 4" xfId="41137"/>
    <cellStyle name="Notas 6 2 2 6 2 5" xfId="41138"/>
    <cellStyle name="Notas 6 2 2 6 2 6" xfId="41139"/>
    <cellStyle name="Notas 6 2 2 6 3" xfId="41140"/>
    <cellStyle name="Notas 6 2 2 6 3 2" xfId="41141"/>
    <cellStyle name="Notas 6 2 2 6 3 2 2" xfId="41142"/>
    <cellStyle name="Notas 6 2 2 6 3 2 3" xfId="41143"/>
    <cellStyle name="Notas 6 2 2 6 3 2 4" xfId="41144"/>
    <cellStyle name="Notas 6 2 2 6 3 3" xfId="41145"/>
    <cellStyle name="Notas 6 2 2 6 3 3 2" xfId="41146"/>
    <cellStyle name="Notas 6 2 2 6 3 3 3" xfId="41147"/>
    <cellStyle name="Notas 6 2 2 6 3 3 4" xfId="41148"/>
    <cellStyle name="Notas 6 2 2 6 3 4" xfId="41149"/>
    <cellStyle name="Notas 6 2 2 6 3 5" xfId="41150"/>
    <cellStyle name="Notas 6 2 2 6 3 6" xfId="41151"/>
    <cellStyle name="Notas 6 2 2 6 4" xfId="41152"/>
    <cellStyle name="Notas 6 2 2 6 4 2" xfId="41153"/>
    <cellStyle name="Notas 6 2 2 6 4 3" xfId="41154"/>
    <cellStyle name="Notas 6 2 2 6 4 4" xfId="41155"/>
    <cellStyle name="Notas 6 2 2 6 5" xfId="41156"/>
    <cellStyle name="Notas 6 2 2 6 6" xfId="41157"/>
    <cellStyle name="Notas 6 2 2 7" xfId="41158"/>
    <cellStyle name="Notas 6 2 2 7 2" xfId="41159"/>
    <cellStyle name="Notas 6 2 2 7 2 2" xfId="41160"/>
    <cellStyle name="Notas 6 2 2 7 2 2 2" xfId="41161"/>
    <cellStyle name="Notas 6 2 2 7 2 2 3" xfId="41162"/>
    <cellStyle name="Notas 6 2 2 7 2 2 4" xfId="41163"/>
    <cellStyle name="Notas 6 2 2 7 2 3" xfId="41164"/>
    <cellStyle name="Notas 6 2 2 7 2 3 2" xfId="41165"/>
    <cellStyle name="Notas 6 2 2 7 2 3 3" xfId="41166"/>
    <cellStyle name="Notas 6 2 2 7 2 3 4" xfId="41167"/>
    <cellStyle name="Notas 6 2 2 7 2 4" xfId="41168"/>
    <cellStyle name="Notas 6 2 2 7 2 5" xfId="41169"/>
    <cellStyle name="Notas 6 2 2 7 2 6" xfId="41170"/>
    <cellStyle name="Notas 6 2 2 7 3" xfId="41171"/>
    <cellStyle name="Notas 6 2 2 7 3 2" xfId="41172"/>
    <cellStyle name="Notas 6 2 2 7 3 2 2" xfId="41173"/>
    <cellStyle name="Notas 6 2 2 7 3 2 3" xfId="41174"/>
    <cellStyle name="Notas 6 2 2 7 3 2 4" xfId="41175"/>
    <cellStyle name="Notas 6 2 2 7 3 3" xfId="41176"/>
    <cellStyle name="Notas 6 2 2 7 3 3 2" xfId="41177"/>
    <cellStyle name="Notas 6 2 2 7 3 3 3" xfId="41178"/>
    <cellStyle name="Notas 6 2 2 7 3 3 4" xfId="41179"/>
    <cellStyle name="Notas 6 2 2 7 3 4" xfId="41180"/>
    <cellStyle name="Notas 6 2 2 7 3 5" xfId="41181"/>
    <cellStyle name="Notas 6 2 2 7 3 6" xfId="41182"/>
    <cellStyle name="Notas 6 2 2 7 4" xfId="41183"/>
    <cellStyle name="Notas 6 2 2 7 4 2" xfId="41184"/>
    <cellStyle name="Notas 6 2 2 7 4 3" xfId="41185"/>
    <cellStyle name="Notas 6 2 2 7 4 4" xfId="41186"/>
    <cellStyle name="Notas 6 2 2 7 5" xfId="41187"/>
    <cellStyle name="Notas 6 2 2 7 6" xfId="41188"/>
    <cellStyle name="Notas 6 2 2 8" xfId="41189"/>
    <cellStyle name="Notas 6 2 2 8 2" xfId="41190"/>
    <cellStyle name="Notas 6 2 2 8 2 2" xfId="41191"/>
    <cellStyle name="Notas 6 2 2 8 2 2 2" xfId="41192"/>
    <cellStyle name="Notas 6 2 2 8 2 2 3" xfId="41193"/>
    <cellStyle name="Notas 6 2 2 8 2 2 4" xfId="41194"/>
    <cellStyle name="Notas 6 2 2 8 2 3" xfId="41195"/>
    <cellStyle name="Notas 6 2 2 8 2 3 2" xfId="41196"/>
    <cellStyle name="Notas 6 2 2 8 2 3 3" xfId="41197"/>
    <cellStyle name="Notas 6 2 2 8 2 3 4" xfId="41198"/>
    <cellStyle name="Notas 6 2 2 8 2 4" xfId="41199"/>
    <cellStyle name="Notas 6 2 2 8 2 5" xfId="41200"/>
    <cellStyle name="Notas 6 2 2 8 2 6" xfId="41201"/>
    <cellStyle name="Notas 6 2 2 8 3" xfId="41202"/>
    <cellStyle name="Notas 6 2 2 8 3 2" xfId="41203"/>
    <cellStyle name="Notas 6 2 2 8 3 2 2" xfId="41204"/>
    <cellStyle name="Notas 6 2 2 8 3 2 3" xfId="41205"/>
    <cellStyle name="Notas 6 2 2 8 3 2 4" xfId="41206"/>
    <cellStyle name="Notas 6 2 2 8 3 3" xfId="41207"/>
    <cellStyle name="Notas 6 2 2 8 3 3 2" xfId="41208"/>
    <cellStyle name="Notas 6 2 2 8 3 3 3" xfId="41209"/>
    <cellStyle name="Notas 6 2 2 8 3 3 4" xfId="41210"/>
    <cellStyle name="Notas 6 2 2 8 3 4" xfId="41211"/>
    <cellStyle name="Notas 6 2 2 8 3 5" xfId="41212"/>
    <cellStyle name="Notas 6 2 2 8 3 6" xfId="41213"/>
    <cellStyle name="Notas 6 2 2 8 4" xfId="41214"/>
    <cellStyle name="Notas 6 2 2 8 4 2" xfId="41215"/>
    <cellStyle name="Notas 6 2 2 8 4 3" xfId="41216"/>
    <cellStyle name="Notas 6 2 2 8 4 4" xfId="41217"/>
    <cellStyle name="Notas 6 2 2 8 5" xfId="41218"/>
    <cellStyle name="Notas 6 2 2 8 6" xfId="41219"/>
    <cellStyle name="Notas 6 2 2 9" xfId="41220"/>
    <cellStyle name="Notas 6 2 2 9 2" xfId="41221"/>
    <cellStyle name="Notas 6 2 2 9 2 2" xfId="41222"/>
    <cellStyle name="Notas 6 2 2 9 2 2 2" xfId="41223"/>
    <cellStyle name="Notas 6 2 2 9 2 2 3" xfId="41224"/>
    <cellStyle name="Notas 6 2 2 9 2 2 4" xfId="41225"/>
    <cellStyle name="Notas 6 2 2 9 2 3" xfId="41226"/>
    <cellStyle name="Notas 6 2 2 9 2 3 2" xfId="41227"/>
    <cellStyle name="Notas 6 2 2 9 2 3 3" xfId="41228"/>
    <cellStyle name="Notas 6 2 2 9 2 3 4" xfId="41229"/>
    <cellStyle name="Notas 6 2 2 9 2 4" xfId="41230"/>
    <cellStyle name="Notas 6 2 2 9 2 5" xfId="41231"/>
    <cellStyle name="Notas 6 2 2 9 2 6" xfId="41232"/>
    <cellStyle name="Notas 6 2 2 9 3" xfId="41233"/>
    <cellStyle name="Notas 6 2 2 9 3 2" xfId="41234"/>
    <cellStyle name="Notas 6 2 2 9 3 2 2" xfId="41235"/>
    <cellStyle name="Notas 6 2 2 9 3 2 3" xfId="41236"/>
    <cellStyle name="Notas 6 2 2 9 3 2 4" xfId="41237"/>
    <cellStyle name="Notas 6 2 2 9 3 3" xfId="41238"/>
    <cellStyle name="Notas 6 2 2 9 3 3 2" xfId="41239"/>
    <cellStyle name="Notas 6 2 2 9 3 3 3" xfId="41240"/>
    <cellStyle name="Notas 6 2 2 9 3 3 4" xfId="41241"/>
    <cellStyle name="Notas 6 2 2 9 3 4" xfId="41242"/>
    <cellStyle name="Notas 6 2 2 9 3 5" xfId="41243"/>
    <cellStyle name="Notas 6 2 2 9 3 6" xfId="41244"/>
    <cellStyle name="Notas 6 2 2 9 4" xfId="41245"/>
    <cellStyle name="Notas 6 2 2 9 4 2" xfId="41246"/>
    <cellStyle name="Notas 6 2 2 9 4 3" xfId="41247"/>
    <cellStyle name="Notas 6 2 2 9 4 4" xfId="41248"/>
    <cellStyle name="Notas 6 2 2 9 5" xfId="41249"/>
    <cellStyle name="Notas 6 2 2 9 6" xfId="41250"/>
    <cellStyle name="Notas 6 2 3" xfId="41251"/>
    <cellStyle name="Notas 6 2 3 10" xfId="41252"/>
    <cellStyle name="Notas 6 2 3 10 2" xfId="41253"/>
    <cellStyle name="Notas 6 2 3 10 2 2" xfId="41254"/>
    <cellStyle name="Notas 6 2 3 10 2 2 2" xfId="41255"/>
    <cellStyle name="Notas 6 2 3 10 2 2 3" xfId="41256"/>
    <cellStyle name="Notas 6 2 3 10 2 2 4" xfId="41257"/>
    <cellStyle name="Notas 6 2 3 10 2 3" xfId="41258"/>
    <cellStyle name="Notas 6 2 3 10 2 3 2" xfId="41259"/>
    <cellStyle name="Notas 6 2 3 10 2 3 3" xfId="41260"/>
    <cellStyle name="Notas 6 2 3 10 2 3 4" xfId="41261"/>
    <cellStyle name="Notas 6 2 3 10 2 4" xfId="41262"/>
    <cellStyle name="Notas 6 2 3 10 2 5" xfId="41263"/>
    <cellStyle name="Notas 6 2 3 10 2 6" xfId="41264"/>
    <cellStyle name="Notas 6 2 3 10 3" xfId="41265"/>
    <cellStyle name="Notas 6 2 3 10 3 2" xfId="41266"/>
    <cellStyle name="Notas 6 2 3 10 3 2 2" xfId="41267"/>
    <cellStyle name="Notas 6 2 3 10 3 2 3" xfId="41268"/>
    <cellStyle name="Notas 6 2 3 10 3 2 4" xfId="41269"/>
    <cellStyle name="Notas 6 2 3 10 3 3" xfId="41270"/>
    <cellStyle name="Notas 6 2 3 10 3 3 2" xfId="41271"/>
    <cellStyle name="Notas 6 2 3 10 3 3 3" xfId="41272"/>
    <cellStyle name="Notas 6 2 3 10 3 3 4" xfId="41273"/>
    <cellStyle name="Notas 6 2 3 10 3 4" xfId="41274"/>
    <cellStyle name="Notas 6 2 3 10 3 5" xfId="41275"/>
    <cellStyle name="Notas 6 2 3 10 3 6" xfId="41276"/>
    <cellStyle name="Notas 6 2 3 10 4" xfId="41277"/>
    <cellStyle name="Notas 6 2 3 10 5" xfId="41278"/>
    <cellStyle name="Notas 6 2 3 10 6" xfId="41279"/>
    <cellStyle name="Notas 6 2 3 11" xfId="41280"/>
    <cellStyle name="Notas 6 2 3 12" xfId="41281"/>
    <cellStyle name="Notas 6 2 3 2" xfId="41282"/>
    <cellStyle name="Notas 6 2 3 2 2" xfId="41283"/>
    <cellStyle name="Notas 6 2 3 2 2 2" xfId="41284"/>
    <cellStyle name="Notas 6 2 3 2 2 2 2" xfId="41285"/>
    <cellStyle name="Notas 6 2 3 2 2 2 2 2" xfId="41286"/>
    <cellStyle name="Notas 6 2 3 2 2 2 2 3" xfId="41287"/>
    <cellStyle name="Notas 6 2 3 2 2 2 2 4" xfId="41288"/>
    <cellStyle name="Notas 6 2 3 2 2 2 3" xfId="41289"/>
    <cellStyle name="Notas 6 2 3 2 2 2 3 2" xfId="41290"/>
    <cellStyle name="Notas 6 2 3 2 2 2 3 3" xfId="41291"/>
    <cellStyle name="Notas 6 2 3 2 2 2 3 4" xfId="41292"/>
    <cellStyle name="Notas 6 2 3 2 2 2 4" xfId="41293"/>
    <cellStyle name="Notas 6 2 3 2 2 2 5" xfId="41294"/>
    <cellStyle name="Notas 6 2 3 2 2 2 6" xfId="41295"/>
    <cellStyle name="Notas 6 2 3 2 2 3" xfId="41296"/>
    <cellStyle name="Notas 6 2 3 2 2 3 2" xfId="41297"/>
    <cellStyle name="Notas 6 2 3 2 2 3 2 2" xfId="41298"/>
    <cellStyle name="Notas 6 2 3 2 2 3 2 3" xfId="41299"/>
    <cellStyle name="Notas 6 2 3 2 2 3 2 4" xfId="41300"/>
    <cellStyle name="Notas 6 2 3 2 2 3 3" xfId="41301"/>
    <cellStyle name="Notas 6 2 3 2 2 3 3 2" xfId="41302"/>
    <cellStyle name="Notas 6 2 3 2 2 3 3 3" xfId="41303"/>
    <cellStyle name="Notas 6 2 3 2 2 3 3 4" xfId="41304"/>
    <cellStyle name="Notas 6 2 3 2 2 3 4" xfId="41305"/>
    <cellStyle name="Notas 6 2 3 2 2 3 5" xfId="41306"/>
    <cellStyle name="Notas 6 2 3 2 2 3 6" xfId="41307"/>
    <cellStyle name="Notas 6 2 3 2 2 4" xfId="41308"/>
    <cellStyle name="Notas 6 2 3 2 2 5" xfId="41309"/>
    <cellStyle name="Notas 6 2 3 2 2 6" xfId="41310"/>
    <cellStyle name="Notas 6 2 3 2 3" xfId="41311"/>
    <cellStyle name="Notas 6 2 3 2 4" xfId="41312"/>
    <cellStyle name="Notas 6 2 3 3" xfId="41313"/>
    <cellStyle name="Notas 6 2 3 3 2" xfId="41314"/>
    <cellStyle name="Notas 6 2 3 3 2 2" xfId="41315"/>
    <cellStyle name="Notas 6 2 3 3 2 2 2" xfId="41316"/>
    <cellStyle name="Notas 6 2 3 3 2 2 2 2" xfId="41317"/>
    <cellStyle name="Notas 6 2 3 3 2 2 2 3" xfId="41318"/>
    <cellStyle name="Notas 6 2 3 3 2 2 2 4" xfId="41319"/>
    <cellStyle name="Notas 6 2 3 3 2 2 3" xfId="41320"/>
    <cellStyle name="Notas 6 2 3 3 2 2 3 2" xfId="41321"/>
    <cellStyle name="Notas 6 2 3 3 2 2 3 3" xfId="41322"/>
    <cellStyle name="Notas 6 2 3 3 2 2 3 4" xfId="41323"/>
    <cellStyle name="Notas 6 2 3 3 2 2 4" xfId="41324"/>
    <cellStyle name="Notas 6 2 3 3 2 2 5" xfId="41325"/>
    <cellStyle name="Notas 6 2 3 3 2 2 6" xfId="41326"/>
    <cellStyle name="Notas 6 2 3 3 2 3" xfId="41327"/>
    <cellStyle name="Notas 6 2 3 3 2 3 2" xfId="41328"/>
    <cellStyle name="Notas 6 2 3 3 2 3 2 2" xfId="41329"/>
    <cellStyle name="Notas 6 2 3 3 2 3 2 3" xfId="41330"/>
    <cellStyle name="Notas 6 2 3 3 2 3 2 4" xfId="41331"/>
    <cellStyle name="Notas 6 2 3 3 2 3 3" xfId="41332"/>
    <cellStyle name="Notas 6 2 3 3 2 3 3 2" xfId="41333"/>
    <cellStyle name="Notas 6 2 3 3 2 3 3 3" xfId="41334"/>
    <cellStyle name="Notas 6 2 3 3 2 3 3 4" xfId="41335"/>
    <cellStyle name="Notas 6 2 3 3 2 3 4" xfId="41336"/>
    <cellStyle name="Notas 6 2 3 3 2 3 5" xfId="41337"/>
    <cellStyle name="Notas 6 2 3 3 2 3 6" xfId="41338"/>
    <cellStyle name="Notas 6 2 3 3 2 4" xfId="41339"/>
    <cellStyle name="Notas 6 2 3 3 2 5" xfId="41340"/>
    <cellStyle name="Notas 6 2 3 3 2 6" xfId="41341"/>
    <cellStyle name="Notas 6 2 3 3 3" xfId="41342"/>
    <cellStyle name="Notas 6 2 3 3 4" xfId="41343"/>
    <cellStyle name="Notas 6 2 3 4" xfId="41344"/>
    <cellStyle name="Notas 6 2 3 4 2" xfId="41345"/>
    <cellStyle name="Notas 6 2 3 4 2 2" xfId="41346"/>
    <cellStyle name="Notas 6 2 3 4 2 2 2" xfId="41347"/>
    <cellStyle name="Notas 6 2 3 4 2 2 2 2" xfId="41348"/>
    <cellStyle name="Notas 6 2 3 4 2 2 2 3" xfId="41349"/>
    <cellStyle name="Notas 6 2 3 4 2 2 2 4" xfId="41350"/>
    <cellStyle name="Notas 6 2 3 4 2 2 3" xfId="41351"/>
    <cellStyle name="Notas 6 2 3 4 2 2 3 2" xfId="41352"/>
    <cellStyle name="Notas 6 2 3 4 2 2 3 3" xfId="41353"/>
    <cellStyle name="Notas 6 2 3 4 2 2 3 4" xfId="41354"/>
    <cellStyle name="Notas 6 2 3 4 2 2 4" xfId="41355"/>
    <cellStyle name="Notas 6 2 3 4 2 2 5" xfId="41356"/>
    <cellStyle name="Notas 6 2 3 4 2 2 6" xfId="41357"/>
    <cellStyle name="Notas 6 2 3 4 2 3" xfId="41358"/>
    <cellStyle name="Notas 6 2 3 4 2 3 2" xfId="41359"/>
    <cellStyle name="Notas 6 2 3 4 2 3 2 2" xfId="41360"/>
    <cellStyle name="Notas 6 2 3 4 2 3 2 3" xfId="41361"/>
    <cellStyle name="Notas 6 2 3 4 2 3 2 4" xfId="41362"/>
    <cellStyle name="Notas 6 2 3 4 2 3 3" xfId="41363"/>
    <cellStyle name="Notas 6 2 3 4 2 3 3 2" xfId="41364"/>
    <cellStyle name="Notas 6 2 3 4 2 3 3 3" xfId="41365"/>
    <cellStyle name="Notas 6 2 3 4 2 3 3 4" xfId="41366"/>
    <cellStyle name="Notas 6 2 3 4 2 3 4" xfId="41367"/>
    <cellStyle name="Notas 6 2 3 4 2 3 5" xfId="41368"/>
    <cellStyle name="Notas 6 2 3 4 2 3 6" xfId="41369"/>
    <cellStyle name="Notas 6 2 3 4 2 4" xfId="41370"/>
    <cellStyle name="Notas 6 2 3 4 2 5" xfId="41371"/>
    <cellStyle name="Notas 6 2 3 4 2 6" xfId="41372"/>
    <cellStyle name="Notas 6 2 3 4 3" xfId="41373"/>
    <cellStyle name="Notas 6 2 3 4 4" xfId="41374"/>
    <cellStyle name="Notas 6 2 3 5" xfId="41375"/>
    <cellStyle name="Notas 6 2 3 5 2" xfId="41376"/>
    <cellStyle name="Notas 6 2 3 5 2 2" xfId="41377"/>
    <cellStyle name="Notas 6 2 3 5 2 2 2" xfId="41378"/>
    <cellStyle name="Notas 6 2 3 5 2 2 2 2" xfId="41379"/>
    <cellStyle name="Notas 6 2 3 5 2 2 2 3" xfId="41380"/>
    <cellStyle name="Notas 6 2 3 5 2 2 2 4" xfId="41381"/>
    <cellStyle name="Notas 6 2 3 5 2 2 3" xfId="41382"/>
    <cellStyle name="Notas 6 2 3 5 2 2 3 2" xfId="41383"/>
    <cellStyle name="Notas 6 2 3 5 2 2 3 3" xfId="41384"/>
    <cellStyle name="Notas 6 2 3 5 2 2 3 4" xfId="41385"/>
    <cellStyle name="Notas 6 2 3 5 2 2 4" xfId="41386"/>
    <cellStyle name="Notas 6 2 3 5 2 2 5" xfId="41387"/>
    <cellStyle name="Notas 6 2 3 5 2 2 6" xfId="41388"/>
    <cellStyle name="Notas 6 2 3 5 2 3" xfId="41389"/>
    <cellStyle name="Notas 6 2 3 5 2 3 2" xfId="41390"/>
    <cellStyle name="Notas 6 2 3 5 2 3 2 2" xfId="41391"/>
    <cellStyle name="Notas 6 2 3 5 2 3 2 3" xfId="41392"/>
    <cellStyle name="Notas 6 2 3 5 2 3 2 4" xfId="41393"/>
    <cellStyle name="Notas 6 2 3 5 2 3 3" xfId="41394"/>
    <cellStyle name="Notas 6 2 3 5 2 3 3 2" xfId="41395"/>
    <cellStyle name="Notas 6 2 3 5 2 3 3 3" xfId="41396"/>
    <cellStyle name="Notas 6 2 3 5 2 3 3 4" xfId="41397"/>
    <cellStyle name="Notas 6 2 3 5 2 3 4" xfId="41398"/>
    <cellStyle name="Notas 6 2 3 5 2 3 5" xfId="41399"/>
    <cellStyle name="Notas 6 2 3 5 2 3 6" xfId="41400"/>
    <cellStyle name="Notas 6 2 3 5 2 4" xfId="41401"/>
    <cellStyle name="Notas 6 2 3 5 2 5" xfId="41402"/>
    <cellStyle name="Notas 6 2 3 5 2 6" xfId="41403"/>
    <cellStyle name="Notas 6 2 3 5 3" xfId="41404"/>
    <cellStyle name="Notas 6 2 3 5 4" xfId="41405"/>
    <cellStyle name="Notas 6 2 3 6" xfId="41406"/>
    <cellStyle name="Notas 6 2 3 6 2" xfId="41407"/>
    <cellStyle name="Notas 6 2 3 6 2 2" xfId="41408"/>
    <cellStyle name="Notas 6 2 3 6 2 2 2" xfId="41409"/>
    <cellStyle name="Notas 6 2 3 6 2 2 3" xfId="41410"/>
    <cellStyle name="Notas 6 2 3 6 2 2 4" xfId="41411"/>
    <cellStyle name="Notas 6 2 3 6 2 3" xfId="41412"/>
    <cellStyle name="Notas 6 2 3 6 2 3 2" xfId="41413"/>
    <cellStyle name="Notas 6 2 3 6 2 3 3" xfId="41414"/>
    <cellStyle name="Notas 6 2 3 6 2 3 4" xfId="41415"/>
    <cellStyle name="Notas 6 2 3 6 2 4" xfId="41416"/>
    <cellStyle name="Notas 6 2 3 6 2 5" xfId="41417"/>
    <cellStyle name="Notas 6 2 3 6 2 6" xfId="41418"/>
    <cellStyle name="Notas 6 2 3 6 3" xfId="41419"/>
    <cellStyle name="Notas 6 2 3 6 3 2" xfId="41420"/>
    <cellStyle name="Notas 6 2 3 6 3 2 2" xfId="41421"/>
    <cellStyle name="Notas 6 2 3 6 3 2 3" xfId="41422"/>
    <cellStyle name="Notas 6 2 3 6 3 2 4" xfId="41423"/>
    <cellStyle name="Notas 6 2 3 6 3 3" xfId="41424"/>
    <cellStyle name="Notas 6 2 3 6 3 3 2" xfId="41425"/>
    <cellStyle name="Notas 6 2 3 6 3 3 3" xfId="41426"/>
    <cellStyle name="Notas 6 2 3 6 3 3 4" xfId="41427"/>
    <cellStyle name="Notas 6 2 3 6 3 4" xfId="41428"/>
    <cellStyle name="Notas 6 2 3 6 3 5" xfId="41429"/>
    <cellStyle name="Notas 6 2 3 6 3 6" xfId="41430"/>
    <cellStyle name="Notas 6 2 3 6 4" xfId="41431"/>
    <cellStyle name="Notas 6 2 3 6 4 2" xfId="41432"/>
    <cellStyle name="Notas 6 2 3 6 4 3" xfId="41433"/>
    <cellStyle name="Notas 6 2 3 6 4 4" xfId="41434"/>
    <cellStyle name="Notas 6 2 3 6 5" xfId="41435"/>
    <cellStyle name="Notas 6 2 3 6 6" xfId="41436"/>
    <cellStyle name="Notas 6 2 3 7" xfId="41437"/>
    <cellStyle name="Notas 6 2 3 7 2" xfId="41438"/>
    <cellStyle name="Notas 6 2 3 7 2 2" xfId="41439"/>
    <cellStyle name="Notas 6 2 3 7 2 2 2" xfId="41440"/>
    <cellStyle name="Notas 6 2 3 7 2 2 3" xfId="41441"/>
    <cellStyle name="Notas 6 2 3 7 2 2 4" xfId="41442"/>
    <cellStyle name="Notas 6 2 3 7 2 3" xfId="41443"/>
    <cellStyle name="Notas 6 2 3 7 2 3 2" xfId="41444"/>
    <cellStyle name="Notas 6 2 3 7 2 3 3" xfId="41445"/>
    <cellStyle name="Notas 6 2 3 7 2 3 4" xfId="41446"/>
    <cellStyle name="Notas 6 2 3 7 2 4" xfId="41447"/>
    <cellStyle name="Notas 6 2 3 7 2 5" xfId="41448"/>
    <cellStyle name="Notas 6 2 3 7 2 6" xfId="41449"/>
    <cellStyle name="Notas 6 2 3 7 3" xfId="41450"/>
    <cellStyle name="Notas 6 2 3 7 3 2" xfId="41451"/>
    <cellStyle name="Notas 6 2 3 7 3 2 2" xfId="41452"/>
    <cellStyle name="Notas 6 2 3 7 3 2 3" xfId="41453"/>
    <cellStyle name="Notas 6 2 3 7 3 2 4" xfId="41454"/>
    <cellStyle name="Notas 6 2 3 7 3 3" xfId="41455"/>
    <cellStyle name="Notas 6 2 3 7 3 3 2" xfId="41456"/>
    <cellStyle name="Notas 6 2 3 7 3 3 3" xfId="41457"/>
    <cellStyle name="Notas 6 2 3 7 3 3 4" xfId="41458"/>
    <cellStyle name="Notas 6 2 3 7 3 4" xfId="41459"/>
    <cellStyle name="Notas 6 2 3 7 3 5" xfId="41460"/>
    <cellStyle name="Notas 6 2 3 7 3 6" xfId="41461"/>
    <cellStyle name="Notas 6 2 3 7 4" xfId="41462"/>
    <cellStyle name="Notas 6 2 3 7 4 2" xfId="41463"/>
    <cellStyle name="Notas 6 2 3 7 4 3" xfId="41464"/>
    <cellStyle name="Notas 6 2 3 7 4 4" xfId="41465"/>
    <cellStyle name="Notas 6 2 3 7 5" xfId="41466"/>
    <cellStyle name="Notas 6 2 3 7 6" xfId="41467"/>
    <cellStyle name="Notas 6 2 3 8" xfId="41468"/>
    <cellStyle name="Notas 6 2 3 8 2" xfId="41469"/>
    <cellStyle name="Notas 6 2 3 8 2 2" xfId="41470"/>
    <cellStyle name="Notas 6 2 3 8 2 2 2" xfId="41471"/>
    <cellStyle name="Notas 6 2 3 8 2 2 3" xfId="41472"/>
    <cellStyle name="Notas 6 2 3 8 2 2 4" xfId="41473"/>
    <cellStyle name="Notas 6 2 3 8 2 3" xfId="41474"/>
    <cellStyle name="Notas 6 2 3 8 2 3 2" xfId="41475"/>
    <cellStyle name="Notas 6 2 3 8 2 3 3" xfId="41476"/>
    <cellStyle name="Notas 6 2 3 8 2 3 4" xfId="41477"/>
    <cellStyle name="Notas 6 2 3 8 2 4" xfId="41478"/>
    <cellStyle name="Notas 6 2 3 8 2 5" xfId="41479"/>
    <cellStyle name="Notas 6 2 3 8 2 6" xfId="41480"/>
    <cellStyle name="Notas 6 2 3 8 3" xfId="41481"/>
    <cellStyle name="Notas 6 2 3 8 3 2" xfId="41482"/>
    <cellStyle name="Notas 6 2 3 8 3 2 2" xfId="41483"/>
    <cellStyle name="Notas 6 2 3 8 3 2 3" xfId="41484"/>
    <cellStyle name="Notas 6 2 3 8 3 2 4" xfId="41485"/>
    <cellStyle name="Notas 6 2 3 8 3 3" xfId="41486"/>
    <cellStyle name="Notas 6 2 3 8 3 3 2" xfId="41487"/>
    <cellStyle name="Notas 6 2 3 8 3 3 3" xfId="41488"/>
    <cellStyle name="Notas 6 2 3 8 3 3 4" xfId="41489"/>
    <cellStyle name="Notas 6 2 3 8 3 4" xfId="41490"/>
    <cellStyle name="Notas 6 2 3 8 3 5" xfId="41491"/>
    <cellStyle name="Notas 6 2 3 8 3 6" xfId="41492"/>
    <cellStyle name="Notas 6 2 3 8 4" xfId="41493"/>
    <cellStyle name="Notas 6 2 3 8 4 2" xfId="41494"/>
    <cellStyle name="Notas 6 2 3 8 4 3" xfId="41495"/>
    <cellStyle name="Notas 6 2 3 8 4 4" xfId="41496"/>
    <cellStyle name="Notas 6 2 3 8 5" xfId="41497"/>
    <cellStyle name="Notas 6 2 3 8 6" xfId="41498"/>
    <cellStyle name="Notas 6 2 3 9" xfId="41499"/>
    <cellStyle name="Notas 6 2 3 9 2" xfId="41500"/>
    <cellStyle name="Notas 6 2 3 9 2 2" xfId="41501"/>
    <cellStyle name="Notas 6 2 3 9 2 2 2" xfId="41502"/>
    <cellStyle name="Notas 6 2 3 9 2 2 3" xfId="41503"/>
    <cellStyle name="Notas 6 2 3 9 2 2 4" xfId="41504"/>
    <cellStyle name="Notas 6 2 3 9 2 3" xfId="41505"/>
    <cellStyle name="Notas 6 2 3 9 2 3 2" xfId="41506"/>
    <cellStyle name="Notas 6 2 3 9 2 3 3" xfId="41507"/>
    <cellStyle name="Notas 6 2 3 9 2 3 4" xfId="41508"/>
    <cellStyle name="Notas 6 2 3 9 2 4" xfId="41509"/>
    <cellStyle name="Notas 6 2 3 9 2 5" xfId="41510"/>
    <cellStyle name="Notas 6 2 3 9 2 6" xfId="41511"/>
    <cellStyle name="Notas 6 2 3 9 3" xfId="41512"/>
    <cellStyle name="Notas 6 2 3 9 3 2" xfId="41513"/>
    <cellStyle name="Notas 6 2 3 9 3 2 2" xfId="41514"/>
    <cellStyle name="Notas 6 2 3 9 3 2 3" xfId="41515"/>
    <cellStyle name="Notas 6 2 3 9 3 2 4" xfId="41516"/>
    <cellStyle name="Notas 6 2 3 9 3 3" xfId="41517"/>
    <cellStyle name="Notas 6 2 3 9 3 3 2" xfId="41518"/>
    <cellStyle name="Notas 6 2 3 9 3 3 3" xfId="41519"/>
    <cellStyle name="Notas 6 2 3 9 3 3 4" xfId="41520"/>
    <cellStyle name="Notas 6 2 3 9 3 4" xfId="41521"/>
    <cellStyle name="Notas 6 2 3 9 3 5" xfId="41522"/>
    <cellStyle name="Notas 6 2 3 9 3 6" xfId="41523"/>
    <cellStyle name="Notas 6 2 3 9 4" xfId="41524"/>
    <cellStyle name="Notas 6 2 3 9 4 2" xfId="41525"/>
    <cellStyle name="Notas 6 2 3 9 4 3" xfId="41526"/>
    <cellStyle name="Notas 6 2 3 9 4 4" xfId="41527"/>
    <cellStyle name="Notas 6 2 3 9 5" xfId="41528"/>
    <cellStyle name="Notas 6 2 3 9 6" xfId="41529"/>
    <cellStyle name="Notas 6 2 4" xfId="41530"/>
    <cellStyle name="Notas 6 2 4 2" xfId="41531"/>
    <cellStyle name="Notas 6 2 4 2 2" xfId="41532"/>
    <cellStyle name="Notas 6 2 4 2 2 2" xfId="41533"/>
    <cellStyle name="Notas 6 2 4 2 2 2 2" xfId="41534"/>
    <cellStyle name="Notas 6 2 4 2 2 2 3" xfId="41535"/>
    <cellStyle name="Notas 6 2 4 2 2 2 4" xfId="41536"/>
    <cellStyle name="Notas 6 2 4 2 2 3" xfId="41537"/>
    <cellStyle name="Notas 6 2 4 2 2 3 2" xfId="41538"/>
    <cellStyle name="Notas 6 2 4 2 2 3 3" xfId="41539"/>
    <cellStyle name="Notas 6 2 4 2 2 3 4" xfId="41540"/>
    <cellStyle name="Notas 6 2 4 2 2 4" xfId="41541"/>
    <cellStyle name="Notas 6 2 4 2 2 5" xfId="41542"/>
    <cellStyle name="Notas 6 2 4 2 2 6" xfId="41543"/>
    <cellStyle name="Notas 6 2 4 2 3" xfId="41544"/>
    <cellStyle name="Notas 6 2 4 2 3 2" xfId="41545"/>
    <cellStyle name="Notas 6 2 4 2 3 2 2" xfId="41546"/>
    <cellStyle name="Notas 6 2 4 2 3 2 3" xfId="41547"/>
    <cellStyle name="Notas 6 2 4 2 3 2 4" xfId="41548"/>
    <cellStyle name="Notas 6 2 4 2 3 3" xfId="41549"/>
    <cellStyle name="Notas 6 2 4 2 3 3 2" xfId="41550"/>
    <cellStyle name="Notas 6 2 4 2 3 3 3" xfId="41551"/>
    <cellStyle name="Notas 6 2 4 2 3 3 4" xfId="41552"/>
    <cellStyle name="Notas 6 2 4 2 3 4" xfId="41553"/>
    <cellStyle name="Notas 6 2 4 2 3 5" xfId="41554"/>
    <cellStyle name="Notas 6 2 4 2 3 6" xfId="41555"/>
    <cellStyle name="Notas 6 2 4 2 4" xfId="41556"/>
    <cellStyle name="Notas 6 2 4 2 5" xfId="41557"/>
    <cellStyle name="Notas 6 2 4 2 6" xfId="41558"/>
    <cellStyle name="Notas 6 2 4 3" xfId="41559"/>
    <cellStyle name="Notas 6 2 4 4" xfId="41560"/>
    <cellStyle name="Notas 6 2 5" xfId="41561"/>
    <cellStyle name="Notas 6 2 5 2" xfId="41562"/>
    <cellStyle name="Notas 6 2 5 2 2" xfId="41563"/>
    <cellStyle name="Notas 6 2 5 2 2 2" xfId="41564"/>
    <cellStyle name="Notas 6 2 5 2 2 2 2" xfId="41565"/>
    <cellStyle name="Notas 6 2 5 2 2 2 3" xfId="41566"/>
    <cellStyle name="Notas 6 2 5 2 2 2 4" xfId="41567"/>
    <cellStyle name="Notas 6 2 5 2 2 3" xfId="41568"/>
    <cellStyle name="Notas 6 2 5 2 2 3 2" xfId="41569"/>
    <cellStyle name="Notas 6 2 5 2 2 3 3" xfId="41570"/>
    <cellStyle name="Notas 6 2 5 2 2 3 4" xfId="41571"/>
    <cellStyle name="Notas 6 2 5 2 2 4" xfId="41572"/>
    <cellStyle name="Notas 6 2 5 2 2 5" xfId="41573"/>
    <cellStyle name="Notas 6 2 5 2 2 6" xfId="41574"/>
    <cellStyle name="Notas 6 2 5 2 3" xfId="41575"/>
    <cellStyle name="Notas 6 2 5 2 3 2" xfId="41576"/>
    <cellStyle name="Notas 6 2 5 2 3 2 2" xfId="41577"/>
    <cellStyle name="Notas 6 2 5 2 3 2 3" xfId="41578"/>
    <cellStyle name="Notas 6 2 5 2 3 2 4" xfId="41579"/>
    <cellStyle name="Notas 6 2 5 2 3 3" xfId="41580"/>
    <cellStyle name="Notas 6 2 5 2 3 3 2" xfId="41581"/>
    <cellStyle name="Notas 6 2 5 2 3 3 3" xfId="41582"/>
    <cellStyle name="Notas 6 2 5 2 3 3 4" xfId="41583"/>
    <cellStyle name="Notas 6 2 5 2 3 4" xfId="41584"/>
    <cellStyle name="Notas 6 2 5 2 3 5" xfId="41585"/>
    <cellStyle name="Notas 6 2 5 2 3 6" xfId="41586"/>
    <cellStyle name="Notas 6 2 5 2 4" xfId="41587"/>
    <cellStyle name="Notas 6 2 5 2 5" xfId="41588"/>
    <cellStyle name="Notas 6 2 5 2 6" xfId="41589"/>
    <cellStyle name="Notas 6 2 5 3" xfId="41590"/>
    <cellStyle name="Notas 6 2 5 4" xfId="41591"/>
    <cellStyle name="Notas 6 2 6" xfId="41592"/>
    <cellStyle name="Notas 6 2 6 2" xfId="41593"/>
    <cellStyle name="Notas 6 2 6 2 2" xfId="41594"/>
    <cellStyle name="Notas 6 2 6 2 2 2" xfId="41595"/>
    <cellStyle name="Notas 6 2 6 2 2 2 2" xfId="41596"/>
    <cellStyle name="Notas 6 2 6 2 2 2 3" xfId="41597"/>
    <cellStyle name="Notas 6 2 6 2 2 2 4" xfId="41598"/>
    <cellStyle name="Notas 6 2 6 2 2 3" xfId="41599"/>
    <cellStyle name="Notas 6 2 6 2 2 3 2" xfId="41600"/>
    <cellStyle name="Notas 6 2 6 2 2 3 3" xfId="41601"/>
    <cellStyle name="Notas 6 2 6 2 2 3 4" xfId="41602"/>
    <cellStyle name="Notas 6 2 6 2 2 4" xfId="41603"/>
    <cellStyle name="Notas 6 2 6 2 2 5" xfId="41604"/>
    <cellStyle name="Notas 6 2 6 2 2 6" xfId="41605"/>
    <cellStyle name="Notas 6 2 6 2 3" xfId="41606"/>
    <cellStyle name="Notas 6 2 6 2 3 2" xfId="41607"/>
    <cellStyle name="Notas 6 2 6 2 3 2 2" xfId="41608"/>
    <cellStyle name="Notas 6 2 6 2 3 2 3" xfId="41609"/>
    <cellStyle name="Notas 6 2 6 2 3 2 4" xfId="41610"/>
    <cellStyle name="Notas 6 2 6 2 3 3" xfId="41611"/>
    <cellStyle name="Notas 6 2 6 2 3 3 2" xfId="41612"/>
    <cellStyle name="Notas 6 2 6 2 3 3 3" xfId="41613"/>
    <cellStyle name="Notas 6 2 6 2 3 3 4" xfId="41614"/>
    <cellStyle name="Notas 6 2 6 2 3 4" xfId="41615"/>
    <cellStyle name="Notas 6 2 6 2 3 5" xfId="41616"/>
    <cellStyle name="Notas 6 2 6 2 3 6" xfId="41617"/>
    <cellStyle name="Notas 6 2 6 2 4" xfId="41618"/>
    <cellStyle name="Notas 6 2 6 2 5" xfId="41619"/>
    <cellStyle name="Notas 6 2 6 2 6" xfId="41620"/>
    <cellStyle name="Notas 6 2 6 3" xfId="41621"/>
    <cellStyle name="Notas 6 2 6 4" xfId="41622"/>
    <cellStyle name="Notas 6 2 7" xfId="41623"/>
    <cellStyle name="Notas 6 2 7 2" xfId="41624"/>
    <cellStyle name="Notas 6 2 7 2 2" xfId="41625"/>
    <cellStyle name="Notas 6 2 7 2 2 2" xfId="41626"/>
    <cellStyle name="Notas 6 2 7 2 2 2 2" xfId="41627"/>
    <cellStyle name="Notas 6 2 7 2 2 2 3" xfId="41628"/>
    <cellStyle name="Notas 6 2 7 2 2 2 4" xfId="41629"/>
    <cellStyle name="Notas 6 2 7 2 2 3" xfId="41630"/>
    <cellStyle name="Notas 6 2 7 2 2 3 2" xfId="41631"/>
    <cellStyle name="Notas 6 2 7 2 2 3 3" xfId="41632"/>
    <cellStyle name="Notas 6 2 7 2 2 3 4" xfId="41633"/>
    <cellStyle name="Notas 6 2 7 2 2 4" xfId="41634"/>
    <cellStyle name="Notas 6 2 7 2 2 5" xfId="41635"/>
    <cellStyle name="Notas 6 2 7 2 2 6" xfId="41636"/>
    <cellStyle name="Notas 6 2 7 2 3" xfId="41637"/>
    <cellStyle name="Notas 6 2 7 2 3 2" xfId="41638"/>
    <cellStyle name="Notas 6 2 7 2 3 2 2" xfId="41639"/>
    <cellStyle name="Notas 6 2 7 2 3 2 3" xfId="41640"/>
    <cellStyle name="Notas 6 2 7 2 3 2 4" xfId="41641"/>
    <cellStyle name="Notas 6 2 7 2 3 3" xfId="41642"/>
    <cellStyle name="Notas 6 2 7 2 3 3 2" xfId="41643"/>
    <cellStyle name="Notas 6 2 7 2 3 3 3" xfId="41644"/>
    <cellStyle name="Notas 6 2 7 2 3 3 4" xfId="41645"/>
    <cellStyle name="Notas 6 2 7 2 3 4" xfId="41646"/>
    <cellStyle name="Notas 6 2 7 2 3 5" xfId="41647"/>
    <cellStyle name="Notas 6 2 7 2 3 6" xfId="41648"/>
    <cellStyle name="Notas 6 2 7 2 4" xfId="41649"/>
    <cellStyle name="Notas 6 2 7 2 5" xfId="41650"/>
    <cellStyle name="Notas 6 2 7 2 6" xfId="41651"/>
    <cellStyle name="Notas 6 2 7 3" xfId="41652"/>
    <cellStyle name="Notas 6 2 7 4" xfId="41653"/>
    <cellStyle name="Notas 6 2 8" xfId="41654"/>
    <cellStyle name="Notas 6 2 8 2" xfId="41655"/>
    <cellStyle name="Notas 6 2 8 2 2" xfId="41656"/>
    <cellStyle name="Notas 6 2 8 2 2 2" xfId="41657"/>
    <cellStyle name="Notas 6 2 8 2 2 3" xfId="41658"/>
    <cellStyle name="Notas 6 2 8 2 2 4" xfId="41659"/>
    <cellStyle name="Notas 6 2 8 2 3" xfId="41660"/>
    <cellStyle name="Notas 6 2 8 2 3 2" xfId="41661"/>
    <cellStyle name="Notas 6 2 8 2 3 3" xfId="41662"/>
    <cellStyle name="Notas 6 2 8 2 3 4" xfId="41663"/>
    <cellStyle name="Notas 6 2 8 2 4" xfId="41664"/>
    <cellStyle name="Notas 6 2 8 2 5" xfId="41665"/>
    <cellStyle name="Notas 6 2 8 2 6" xfId="41666"/>
    <cellStyle name="Notas 6 2 8 3" xfId="41667"/>
    <cellStyle name="Notas 6 2 8 3 2" xfId="41668"/>
    <cellStyle name="Notas 6 2 8 3 2 2" xfId="41669"/>
    <cellStyle name="Notas 6 2 8 3 2 3" xfId="41670"/>
    <cellStyle name="Notas 6 2 8 3 2 4" xfId="41671"/>
    <cellStyle name="Notas 6 2 8 3 3" xfId="41672"/>
    <cellStyle name="Notas 6 2 8 3 3 2" xfId="41673"/>
    <cellStyle name="Notas 6 2 8 3 3 3" xfId="41674"/>
    <cellStyle name="Notas 6 2 8 3 3 4" xfId="41675"/>
    <cellStyle name="Notas 6 2 8 3 4" xfId="41676"/>
    <cellStyle name="Notas 6 2 8 3 5" xfId="41677"/>
    <cellStyle name="Notas 6 2 8 3 6" xfId="41678"/>
    <cellStyle name="Notas 6 2 8 4" xfId="41679"/>
    <cellStyle name="Notas 6 2 8 4 2" xfId="41680"/>
    <cellStyle name="Notas 6 2 8 4 3" xfId="41681"/>
    <cellStyle name="Notas 6 2 8 4 4" xfId="41682"/>
    <cellStyle name="Notas 6 2 8 5" xfId="41683"/>
    <cellStyle name="Notas 6 2 8 6" xfId="41684"/>
    <cellStyle name="Notas 6 2 9" xfId="41685"/>
    <cellStyle name="Notas 6 2 9 2" xfId="41686"/>
    <cellStyle name="Notas 6 2 9 2 2" xfId="41687"/>
    <cellStyle name="Notas 6 2 9 2 2 2" xfId="41688"/>
    <cellStyle name="Notas 6 2 9 2 2 3" xfId="41689"/>
    <cellStyle name="Notas 6 2 9 2 2 4" xfId="41690"/>
    <cellStyle name="Notas 6 2 9 2 3" xfId="41691"/>
    <cellStyle name="Notas 6 2 9 2 3 2" xfId="41692"/>
    <cellStyle name="Notas 6 2 9 2 3 3" xfId="41693"/>
    <cellStyle name="Notas 6 2 9 2 3 4" xfId="41694"/>
    <cellStyle name="Notas 6 2 9 2 4" xfId="41695"/>
    <cellStyle name="Notas 6 2 9 2 5" xfId="41696"/>
    <cellStyle name="Notas 6 2 9 2 6" xfId="41697"/>
    <cellStyle name="Notas 6 2 9 3" xfId="41698"/>
    <cellStyle name="Notas 6 2 9 3 2" xfId="41699"/>
    <cellStyle name="Notas 6 2 9 3 2 2" xfId="41700"/>
    <cellStyle name="Notas 6 2 9 3 2 3" xfId="41701"/>
    <cellStyle name="Notas 6 2 9 3 2 4" xfId="41702"/>
    <cellStyle name="Notas 6 2 9 3 3" xfId="41703"/>
    <cellStyle name="Notas 6 2 9 3 3 2" xfId="41704"/>
    <cellStyle name="Notas 6 2 9 3 3 3" xfId="41705"/>
    <cellStyle name="Notas 6 2 9 3 3 4" xfId="41706"/>
    <cellStyle name="Notas 6 2 9 3 4" xfId="41707"/>
    <cellStyle name="Notas 6 2 9 3 5" xfId="41708"/>
    <cellStyle name="Notas 6 2 9 3 6" xfId="41709"/>
    <cellStyle name="Notas 6 2 9 4" xfId="41710"/>
    <cellStyle name="Notas 6 2 9 4 2" xfId="41711"/>
    <cellStyle name="Notas 6 2 9 4 3" xfId="41712"/>
    <cellStyle name="Notas 6 2 9 4 4" xfId="41713"/>
    <cellStyle name="Notas 6 2 9 5" xfId="41714"/>
    <cellStyle name="Notas 6 2 9 6" xfId="41715"/>
    <cellStyle name="Notas 6 3" xfId="41716"/>
    <cellStyle name="Notas 6 3 10" xfId="41717"/>
    <cellStyle name="Notas 6 3 10 2" xfId="41718"/>
    <cellStyle name="Notas 6 3 10 2 2" xfId="41719"/>
    <cellStyle name="Notas 6 3 10 2 2 2" xfId="41720"/>
    <cellStyle name="Notas 6 3 10 2 2 3" xfId="41721"/>
    <cellStyle name="Notas 6 3 10 2 2 4" xfId="41722"/>
    <cellStyle name="Notas 6 3 10 2 3" xfId="41723"/>
    <cellStyle name="Notas 6 3 10 2 3 2" xfId="41724"/>
    <cellStyle name="Notas 6 3 10 2 3 3" xfId="41725"/>
    <cellStyle name="Notas 6 3 10 2 3 4" xfId="41726"/>
    <cellStyle name="Notas 6 3 10 2 4" xfId="41727"/>
    <cellStyle name="Notas 6 3 10 2 5" xfId="41728"/>
    <cellStyle name="Notas 6 3 10 2 6" xfId="41729"/>
    <cellStyle name="Notas 6 3 10 3" xfId="41730"/>
    <cellStyle name="Notas 6 3 10 3 2" xfId="41731"/>
    <cellStyle name="Notas 6 3 10 3 2 2" xfId="41732"/>
    <cellStyle name="Notas 6 3 10 3 2 3" xfId="41733"/>
    <cellStyle name="Notas 6 3 10 3 2 4" xfId="41734"/>
    <cellStyle name="Notas 6 3 10 3 3" xfId="41735"/>
    <cellStyle name="Notas 6 3 10 3 3 2" xfId="41736"/>
    <cellStyle name="Notas 6 3 10 3 3 3" xfId="41737"/>
    <cellStyle name="Notas 6 3 10 3 3 4" xfId="41738"/>
    <cellStyle name="Notas 6 3 10 3 4" xfId="41739"/>
    <cellStyle name="Notas 6 3 10 3 5" xfId="41740"/>
    <cellStyle name="Notas 6 3 10 3 6" xfId="41741"/>
    <cellStyle name="Notas 6 3 10 4" xfId="41742"/>
    <cellStyle name="Notas 6 3 10 5" xfId="41743"/>
    <cellStyle name="Notas 6 3 10 6" xfId="41744"/>
    <cellStyle name="Notas 6 3 11" xfId="41745"/>
    <cellStyle name="Notas 6 3 12" xfId="41746"/>
    <cellStyle name="Notas 6 3 2" xfId="41747"/>
    <cellStyle name="Notas 6 3 2 2" xfId="41748"/>
    <cellStyle name="Notas 6 3 2 2 2" xfId="41749"/>
    <cellStyle name="Notas 6 3 2 2 2 2" xfId="41750"/>
    <cellStyle name="Notas 6 3 2 2 2 2 2" xfId="41751"/>
    <cellStyle name="Notas 6 3 2 2 2 2 3" xfId="41752"/>
    <cellStyle name="Notas 6 3 2 2 2 2 4" xfId="41753"/>
    <cellStyle name="Notas 6 3 2 2 2 3" xfId="41754"/>
    <cellStyle name="Notas 6 3 2 2 2 3 2" xfId="41755"/>
    <cellStyle name="Notas 6 3 2 2 2 3 3" xfId="41756"/>
    <cellStyle name="Notas 6 3 2 2 2 3 4" xfId="41757"/>
    <cellStyle name="Notas 6 3 2 2 2 4" xfId="41758"/>
    <cellStyle name="Notas 6 3 2 2 2 5" xfId="41759"/>
    <cellStyle name="Notas 6 3 2 2 2 6" xfId="41760"/>
    <cellStyle name="Notas 6 3 2 2 3" xfId="41761"/>
    <cellStyle name="Notas 6 3 2 2 3 2" xfId="41762"/>
    <cellStyle name="Notas 6 3 2 2 3 2 2" xfId="41763"/>
    <cellStyle name="Notas 6 3 2 2 3 2 3" xfId="41764"/>
    <cellStyle name="Notas 6 3 2 2 3 2 4" xfId="41765"/>
    <cellStyle name="Notas 6 3 2 2 3 3" xfId="41766"/>
    <cellStyle name="Notas 6 3 2 2 3 3 2" xfId="41767"/>
    <cellStyle name="Notas 6 3 2 2 3 3 3" xfId="41768"/>
    <cellStyle name="Notas 6 3 2 2 3 3 4" xfId="41769"/>
    <cellStyle name="Notas 6 3 2 2 3 4" xfId="41770"/>
    <cellStyle name="Notas 6 3 2 2 3 5" xfId="41771"/>
    <cellStyle name="Notas 6 3 2 2 3 6" xfId="41772"/>
    <cellStyle name="Notas 6 3 2 2 4" xfId="41773"/>
    <cellStyle name="Notas 6 3 2 2 5" xfId="41774"/>
    <cellStyle name="Notas 6 3 2 2 6" xfId="41775"/>
    <cellStyle name="Notas 6 3 2 3" xfId="41776"/>
    <cellStyle name="Notas 6 3 2 4" xfId="41777"/>
    <cellStyle name="Notas 6 3 3" xfId="41778"/>
    <cellStyle name="Notas 6 3 3 2" xfId="41779"/>
    <cellStyle name="Notas 6 3 3 2 2" xfId="41780"/>
    <cellStyle name="Notas 6 3 3 2 2 2" xfId="41781"/>
    <cellStyle name="Notas 6 3 3 2 2 2 2" xfId="41782"/>
    <cellStyle name="Notas 6 3 3 2 2 2 3" xfId="41783"/>
    <cellStyle name="Notas 6 3 3 2 2 2 4" xfId="41784"/>
    <cellStyle name="Notas 6 3 3 2 2 3" xfId="41785"/>
    <cellStyle name="Notas 6 3 3 2 2 3 2" xfId="41786"/>
    <cellStyle name="Notas 6 3 3 2 2 3 3" xfId="41787"/>
    <cellStyle name="Notas 6 3 3 2 2 3 4" xfId="41788"/>
    <cellStyle name="Notas 6 3 3 2 2 4" xfId="41789"/>
    <cellStyle name="Notas 6 3 3 2 2 5" xfId="41790"/>
    <cellStyle name="Notas 6 3 3 2 2 6" xfId="41791"/>
    <cellStyle name="Notas 6 3 3 2 3" xfId="41792"/>
    <cellStyle name="Notas 6 3 3 2 3 2" xfId="41793"/>
    <cellStyle name="Notas 6 3 3 2 3 2 2" xfId="41794"/>
    <cellStyle name="Notas 6 3 3 2 3 2 3" xfId="41795"/>
    <cellStyle name="Notas 6 3 3 2 3 2 4" xfId="41796"/>
    <cellStyle name="Notas 6 3 3 2 3 3" xfId="41797"/>
    <cellStyle name="Notas 6 3 3 2 3 3 2" xfId="41798"/>
    <cellStyle name="Notas 6 3 3 2 3 3 3" xfId="41799"/>
    <cellStyle name="Notas 6 3 3 2 3 3 4" xfId="41800"/>
    <cellStyle name="Notas 6 3 3 2 3 4" xfId="41801"/>
    <cellStyle name="Notas 6 3 3 2 3 5" xfId="41802"/>
    <cellStyle name="Notas 6 3 3 2 3 6" xfId="41803"/>
    <cellStyle name="Notas 6 3 3 2 4" xfId="41804"/>
    <cellStyle name="Notas 6 3 3 2 5" xfId="41805"/>
    <cellStyle name="Notas 6 3 3 2 6" xfId="41806"/>
    <cellStyle name="Notas 6 3 3 3" xfId="41807"/>
    <cellStyle name="Notas 6 3 3 4" xfId="41808"/>
    <cellStyle name="Notas 6 3 4" xfId="41809"/>
    <cellStyle name="Notas 6 3 4 2" xfId="41810"/>
    <cellStyle name="Notas 6 3 4 2 2" xfId="41811"/>
    <cellStyle name="Notas 6 3 4 2 2 2" xfId="41812"/>
    <cellStyle name="Notas 6 3 4 2 2 2 2" xfId="41813"/>
    <cellStyle name="Notas 6 3 4 2 2 2 3" xfId="41814"/>
    <cellStyle name="Notas 6 3 4 2 2 2 4" xfId="41815"/>
    <cellStyle name="Notas 6 3 4 2 2 3" xfId="41816"/>
    <cellStyle name="Notas 6 3 4 2 2 3 2" xfId="41817"/>
    <cellStyle name="Notas 6 3 4 2 2 3 3" xfId="41818"/>
    <cellStyle name="Notas 6 3 4 2 2 3 4" xfId="41819"/>
    <cellStyle name="Notas 6 3 4 2 2 4" xfId="41820"/>
    <cellStyle name="Notas 6 3 4 2 2 5" xfId="41821"/>
    <cellStyle name="Notas 6 3 4 2 2 6" xfId="41822"/>
    <cellStyle name="Notas 6 3 4 2 3" xfId="41823"/>
    <cellStyle name="Notas 6 3 4 2 3 2" xfId="41824"/>
    <cellStyle name="Notas 6 3 4 2 3 2 2" xfId="41825"/>
    <cellStyle name="Notas 6 3 4 2 3 2 3" xfId="41826"/>
    <cellStyle name="Notas 6 3 4 2 3 2 4" xfId="41827"/>
    <cellStyle name="Notas 6 3 4 2 3 3" xfId="41828"/>
    <cellStyle name="Notas 6 3 4 2 3 3 2" xfId="41829"/>
    <cellStyle name="Notas 6 3 4 2 3 3 3" xfId="41830"/>
    <cellStyle name="Notas 6 3 4 2 3 3 4" xfId="41831"/>
    <cellStyle name="Notas 6 3 4 2 3 4" xfId="41832"/>
    <cellStyle name="Notas 6 3 4 2 3 5" xfId="41833"/>
    <cellStyle name="Notas 6 3 4 2 3 6" xfId="41834"/>
    <cellStyle name="Notas 6 3 4 2 4" xfId="41835"/>
    <cellStyle name="Notas 6 3 4 2 5" xfId="41836"/>
    <cellStyle name="Notas 6 3 4 2 6" xfId="41837"/>
    <cellStyle name="Notas 6 3 4 3" xfId="41838"/>
    <cellStyle name="Notas 6 3 4 4" xfId="41839"/>
    <cellStyle name="Notas 6 3 5" xfId="41840"/>
    <cellStyle name="Notas 6 3 5 2" xfId="41841"/>
    <cellStyle name="Notas 6 3 5 2 2" xfId="41842"/>
    <cellStyle name="Notas 6 3 5 2 2 2" xfId="41843"/>
    <cellStyle name="Notas 6 3 5 2 2 2 2" xfId="41844"/>
    <cellStyle name="Notas 6 3 5 2 2 2 3" xfId="41845"/>
    <cellStyle name="Notas 6 3 5 2 2 2 4" xfId="41846"/>
    <cellStyle name="Notas 6 3 5 2 2 3" xfId="41847"/>
    <cellStyle name="Notas 6 3 5 2 2 3 2" xfId="41848"/>
    <cellStyle name="Notas 6 3 5 2 2 3 3" xfId="41849"/>
    <cellStyle name="Notas 6 3 5 2 2 3 4" xfId="41850"/>
    <cellStyle name="Notas 6 3 5 2 2 4" xfId="41851"/>
    <cellStyle name="Notas 6 3 5 2 2 5" xfId="41852"/>
    <cellStyle name="Notas 6 3 5 2 2 6" xfId="41853"/>
    <cellStyle name="Notas 6 3 5 2 3" xfId="41854"/>
    <cellStyle name="Notas 6 3 5 2 3 2" xfId="41855"/>
    <cellStyle name="Notas 6 3 5 2 3 2 2" xfId="41856"/>
    <cellStyle name="Notas 6 3 5 2 3 2 3" xfId="41857"/>
    <cellStyle name="Notas 6 3 5 2 3 2 4" xfId="41858"/>
    <cellStyle name="Notas 6 3 5 2 3 3" xfId="41859"/>
    <cellStyle name="Notas 6 3 5 2 3 3 2" xfId="41860"/>
    <cellStyle name="Notas 6 3 5 2 3 3 3" xfId="41861"/>
    <cellStyle name="Notas 6 3 5 2 3 3 4" xfId="41862"/>
    <cellStyle name="Notas 6 3 5 2 3 4" xfId="41863"/>
    <cellStyle name="Notas 6 3 5 2 3 5" xfId="41864"/>
    <cellStyle name="Notas 6 3 5 2 3 6" xfId="41865"/>
    <cellStyle name="Notas 6 3 5 2 4" xfId="41866"/>
    <cellStyle name="Notas 6 3 5 2 5" xfId="41867"/>
    <cellStyle name="Notas 6 3 5 2 6" xfId="41868"/>
    <cellStyle name="Notas 6 3 5 3" xfId="41869"/>
    <cellStyle name="Notas 6 3 5 4" xfId="41870"/>
    <cellStyle name="Notas 6 3 6" xfId="41871"/>
    <cellStyle name="Notas 6 3 6 2" xfId="41872"/>
    <cellStyle name="Notas 6 3 6 2 2" xfId="41873"/>
    <cellStyle name="Notas 6 3 6 2 2 2" xfId="41874"/>
    <cellStyle name="Notas 6 3 6 2 2 3" xfId="41875"/>
    <cellStyle name="Notas 6 3 6 2 2 4" xfId="41876"/>
    <cellStyle name="Notas 6 3 6 2 3" xfId="41877"/>
    <cellStyle name="Notas 6 3 6 2 3 2" xfId="41878"/>
    <cellStyle name="Notas 6 3 6 2 3 3" xfId="41879"/>
    <cellStyle name="Notas 6 3 6 2 3 4" xfId="41880"/>
    <cellStyle name="Notas 6 3 6 2 4" xfId="41881"/>
    <cellStyle name="Notas 6 3 6 2 5" xfId="41882"/>
    <cellStyle name="Notas 6 3 6 2 6" xfId="41883"/>
    <cellStyle name="Notas 6 3 6 3" xfId="41884"/>
    <cellStyle name="Notas 6 3 6 3 2" xfId="41885"/>
    <cellStyle name="Notas 6 3 6 3 2 2" xfId="41886"/>
    <cellStyle name="Notas 6 3 6 3 2 3" xfId="41887"/>
    <cellStyle name="Notas 6 3 6 3 2 4" xfId="41888"/>
    <cellStyle name="Notas 6 3 6 3 3" xfId="41889"/>
    <cellStyle name="Notas 6 3 6 3 3 2" xfId="41890"/>
    <cellStyle name="Notas 6 3 6 3 3 3" xfId="41891"/>
    <cellStyle name="Notas 6 3 6 3 3 4" xfId="41892"/>
    <cellStyle name="Notas 6 3 6 3 4" xfId="41893"/>
    <cellStyle name="Notas 6 3 6 3 5" xfId="41894"/>
    <cellStyle name="Notas 6 3 6 3 6" xfId="41895"/>
    <cellStyle name="Notas 6 3 6 4" xfId="41896"/>
    <cellStyle name="Notas 6 3 6 4 2" xfId="41897"/>
    <cellStyle name="Notas 6 3 6 4 3" xfId="41898"/>
    <cellStyle name="Notas 6 3 6 4 4" xfId="41899"/>
    <cellStyle name="Notas 6 3 6 5" xfId="41900"/>
    <cellStyle name="Notas 6 3 6 6" xfId="41901"/>
    <cellStyle name="Notas 6 3 7" xfId="41902"/>
    <cellStyle name="Notas 6 3 7 2" xfId="41903"/>
    <cellStyle name="Notas 6 3 7 2 2" xfId="41904"/>
    <cellStyle name="Notas 6 3 7 2 2 2" xfId="41905"/>
    <cellStyle name="Notas 6 3 7 2 2 3" xfId="41906"/>
    <cellStyle name="Notas 6 3 7 2 2 4" xfId="41907"/>
    <cellStyle name="Notas 6 3 7 2 3" xfId="41908"/>
    <cellStyle name="Notas 6 3 7 2 3 2" xfId="41909"/>
    <cellStyle name="Notas 6 3 7 2 3 3" xfId="41910"/>
    <cellStyle name="Notas 6 3 7 2 3 4" xfId="41911"/>
    <cellStyle name="Notas 6 3 7 2 4" xfId="41912"/>
    <cellStyle name="Notas 6 3 7 2 5" xfId="41913"/>
    <cellStyle name="Notas 6 3 7 2 6" xfId="41914"/>
    <cellStyle name="Notas 6 3 7 3" xfId="41915"/>
    <cellStyle name="Notas 6 3 7 3 2" xfId="41916"/>
    <cellStyle name="Notas 6 3 7 3 2 2" xfId="41917"/>
    <cellStyle name="Notas 6 3 7 3 2 3" xfId="41918"/>
    <cellStyle name="Notas 6 3 7 3 2 4" xfId="41919"/>
    <cellStyle name="Notas 6 3 7 3 3" xfId="41920"/>
    <cellStyle name="Notas 6 3 7 3 3 2" xfId="41921"/>
    <cellStyle name="Notas 6 3 7 3 3 3" xfId="41922"/>
    <cellStyle name="Notas 6 3 7 3 3 4" xfId="41923"/>
    <cellStyle name="Notas 6 3 7 3 4" xfId="41924"/>
    <cellStyle name="Notas 6 3 7 3 5" xfId="41925"/>
    <cellStyle name="Notas 6 3 7 3 6" xfId="41926"/>
    <cellStyle name="Notas 6 3 7 4" xfId="41927"/>
    <cellStyle name="Notas 6 3 7 4 2" xfId="41928"/>
    <cellStyle name="Notas 6 3 7 4 3" xfId="41929"/>
    <cellStyle name="Notas 6 3 7 4 4" xfId="41930"/>
    <cellStyle name="Notas 6 3 7 5" xfId="41931"/>
    <cellStyle name="Notas 6 3 7 6" xfId="41932"/>
    <cellStyle name="Notas 6 3 8" xfId="41933"/>
    <cellStyle name="Notas 6 3 8 2" xfId="41934"/>
    <cellStyle name="Notas 6 3 8 2 2" xfId="41935"/>
    <cellStyle name="Notas 6 3 8 2 2 2" xfId="41936"/>
    <cellStyle name="Notas 6 3 8 2 2 3" xfId="41937"/>
    <cellStyle name="Notas 6 3 8 2 2 4" xfId="41938"/>
    <cellStyle name="Notas 6 3 8 2 3" xfId="41939"/>
    <cellStyle name="Notas 6 3 8 2 3 2" xfId="41940"/>
    <cellStyle name="Notas 6 3 8 2 3 3" xfId="41941"/>
    <cellStyle name="Notas 6 3 8 2 3 4" xfId="41942"/>
    <cellStyle name="Notas 6 3 8 2 4" xfId="41943"/>
    <cellStyle name="Notas 6 3 8 2 5" xfId="41944"/>
    <cellStyle name="Notas 6 3 8 2 6" xfId="41945"/>
    <cellStyle name="Notas 6 3 8 3" xfId="41946"/>
    <cellStyle name="Notas 6 3 8 3 2" xfId="41947"/>
    <cellStyle name="Notas 6 3 8 3 2 2" xfId="41948"/>
    <cellStyle name="Notas 6 3 8 3 2 3" xfId="41949"/>
    <cellStyle name="Notas 6 3 8 3 2 4" xfId="41950"/>
    <cellStyle name="Notas 6 3 8 3 3" xfId="41951"/>
    <cellStyle name="Notas 6 3 8 3 3 2" xfId="41952"/>
    <cellStyle name="Notas 6 3 8 3 3 3" xfId="41953"/>
    <cellStyle name="Notas 6 3 8 3 3 4" xfId="41954"/>
    <cellStyle name="Notas 6 3 8 3 4" xfId="41955"/>
    <cellStyle name="Notas 6 3 8 3 5" xfId="41956"/>
    <cellStyle name="Notas 6 3 8 3 6" xfId="41957"/>
    <cellStyle name="Notas 6 3 8 4" xfId="41958"/>
    <cellStyle name="Notas 6 3 8 4 2" xfId="41959"/>
    <cellStyle name="Notas 6 3 8 4 3" xfId="41960"/>
    <cellStyle name="Notas 6 3 8 4 4" xfId="41961"/>
    <cellStyle name="Notas 6 3 8 5" xfId="41962"/>
    <cellStyle name="Notas 6 3 8 6" xfId="41963"/>
    <cellStyle name="Notas 6 3 9" xfId="41964"/>
    <cellStyle name="Notas 6 3 9 2" xfId="41965"/>
    <cellStyle name="Notas 6 3 9 2 2" xfId="41966"/>
    <cellStyle name="Notas 6 3 9 2 2 2" xfId="41967"/>
    <cellStyle name="Notas 6 3 9 2 2 3" xfId="41968"/>
    <cellStyle name="Notas 6 3 9 2 2 4" xfId="41969"/>
    <cellStyle name="Notas 6 3 9 2 3" xfId="41970"/>
    <cellStyle name="Notas 6 3 9 2 3 2" xfId="41971"/>
    <cellStyle name="Notas 6 3 9 2 3 3" xfId="41972"/>
    <cellStyle name="Notas 6 3 9 2 3 4" xfId="41973"/>
    <cellStyle name="Notas 6 3 9 2 4" xfId="41974"/>
    <cellStyle name="Notas 6 3 9 2 5" xfId="41975"/>
    <cellStyle name="Notas 6 3 9 2 6" xfId="41976"/>
    <cellStyle name="Notas 6 3 9 3" xfId="41977"/>
    <cellStyle name="Notas 6 3 9 3 2" xfId="41978"/>
    <cellStyle name="Notas 6 3 9 3 2 2" xfId="41979"/>
    <cellStyle name="Notas 6 3 9 3 2 3" xfId="41980"/>
    <cellStyle name="Notas 6 3 9 3 2 4" xfId="41981"/>
    <cellStyle name="Notas 6 3 9 3 3" xfId="41982"/>
    <cellStyle name="Notas 6 3 9 3 3 2" xfId="41983"/>
    <cellStyle name="Notas 6 3 9 3 3 3" xfId="41984"/>
    <cellStyle name="Notas 6 3 9 3 3 4" xfId="41985"/>
    <cellStyle name="Notas 6 3 9 3 4" xfId="41986"/>
    <cellStyle name="Notas 6 3 9 3 5" xfId="41987"/>
    <cellStyle name="Notas 6 3 9 3 6" xfId="41988"/>
    <cellStyle name="Notas 6 3 9 4" xfId="41989"/>
    <cellStyle name="Notas 6 3 9 4 2" xfId="41990"/>
    <cellStyle name="Notas 6 3 9 4 3" xfId="41991"/>
    <cellStyle name="Notas 6 3 9 4 4" xfId="41992"/>
    <cellStyle name="Notas 6 3 9 5" xfId="41993"/>
    <cellStyle name="Notas 6 3 9 6" xfId="41994"/>
    <cellStyle name="Notas 6 4" xfId="41995"/>
    <cellStyle name="Notas 6 4 10" xfId="41996"/>
    <cellStyle name="Notas 6 4 10 2" xfId="41997"/>
    <cellStyle name="Notas 6 4 10 2 2" xfId="41998"/>
    <cellStyle name="Notas 6 4 10 2 2 2" xfId="41999"/>
    <cellStyle name="Notas 6 4 10 2 2 3" xfId="42000"/>
    <cellStyle name="Notas 6 4 10 2 2 4" xfId="42001"/>
    <cellStyle name="Notas 6 4 10 2 3" xfId="42002"/>
    <cellStyle name="Notas 6 4 10 2 3 2" xfId="42003"/>
    <cellStyle name="Notas 6 4 10 2 3 3" xfId="42004"/>
    <cellStyle name="Notas 6 4 10 2 3 4" xfId="42005"/>
    <cellStyle name="Notas 6 4 10 2 4" xfId="42006"/>
    <cellStyle name="Notas 6 4 10 2 5" xfId="42007"/>
    <cellStyle name="Notas 6 4 10 2 6" xfId="42008"/>
    <cellStyle name="Notas 6 4 10 3" xfId="42009"/>
    <cellStyle name="Notas 6 4 10 3 2" xfId="42010"/>
    <cellStyle name="Notas 6 4 10 3 2 2" xfId="42011"/>
    <cellStyle name="Notas 6 4 10 3 2 3" xfId="42012"/>
    <cellStyle name="Notas 6 4 10 3 2 4" xfId="42013"/>
    <cellStyle name="Notas 6 4 10 3 3" xfId="42014"/>
    <cellStyle name="Notas 6 4 10 3 3 2" xfId="42015"/>
    <cellStyle name="Notas 6 4 10 3 3 3" xfId="42016"/>
    <cellStyle name="Notas 6 4 10 3 3 4" xfId="42017"/>
    <cellStyle name="Notas 6 4 10 3 4" xfId="42018"/>
    <cellStyle name="Notas 6 4 10 3 5" xfId="42019"/>
    <cellStyle name="Notas 6 4 10 3 6" xfId="42020"/>
    <cellStyle name="Notas 6 4 10 4" xfId="42021"/>
    <cellStyle name="Notas 6 4 10 5" xfId="42022"/>
    <cellStyle name="Notas 6 4 10 6" xfId="42023"/>
    <cellStyle name="Notas 6 4 11" xfId="42024"/>
    <cellStyle name="Notas 6 4 12" xfId="42025"/>
    <cellStyle name="Notas 6 4 2" xfId="42026"/>
    <cellStyle name="Notas 6 4 2 2" xfId="42027"/>
    <cellStyle name="Notas 6 4 2 2 2" xfId="42028"/>
    <cellStyle name="Notas 6 4 2 2 2 2" xfId="42029"/>
    <cellStyle name="Notas 6 4 2 2 2 2 2" xfId="42030"/>
    <cellStyle name="Notas 6 4 2 2 2 2 3" xfId="42031"/>
    <cellStyle name="Notas 6 4 2 2 2 2 4" xfId="42032"/>
    <cellStyle name="Notas 6 4 2 2 2 3" xfId="42033"/>
    <cellStyle name="Notas 6 4 2 2 2 3 2" xfId="42034"/>
    <cellStyle name="Notas 6 4 2 2 2 3 3" xfId="42035"/>
    <cellStyle name="Notas 6 4 2 2 2 3 4" xfId="42036"/>
    <cellStyle name="Notas 6 4 2 2 2 4" xfId="42037"/>
    <cellStyle name="Notas 6 4 2 2 2 5" xfId="42038"/>
    <cellStyle name="Notas 6 4 2 2 2 6" xfId="42039"/>
    <cellStyle name="Notas 6 4 2 2 3" xfId="42040"/>
    <cellStyle name="Notas 6 4 2 2 3 2" xfId="42041"/>
    <cellStyle name="Notas 6 4 2 2 3 2 2" xfId="42042"/>
    <cellStyle name="Notas 6 4 2 2 3 2 3" xfId="42043"/>
    <cellStyle name="Notas 6 4 2 2 3 2 4" xfId="42044"/>
    <cellStyle name="Notas 6 4 2 2 3 3" xfId="42045"/>
    <cellStyle name="Notas 6 4 2 2 3 3 2" xfId="42046"/>
    <cellStyle name="Notas 6 4 2 2 3 3 3" xfId="42047"/>
    <cellStyle name="Notas 6 4 2 2 3 3 4" xfId="42048"/>
    <cellStyle name="Notas 6 4 2 2 3 4" xfId="42049"/>
    <cellStyle name="Notas 6 4 2 2 3 5" xfId="42050"/>
    <cellStyle name="Notas 6 4 2 2 3 6" xfId="42051"/>
    <cellStyle name="Notas 6 4 2 2 4" xfId="42052"/>
    <cellStyle name="Notas 6 4 2 2 5" xfId="42053"/>
    <cellStyle name="Notas 6 4 2 2 6" xfId="42054"/>
    <cellStyle name="Notas 6 4 2 3" xfId="42055"/>
    <cellStyle name="Notas 6 4 2 4" xfId="42056"/>
    <cellStyle name="Notas 6 4 3" xfId="42057"/>
    <cellStyle name="Notas 6 4 3 2" xfId="42058"/>
    <cellStyle name="Notas 6 4 3 2 2" xfId="42059"/>
    <cellStyle name="Notas 6 4 3 2 2 2" xfId="42060"/>
    <cellStyle name="Notas 6 4 3 2 2 2 2" xfId="42061"/>
    <cellStyle name="Notas 6 4 3 2 2 2 3" xfId="42062"/>
    <cellStyle name="Notas 6 4 3 2 2 2 4" xfId="42063"/>
    <cellStyle name="Notas 6 4 3 2 2 3" xfId="42064"/>
    <cellStyle name="Notas 6 4 3 2 2 3 2" xfId="42065"/>
    <cellStyle name="Notas 6 4 3 2 2 3 3" xfId="42066"/>
    <cellStyle name="Notas 6 4 3 2 2 3 4" xfId="42067"/>
    <cellStyle name="Notas 6 4 3 2 2 4" xfId="42068"/>
    <cellStyle name="Notas 6 4 3 2 2 5" xfId="42069"/>
    <cellStyle name="Notas 6 4 3 2 2 6" xfId="42070"/>
    <cellStyle name="Notas 6 4 3 2 3" xfId="42071"/>
    <cellStyle name="Notas 6 4 3 2 3 2" xfId="42072"/>
    <cellStyle name="Notas 6 4 3 2 3 2 2" xfId="42073"/>
    <cellStyle name="Notas 6 4 3 2 3 2 3" xfId="42074"/>
    <cellStyle name="Notas 6 4 3 2 3 2 4" xfId="42075"/>
    <cellStyle name="Notas 6 4 3 2 3 3" xfId="42076"/>
    <cellStyle name="Notas 6 4 3 2 3 3 2" xfId="42077"/>
    <cellStyle name="Notas 6 4 3 2 3 3 3" xfId="42078"/>
    <cellStyle name="Notas 6 4 3 2 3 3 4" xfId="42079"/>
    <cellStyle name="Notas 6 4 3 2 3 4" xfId="42080"/>
    <cellStyle name="Notas 6 4 3 2 3 5" xfId="42081"/>
    <cellStyle name="Notas 6 4 3 2 3 6" xfId="42082"/>
    <cellStyle name="Notas 6 4 3 2 4" xfId="42083"/>
    <cellStyle name="Notas 6 4 3 2 5" xfId="42084"/>
    <cellStyle name="Notas 6 4 3 2 6" xfId="42085"/>
    <cellStyle name="Notas 6 4 3 3" xfId="42086"/>
    <cellStyle name="Notas 6 4 3 4" xfId="42087"/>
    <cellStyle name="Notas 6 4 4" xfId="42088"/>
    <cellStyle name="Notas 6 4 4 2" xfId="42089"/>
    <cellStyle name="Notas 6 4 4 2 2" xfId="42090"/>
    <cellStyle name="Notas 6 4 4 2 2 2" xfId="42091"/>
    <cellStyle name="Notas 6 4 4 2 2 2 2" xfId="42092"/>
    <cellStyle name="Notas 6 4 4 2 2 2 3" xfId="42093"/>
    <cellStyle name="Notas 6 4 4 2 2 2 4" xfId="42094"/>
    <cellStyle name="Notas 6 4 4 2 2 3" xfId="42095"/>
    <cellStyle name="Notas 6 4 4 2 2 3 2" xfId="42096"/>
    <cellStyle name="Notas 6 4 4 2 2 3 3" xfId="42097"/>
    <cellStyle name="Notas 6 4 4 2 2 3 4" xfId="42098"/>
    <cellStyle name="Notas 6 4 4 2 2 4" xfId="42099"/>
    <cellStyle name="Notas 6 4 4 2 2 5" xfId="42100"/>
    <cellStyle name="Notas 6 4 4 2 2 6" xfId="42101"/>
    <cellStyle name="Notas 6 4 4 2 3" xfId="42102"/>
    <cellStyle name="Notas 6 4 4 2 3 2" xfId="42103"/>
    <cellStyle name="Notas 6 4 4 2 3 2 2" xfId="42104"/>
    <cellStyle name="Notas 6 4 4 2 3 2 3" xfId="42105"/>
    <cellStyle name="Notas 6 4 4 2 3 2 4" xfId="42106"/>
    <cellStyle name="Notas 6 4 4 2 3 3" xfId="42107"/>
    <cellStyle name="Notas 6 4 4 2 3 3 2" xfId="42108"/>
    <cellStyle name="Notas 6 4 4 2 3 3 3" xfId="42109"/>
    <cellStyle name="Notas 6 4 4 2 3 3 4" xfId="42110"/>
    <cellStyle name="Notas 6 4 4 2 3 4" xfId="42111"/>
    <cellStyle name="Notas 6 4 4 2 3 5" xfId="42112"/>
    <cellStyle name="Notas 6 4 4 2 3 6" xfId="42113"/>
    <cellStyle name="Notas 6 4 4 2 4" xfId="42114"/>
    <cellStyle name="Notas 6 4 4 2 5" xfId="42115"/>
    <cellStyle name="Notas 6 4 4 2 6" xfId="42116"/>
    <cellStyle name="Notas 6 4 4 3" xfId="42117"/>
    <cellStyle name="Notas 6 4 4 4" xfId="42118"/>
    <cellStyle name="Notas 6 4 5" xfId="42119"/>
    <cellStyle name="Notas 6 4 5 2" xfId="42120"/>
    <cellStyle name="Notas 6 4 5 2 2" xfId="42121"/>
    <cellStyle name="Notas 6 4 5 2 2 2" xfId="42122"/>
    <cellStyle name="Notas 6 4 5 2 2 2 2" xfId="42123"/>
    <cellStyle name="Notas 6 4 5 2 2 2 3" xfId="42124"/>
    <cellStyle name="Notas 6 4 5 2 2 2 4" xfId="42125"/>
    <cellStyle name="Notas 6 4 5 2 2 3" xfId="42126"/>
    <cellStyle name="Notas 6 4 5 2 2 3 2" xfId="42127"/>
    <cellStyle name="Notas 6 4 5 2 2 3 3" xfId="42128"/>
    <cellStyle name="Notas 6 4 5 2 2 3 4" xfId="42129"/>
    <cellStyle name="Notas 6 4 5 2 2 4" xfId="42130"/>
    <cellStyle name="Notas 6 4 5 2 2 5" xfId="42131"/>
    <cellStyle name="Notas 6 4 5 2 2 6" xfId="42132"/>
    <cellStyle name="Notas 6 4 5 2 3" xfId="42133"/>
    <cellStyle name="Notas 6 4 5 2 3 2" xfId="42134"/>
    <cellStyle name="Notas 6 4 5 2 3 2 2" xfId="42135"/>
    <cellStyle name="Notas 6 4 5 2 3 2 3" xfId="42136"/>
    <cellStyle name="Notas 6 4 5 2 3 2 4" xfId="42137"/>
    <cellStyle name="Notas 6 4 5 2 3 3" xfId="42138"/>
    <cellStyle name="Notas 6 4 5 2 3 3 2" xfId="42139"/>
    <cellStyle name="Notas 6 4 5 2 3 3 3" xfId="42140"/>
    <cellStyle name="Notas 6 4 5 2 3 3 4" xfId="42141"/>
    <cellStyle name="Notas 6 4 5 2 3 4" xfId="42142"/>
    <cellStyle name="Notas 6 4 5 2 3 5" xfId="42143"/>
    <cellStyle name="Notas 6 4 5 2 3 6" xfId="42144"/>
    <cellStyle name="Notas 6 4 5 2 4" xfId="42145"/>
    <cellStyle name="Notas 6 4 5 2 5" xfId="42146"/>
    <cellStyle name="Notas 6 4 5 2 6" xfId="42147"/>
    <cellStyle name="Notas 6 4 5 3" xfId="42148"/>
    <cellStyle name="Notas 6 4 5 4" xfId="42149"/>
    <cellStyle name="Notas 6 4 6" xfId="42150"/>
    <cellStyle name="Notas 6 4 6 2" xfId="42151"/>
    <cellStyle name="Notas 6 4 6 2 2" xfId="42152"/>
    <cellStyle name="Notas 6 4 6 2 2 2" xfId="42153"/>
    <cellStyle name="Notas 6 4 6 2 2 3" xfId="42154"/>
    <cellStyle name="Notas 6 4 6 2 2 4" xfId="42155"/>
    <cellStyle name="Notas 6 4 6 2 3" xfId="42156"/>
    <cellStyle name="Notas 6 4 6 2 3 2" xfId="42157"/>
    <cellStyle name="Notas 6 4 6 2 3 3" xfId="42158"/>
    <cellStyle name="Notas 6 4 6 2 3 4" xfId="42159"/>
    <cellStyle name="Notas 6 4 6 2 4" xfId="42160"/>
    <cellStyle name="Notas 6 4 6 2 5" xfId="42161"/>
    <cellStyle name="Notas 6 4 6 2 6" xfId="42162"/>
    <cellStyle name="Notas 6 4 6 3" xfId="42163"/>
    <cellStyle name="Notas 6 4 6 3 2" xfId="42164"/>
    <cellStyle name="Notas 6 4 6 3 2 2" xfId="42165"/>
    <cellStyle name="Notas 6 4 6 3 2 3" xfId="42166"/>
    <cellStyle name="Notas 6 4 6 3 2 4" xfId="42167"/>
    <cellStyle name="Notas 6 4 6 3 3" xfId="42168"/>
    <cellStyle name="Notas 6 4 6 3 3 2" xfId="42169"/>
    <cellStyle name="Notas 6 4 6 3 3 3" xfId="42170"/>
    <cellStyle name="Notas 6 4 6 3 3 4" xfId="42171"/>
    <cellStyle name="Notas 6 4 6 3 4" xfId="42172"/>
    <cellStyle name="Notas 6 4 6 3 5" xfId="42173"/>
    <cellStyle name="Notas 6 4 6 3 6" xfId="42174"/>
    <cellStyle name="Notas 6 4 6 4" xfId="42175"/>
    <cellStyle name="Notas 6 4 6 4 2" xfId="42176"/>
    <cellStyle name="Notas 6 4 6 4 3" xfId="42177"/>
    <cellStyle name="Notas 6 4 6 4 4" xfId="42178"/>
    <cellStyle name="Notas 6 4 6 5" xfId="42179"/>
    <cellStyle name="Notas 6 4 6 6" xfId="42180"/>
    <cellStyle name="Notas 6 4 7" xfId="42181"/>
    <cellStyle name="Notas 6 4 7 2" xfId="42182"/>
    <cellStyle name="Notas 6 4 7 2 2" xfId="42183"/>
    <cellStyle name="Notas 6 4 7 2 2 2" xfId="42184"/>
    <cellStyle name="Notas 6 4 7 2 2 3" xfId="42185"/>
    <cellStyle name="Notas 6 4 7 2 2 4" xfId="42186"/>
    <cellStyle name="Notas 6 4 7 2 3" xfId="42187"/>
    <cellStyle name="Notas 6 4 7 2 3 2" xfId="42188"/>
    <cellStyle name="Notas 6 4 7 2 3 3" xfId="42189"/>
    <cellStyle name="Notas 6 4 7 2 3 4" xfId="42190"/>
    <cellStyle name="Notas 6 4 7 2 4" xfId="42191"/>
    <cellStyle name="Notas 6 4 7 2 5" xfId="42192"/>
    <cellStyle name="Notas 6 4 7 2 6" xfId="42193"/>
    <cellStyle name="Notas 6 4 7 3" xfId="42194"/>
    <cellStyle name="Notas 6 4 7 3 2" xfId="42195"/>
    <cellStyle name="Notas 6 4 7 3 2 2" xfId="42196"/>
    <cellStyle name="Notas 6 4 7 3 2 3" xfId="42197"/>
    <cellStyle name="Notas 6 4 7 3 2 4" xfId="42198"/>
    <cellStyle name="Notas 6 4 7 3 3" xfId="42199"/>
    <cellStyle name="Notas 6 4 7 3 3 2" xfId="42200"/>
    <cellStyle name="Notas 6 4 7 3 3 3" xfId="42201"/>
    <cellStyle name="Notas 6 4 7 3 3 4" xfId="42202"/>
    <cellStyle name="Notas 6 4 7 3 4" xfId="42203"/>
    <cellStyle name="Notas 6 4 7 3 5" xfId="42204"/>
    <cellStyle name="Notas 6 4 7 3 6" xfId="42205"/>
    <cellStyle name="Notas 6 4 7 4" xfId="42206"/>
    <cellStyle name="Notas 6 4 7 4 2" xfId="42207"/>
    <cellStyle name="Notas 6 4 7 4 3" xfId="42208"/>
    <cellStyle name="Notas 6 4 7 4 4" xfId="42209"/>
    <cellStyle name="Notas 6 4 7 5" xfId="42210"/>
    <cellStyle name="Notas 6 4 7 6" xfId="42211"/>
    <cellStyle name="Notas 6 4 8" xfId="42212"/>
    <cellStyle name="Notas 6 4 8 2" xfId="42213"/>
    <cellStyle name="Notas 6 4 8 2 2" xfId="42214"/>
    <cellStyle name="Notas 6 4 8 2 2 2" xfId="42215"/>
    <cellStyle name="Notas 6 4 8 2 2 3" xfId="42216"/>
    <cellStyle name="Notas 6 4 8 2 2 4" xfId="42217"/>
    <cellStyle name="Notas 6 4 8 2 3" xfId="42218"/>
    <cellStyle name="Notas 6 4 8 2 3 2" xfId="42219"/>
    <cellStyle name="Notas 6 4 8 2 3 3" xfId="42220"/>
    <cellStyle name="Notas 6 4 8 2 3 4" xfId="42221"/>
    <cellStyle name="Notas 6 4 8 2 4" xfId="42222"/>
    <cellStyle name="Notas 6 4 8 2 5" xfId="42223"/>
    <cellStyle name="Notas 6 4 8 2 6" xfId="42224"/>
    <cellStyle name="Notas 6 4 8 3" xfId="42225"/>
    <cellStyle name="Notas 6 4 8 3 2" xfId="42226"/>
    <cellStyle name="Notas 6 4 8 3 2 2" xfId="42227"/>
    <cellStyle name="Notas 6 4 8 3 2 3" xfId="42228"/>
    <cellStyle name="Notas 6 4 8 3 2 4" xfId="42229"/>
    <cellStyle name="Notas 6 4 8 3 3" xfId="42230"/>
    <cellStyle name="Notas 6 4 8 3 3 2" xfId="42231"/>
    <cellStyle name="Notas 6 4 8 3 3 3" xfId="42232"/>
    <cellStyle name="Notas 6 4 8 3 3 4" xfId="42233"/>
    <cellStyle name="Notas 6 4 8 3 4" xfId="42234"/>
    <cellStyle name="Notas 6 4 8 3 5" xfId="42235"/>
    <cellStyle name="Notas 6 4 8 3 6" xfId="42236"/>
    <cellStyle name="Notas 6 4 8 4" xfId="42237"/>
    <cellStyle name="Notas 6 4 8 4 2" xfId="42238"/>
    <cellStyle name="Notas 6 4 8 4 3" xfId="42239"/>
    <cellStyle name="Notas 6 4 8 4 4" xfId="42240"/>
    <cellStyle name="Notas 6 4 8 5" xfId="42241"/>
    <cellStyle name="Notas 6 4 8 6" xfId="42242"/>
    <cellStyle name="Notas 6 4 9" xfId="42243"/>
    <cellStyle name="Notas 6 4 9 2" xfId="42244"/>
    <cellStyle name="Notas 6 4 9 2 2" xfId="42245"/>
    <cellStyle name="Notas 6 4 9 2 2 2" xfId="42246"/>
    <cellStyle name="Notas 6 4 9 2 2 3" xfId="42247"/>
    <cellStyle name="Notas 6 4 9 2 2 4" xfId="42248"/>
    <cellStyle name="Notas 6 4 9 2 3" xfId="42249"/>
    <cellStyle name="Notas 6 4 9 2 3 2" xfId="42250"/>
    <cellStyle name="Notas 6 4 9 2 3 3" xfId="42251"/>
    <cellStyle name="Notas 6 4 9 2 3 4" xfId="42252"/>
    <cellStyle name="Notas 6 4 9 2 4" xfId="42253"/>
    <cellStyle name="Notas 6 4 9 2 5" xfId="42254"/>
    <cellStyle name="Notas 6 4 9 2 6" xfId="42255"/>
    <cellStyle name="Notas 6 4 9 3" xfId="42256"/>
    <cellStyle name="Notas 6 4 9 3 2" xfId="42257"/>
    <cellStyle name="Notas 6 4 9 3 2 2" xfId="42258"/>
    <cellStyle name="Notas 6 4 9 3 2 3" xfId="42259"/>
    <cellStyle name="Notas 6 4 9 3 2 4" xfId="42260"/>
    <cellStyle name="Notas 6 4 9 3 3" xfId="42261"/>
    <cellStyle name="Notas 6 4 9 3 3 2" xfId="42262"/>
    <cellStyle name="Notas 6 4 9 3 3 3" xfId="42263"/>
    <cellStyle name="Notas 6 4 9 3 3 4" xfId="42264"/>
    <cellStyle name="Notas 6 4 9 3 4" xfId="42265"/>
    <cellStyle name="Notas 6 4 9 3 5" xfId="42266"/>
    <cellStyle name="Notas 6 4 9 3 6" xfId="42267"/>
    <cellStyle name="Notas 6 4 9 4" xfId="42268"/>
    <cellStyle name="Notas 6 4 9 4 2" xfId="42269"/>
    <cellStyle name="Notas 6 4 9 4 3" xfId="42270"/>
    <cellStyle name="Notas 6 4 9 4 4" xfId="42271"/>
    <cellStyle name="Notas 6 4 9 5" xfId="42272"/>
    <cellStyle name="Notas 6 4 9 6" xfId="42273"/>
    <cellStyle name="Notas 6 5" xfId="42274"/>
    <cellStyle name="Notas 6 5 2" xfId="42275"/>
    <cellStyle name="Notas 6 5 2 2" xfId="42276"/>
    <cellStyle name="Notas 6 5 2 2 2" xfId="42277"/>
    <cellStyle name="Notas 6 5 2 2 2 2" xfId="42278"/>
    <cellStyle name="Notas 6 5 2 2 2 3" xfId="42279"/>
    <cellStyle name="Notas 6 5 2 2 2 4" xfId="42280"/>
    <cellStyle name="Notas 6 5 2 2 3" xfId="42281"/>
    <cellStyle name="Notas 6 5 2 2 3 2" xfId="42282"/>
    <cellStyle name="Notas 6 5 2 2 3 3" xfId="42283"/>
    <cellStyle name="Notas 6 5 2 2 3 4" xfId="42284"/>
    <cellStyle name="Notas 6 5 2 2 4" xfId="42285"/>
    <cellStyle name="Notas 6 5 2 2 5" xfId="42286"/>
    <cellStyle name="Notas 6 5 2 2 6" xfId="42287"/>
    <cellStyle name="Notas 6 5 2 3" xfId="42288"/>
    <cellStyle name="Notas 6 5 2 3 2" xfId="42289"/>
    <cellStyle name="Notas 6 5 2 3 2 2" xfId="42290"/>
    <cellStyle name="Notas 6 5 2 3 2 3" xfId="42291"/>
    <cellStyle name="Notas 6 5 2 3 2 4" xfId="42292"/>
    <cellStyle name="Notas 6 5 2 3 3" xfId="42293"/>
    <cellStyle name="Notas 6 5 2 3 3 2" xfId="42294"/>
    <cellStyle name="Notas 6 5 2 3 3 3" xfId="42295"/>
    <cellStyle name="Notas 6 5 2 3 3 4" xfId="42296"/>
    <cellStyle name="Notas 6 5 2 3 4" xfId="42297"/>
    <cellStyle name="Notas 6 5 2 3 5" xfId="42298"/>
    <cellStyle name="Notas 6 5 2 3 6" xfId="42299"/>
    <cellStyle name="Notas 6 5 2 4" xfId="42300"/>
    <cellStyle name="Notas 6 5 2 5" xfId="42301"/>
    <cellStyle name="Notas 6 5 2 6" xfId="42302"/>
    <cellStyle name="Notas 6 5 3" xfId="42303"/>
    <cellStyle name="Notas 6 5 4" xfId="42304"/>
    <cellStyle name="Notas 6 6" xfId="42305"/>
    <cellStyle name="Notas 6 6 2" xfId="42306"/>
    <cellStyle name="Notas 6 6 2 2" xfId="42307"/>
    <cellStyle name="Notas 6 6 2 2 2" xfId="42308"/>
    <cellStyle name="Notas 6 6 2 2 2 2" xfId="42309"/>
    <cellStyle name="Notas 6 6 2 2 2 3" xfId="42310"/>
    <cellStyle name="Notas 6 6 2 2 2 4" xfId="42311"/>
    <cellStyle name="Notas 6 6 2 2 3" xfId="42312"/>
    <cellStyle name="Notas 6 6 2 2 3 2" xfId="42313"/>
    <cellStyle name="Notas 6 6 2 2 3 3" xfId="42314"/>
    <cellStyle name="Notas 6 6 2 2 3 4" xfId="42315"/>
    <cellStyle name="Notas 6 6 2 2 4" xfId="42316"/>
    <cellStyle name="Notas 6 6 2 2 5" xfId="42317"/>
    <cellStyle name="Notas 6 6 2 2 6" xfId="42318"/>
    <cellStyle name="Notas 6 6 2 3" xfId="42319"/>
    <cellStyle name="Notas 6 6 2 3 2" xfId="42320"/>
    <cellStyle name="Notas 6 6 2 3 2 2" xfId="42321"/>
    <cellStyle name="Notas 6 6 2 3 2 3" xfId="42322"/>
    <cellStyle name="Notas 6 6 2 3 2 4" xfId="42323"/>
    <cellStyle name="Notas 6 6 2 3 3" xfId="42324"/>
    <cellStyle name="Notas 6 6 2 3 3 2" xfId="42325"/>
    <cellStyle name="Notas 6 6 2 3 3 3" xfId="42326"/>
    <cellStyle name="Notas 6 6 2 3 3 4" xfId="42327"/>
    <cellStyle name="Notas 6 6 2 3 4" xfId="42328"/>
    <cellStyle name="Notas 6 6 2 3 5" xfId="42329"/>
    <cellStyle name="Notas 6 6 2 3 6" xfId="42330"/>
    <cellStyle name="Notas 6 6 2 4" xfId="42331"/>
    <cellStyle name="Notas 6 6 2 5" xfId="42332"/>
    <cellStyle name="Notas 6 6 2 6" xfId="42333"/>
    <cellStyle name="Notas 6 6 3" xfId="42334"/>
    <cellStyle name="Notas 6 6 4" xfId="42335"/>
    <cellStyle name="Notas 6 7" xfId="42336"/>
    <cellStyle name="Notas 6 7 2" xfId="42337"/>
    <cellStyle name="Notas 6 7 2 2" xfId="42338"/>
    <cellStyle name="Notas 6 7 2 2 2" xfId="42339"/>
    <cellStyle name="Notas 6 7 2 2 2 2" xfId="42340"/>
    <cellStyle name="Notas 6 7 2 2 2 3" xfId="42341"/>
    <cellStyle name="Notas 6 7 2 2 2 4" xfId="42342"/>
    <cellStyle name="Notas 6 7 2 2 3" xfId="42343"/>
    <cellStyle name="Notas 6 7 2 2 3 2" xfId="42344"/>
    <cellStyle name="Notas 6 7 2 2 3 3" xfId="42345"/>
    <cellStyle name="Notas 6 7 2 2 3 4" xfId="42346"/>
    <cellStyle name="Notas 6 7 2 2 4" xfId="42347"/>
    <cellStyle name="Notas 6 7 2 2 5" xfId="42348"/>
    <cellStyle name="Notas 6 7 2 2 6" xfId="42349"/>
    <cellStyle name="Notas 6 7 2 3" xfId="42350"/>
    <cellStyle name="Notas 6 7 2 3 2" xfId="42351"/>
    <cellStyle name="Notas 6 7 2 3 2 2" xfId="42352"/>
    <cellStyle name="Notas 6 7 2 3 2 3" xfId="42353"/>
    <cellStyle name="Notas 6 7 2 3 2 4" xfId="42354"/>
    <cellStyle name="Notas 6 7 2 3 3" xfId="42355"/>
    <cellStyle name="Notas 6 7 2 3 3 2" xfId="42356"/>
    <cellStyle name="Notas 6 7 2 3 3 3" xfId="42357"/>
    <cellStyle name="Notas 6 7 2 3 3 4" xfId="42358"/>
    <cellStyle name="Notas 6 7 2 3 4" xfId="42359"/>
    <cellStyle name="Notas 6 7 2 3 5" xfId="42360"/>
    <cellStyle name="Notas 6 7 2 3 6" xfId="42361"/>
    <cellStyle name="Notas 6 7 2 4" xfId="42362"/>
    <cellStyle name="Notas 6 7 2 5" xfId="42363"/>
    <cellStyle name="Notas 6 7 2 6" xfId="42364"/>
    <cellStyle name="Notas 6 7 3" xfId="42365"/>
    <cellStyle name="Notas 6 7 4" xfId="42366"/>
    <cellStyle name="Notas 6 8" xfId="42367"/>
    <cellStyle name="Notas 6 8 2" xfId="42368"/>
    <cellStyle name="Notas 6 8 2 2" xfId="42369"/>
    <cellStyle name="Notas 6 8 2 2 2" xfId="42370"/>
    <cellStyle name="Notas 6 8 2 2 2 2" xfId="42371"/>
    <cellStyle name="Notas 6 8 2 2 2 3" xfId="42372"/>
    <cellStyle name="Notas 6 8 2 2 2 4" xfId="42373"/>
    <cellStyle name="Notas 6 8 2 2 3" xfId="42374"/>
    <cellStyle name="Notas 6 8 2 2 3 2" xfId="42375"/>
    <cellStyle name="Notas 6 8 2 2 3 3" xfId="42376"/>
    <cellStyle name="Notas 6 8 2 2 3 4" xfId="42377"/>
    <cellStyle name="Notas 6 8 2 2 4" xfId="42378"/>
    <cellStyle name="Notas 6 8 2 2 5" xfId="42379"/>
    <cellStyle name="Notas 6 8 2 2 6" xfId="42380"/>
    <cellStyle name="Notas 6 8 2 3" xfId="42381"/>
    <cellStyle name="Notas 6 8 2 3 2" xfId="42382"/>
    <cellStyle name="Notas 6 8 2 3 2 2" xfId="42383"/>
    <cellStyle name="Notas 6 8 2 3 2 3" xfId="42384"/>
    <cellStyle name="Notas 6 8 2 3 2 4" xfId="42385"/>
    <cellStyle name="Notas 6 8 2 3 3" xfId="42386"/>
    <cellStyle name="Notas 6 8 2 3 3 2" xfId="42387"/>
    <cellStyle name="Notas 6 8 2 3 3 3" xfId="42388"/>
    <cellStyle name="Notas 6 8 2 3 3 4" xfId="42389"/>
    <cellStyle name="Notas 6 8 2 3 4" xfId="42390"/>
    <cellStyle name="Notas 6 8 2 3 5" xfId="42391"/>
    <cellStyle name="Notas 6 8 2 3 6" xfId="42392"/>
    <cellStyle name="Notas 6 8 2 4" xfId="42393"/>
    <cellStyle name="Notas 6 8 2 5" xfId="42394"/>
    <cellStyle name="Notas 6 8 2 6" xfId="42395"/>
    <cellStyle name="Notas 6 8 3" xfId="42396"/>
    <cellStyle name="Notas 6 8 4" xfId="42397"/>
    <cellStyle name="Notas 6 9" xfId="42398"/>
    <cellStyle name="Notas 6 9 2" xfId="42399"/>
    <cellStyle name="Notas 6 9 2 2" xfId="42400"/>
    <cellStyle name="Notas 6 9 2 2 2" xfId="42401"/>
    <cellStyle name="Notas 6 9 2 2 3" xfId="42402"/>
    <cellStyle name="Notas 6 9 2 2 4" xfId="42403"/>
    <cellStyle name="Notas 6 9 2 3" xfId="42404"/>
    <cellStyle name="Notas 6 9 2 3 2" xfId="42405"/>
    <cellStyle name="Notas 6 9 2 3 3" xfId="42406"/>
    <cellStyle name="Notas 6 9 2 3 4" xfId="42407"/>
    <cellStyle name="Notas 6 9 2 4" xfId="42408"/>
    <cellStyle name="Notas 6 9 2 5" xfId="42409"/>
    <cellStyle name="Notas 6 9 2 6" xfId="42410"/>
    <cellStyle name="Notas 6 9 3" xfId="42411"/>
    <cellStyle name="Notas 6 9 3 2" xfId="42412"/>
    <cellStyle name="Notas 6 9 3 2 2" xfId="42413"/>
    <cellStyle name="Notas 6 9 3 2 3" xfId="42414"/>
    <cellStyle name="Notas 6 9 3 2 4" xfId="42415"/>
    <cellStyle name="Notas 6 9 3 3" xfId="42416"/>
    <cellStyle name="Notas 6 9 3 3 2" xfId="42417"/>
    <cellStyle name="Notas 6 9 3 3 3" xfId="42418"/>
    <cellStyle name="Notas 6 9 3 3 4" xfId="42419"/>
    <cellStyle name="Notas 6 9 3 4" xfId="42420"/>
    <cellStyle name="Notas 6 9 3 5" xfId="42421"/>
    <cellStyle name="Notas 6 9 3 6" xfId="42422"/>
    <cellStyle name="Notas 6 9 4" xfId="42423"/>
    <cellStyle name="Notas 6 9 4 2" xfId="42424"/>
    <cellStyle name="Notas 6 9 4 3" xfId="42425"/>
    <cellStyle name="Notas 6 9 4 4" xfId="42426"/>
    <cellStyle name="Notas 6 9 5" xfId="42427"/>
    <cellStyle name="Notas 6 9 6" xfId="42428"/>
    <cellStyle name="Notas 7" xfId="42429"/>
    <cellStyle name="Notas 7 10" xfId="42430"/>
    <cellStyle name="Notas 7 10 2" xfId="42431"/>
    <cellStyle name="Notas 7 10 2 2" xfId="42432"/>
    <cellStyle name="Notas 7 10 2 2 2" xfId="42433"/>
    <cellStyle name="Notas 7 10 2 2 3" xfId="42434"/>
    <cellStyle name="Notas 7 10 2 2 4" xfId="42435"/>
    <cellStyle name="Notas 7 10 2 3" xfId="42436"/>
    <cellStyle name="Notas 7 10 2 3 2" xfId="42437"/>
    <cellStyle name="Notas 7 10 2 3 3" xfId="42438"/>
    <cellStyle name="Notas 7 10 2 3 4" xfId="42439"/>
    <cellStyle name="Notas 7 10 2 4" xfId="42440"/>
    <cellStyle name="Notas 7 10 2 5" xfId="42441"/>
    <cellStyle name="Notas 7 10 2 6" xfId="42442"/>
    <cellStyle name="Notas 7 10 3" xfId="42443"/>
    <cellStyle name="Notas 7 10 3 2" xfId="42444"/>
    <cellStyle name="Notas 7 10 3 2 2" xfId="42445"/>
    <cellStyle name="Notas 7 10 3 2 3" xfId="42446"/>
    <cellStyle name="Notas 7 10 3 2 4" xfId="42447"/>
    <cellStyle name="Notas 7 10 3 3" xfId="42448"/>
    <cellStyle name="Notas 7 10 3 3 2" xfId="42449"/>
    <cellStyle name="Notas 7 10 3 3 3" xfId="42450"/>
    <cellStyle name="Notas 7 10 3 3 4" xfId="42451"/>
    <cellStyle name="Notas 7 10 3 4" xfId="42452"/>
    <cellStyle name="Notas 7 10 3 5" xfId="42453"/>
    <cellStyle name="Notas 7 10 3 6" xfId="42454"/>
    <cellStyle name="Notas 7 10 4" xfId="42455"/>
    <cellStyle name="Notas 7 10 4 2" xfId="42456"/>
    <cellStyle name="Notas 7 10 4 3" xfId="42457"/>
    <cellStyle name="Notas 7 10 4 4" xfId="42458"/>
    <cellStyle name="Notas 7 10 5" xfId="42459"/>
    <cellStyle name="Notas 7 10 6" xfId="42460"/>
    <cellStyle name="Notas 7 11" xfId="42461"/>
    <cellStyle name="Notas 7 11 2" xfId="42462"/>
    <cellStyle name="Notas 7 11 2 2" xfId="42463"/>
    <cellStyle name="Notas 7 11 2 2 2" xfId="42464"/>
    <cellStyle name="Notas 7 11 2 2 3" xfId="42465"/>
    <cellStyle name="Notas 7 11 2 2 4" xfId="42466"/>
    <cellStyle name="Notas 7 11 2 3" xfId="42467"/>
    <cellStyle name="Notas 7 11 2 3 2" xfId="42468"/>
    <cellStyle name="Notas 7 11 2 3 3" xfId="42469"/>
    <cellStyle name="Notas 7 11 2 3 4" xfId="42470"/>
    <cellStyle name="Notas 7 11 2 4" xfId="42471"/>
    <cellStyle name="Notas 7 11 2 5" xfId="42472"/>
    <cellStyle name="Notas 7 11 2 6" xfId="42473"/>
    <cellStyle name="Notas 7 11 3" xfId="42474"/>
    <cellStyle name="Notas 7 11 3 2" xfId="42475"/>
    <cellStyle name="Notas 7 11 3 2 2" xfId="42476"/>
    <cellStyle name="Notas 7 11 3 2 3" xfId="42477"/>
    <cellStyle name="Notas 7 11 3 2 4" xfId="42478"/>
    <cellStyle name="Notas 7 11 3 3" xfId="42479"/>
    <cellStyle name="Notas 7 11 3 3 2" xfId="42480"/>
    <cellStyle name="Notas 7 11 3 3 3" xfId="42481"/>
    <cellStyle name="Notas 7 11 3 3 4" xfId="42482"/>
    <cellStyle name="Notas 7 11 3 4" xfId="42483"/>
    <cellStyle name="Notas 7 11 3 5" xfId="42484"/>
    <cellStyle name="Notas 7 11 3 6" xfId="42485"/>
    <cellStyle name="Notas 7 11 4" xfId="42486"/>
    <cellStyle name="Notas 7 11 4 2" xfId="42487"/>
    <cellStyle name="Notas 7 11 4 3" xfId="42488"/>
    <cellStyle name="Notas 7 11 4 4" xfId="42489"/>
    <cellStyle name="Notas 7 11 5" xfId="42490"/>
    <cellStyle name="Notas 7 11 6" xfId="42491"/>
    <cellStyle name="Notas 7 12" xfId="42492"/>
    <cellStyle name="Notas 7 12 2" xfId="42493"/>
    <cellStyle name="Notas 7 12 2 2" xfId="42494"/>
    <cellStyle name="Notas 7 12 2 2 2" xfId="42495"/>
    <cellStyle name="Notas 7 12 2 2 3" xfId="42496"/>
    <cellStyle name="Notas 7 12 2 2 4" xfId="42497"/>
    <cellStyle name="Notas 7 12 2 3" xfId="42498"/>
    <cellStyle name="Notas 7 12 2 3 2" xfId="42499"/>
    <cellStyle name="Notas 7 12 2 3 3" xfId="42500"/>
    <cellStyle name="Notas 7 12 2 3 4" xfId="42501"/>
    <cellStyle name="Notas 7 12 2 4" xfId="42502"/>
    <cellStyle name="Notas 7 12 2 5" xfId="42503"/>
    <cellStyle name="Notas 7 12 2 6" xfId="42504"/>
    <cellStyle name="Notas 7 12 3" xfId="42505"/>
    <cellStyle name="Notas 7 12 3 2" xfId="42506"/>
    <cellStyle name="Notas 7 12 3 2 2" xfId="42507"/>
    <cellStyle name="Notas 7 12 3 2 3" xfId="42508"/>
    <cellStyle name="Notas 7 12 3 2 4" xfId="42509"/>
    <cellStyle name="Notas 7 12 3 3" xfId="42510"/>
    <cellStyle name="Notas 7 12 3 3 2" xfId="42511"/>
    <cellStyle name="Notas 7 12 3 3 3" xfId="42512"/>
    <cellStyle name="Notas 7 12 3 3 4" xfId="42513"/>
    <cellStyle name="Notas 7 12 3 4" xfId="42514"/>
    <cellStyle name="Notas 7 12 3 5" xfId="42515"/>
    <cellStyle name="Notas 7 12 3 6" xfId="42516"/>
    <cellStyle name="Notas 7 12 4" xfId="42517"/>
    <cellStyle name="Notas 7 12 4 2" xfId="42518"/>
    <cellStyle name="Notas 7 12 4 3" xfId="42519"/>
    <cellStyle name="Notas 7 12 4 4" xfId="42520"/>
    <cellStyle name="Notas 7 12 5" xfId="42521"/>
    <cellStyle name="Notas 7 12 6" xfId="42522"/>
    <cellStyle name="Notas 7 13" xfId="42523"/>
    <cellStyle name="Notas 7 13 2" xfId="42524"/>
    <cellStyle name="Notas 7 13 2 2" xfId="42525"/>
    <cellStyle name="Notas 7 13 2 2 2" xfId="42526"/>
    <cellStyle name="Notas 7 13 2 2 3" xfId="42527"/>
    <cellStyle name="Notas 7 13 2 2 4" xfId="42528"/>
    <cellStyle name="Notas 7 13 2 3" xfId="42529"/>
    <cellStyle name="Notas 7 13 2 3 2" xfId="42530"/>
    <cellStyle name="Notas 7 13 2 3 3" xfId="42531"/>
    <cellStyle name="Notas 7 13 2 3 4" xfId="42532"/>
    <cellStyle name="Notas 7 13 2 4" xfId="42533"/>
    <cellStyle name="Notas 7 13 2 5" xfId="42534"/>
    <cellStyle name="Notas 7 13 2 6" xfId="42535"/>
    <cellStyle name="Notas 7 13 3" xfId="42536"/>
    <cellStyle name="Notas 7 13 3 2" xfId="42537"/>
    <cellStyle name="Notas 7 13 3 2 2" xfId="42538"/>
    <cellStyle name="Notas 7 13 3 2 3" xfId="42539"/>
    <cellStyle name="Notas 7 13 3 2 4" xfId="42540"/>
    <cellStyle name="Notas 7 13 3 3" xfId="42541"/>
    <cellStyle name="Notas 7 13 3 3 2" xfId="42542"/>
    <cellStyle name="Notas 7 13 3 3 3" xfId="42543"/>
    <cellStyle name="Notas 7 13 3 3 4" xfId="42544"/>
    <cellStyle name="Notas 7 13 3 4" xfId="42545"/>
    <cellStyle name="Notas 7 13 3 5" xfId="42546"/>
    <cellStyle name="Notas 7 13 3 6" xfId="42547"/>
    <cellStyle name="Notas 7 13 4" xfId="42548"/>
    <cellStyle name="Notas 7 13 5" xfId="42549"/>
    <cellStyle name="Notas 7 13 6" xfId="42550"/>
    <cellStyle name="Notas 7 14" xfId="42551"/>
    <cellStyle name="Notas 7 15" xfId="42552"/>
    <cellStyle name="Notas 7 2" xfId="42553"/>
    <cellStyle name="Notas 7 2 10" xfId="42554"/>
    <cellStyle name="Notas 7 2 10 2" xfId="42555"/>
    <cellStyle name="Notas 7 2 10 2 2" xfId="42556"/>
    <cellStyle name="Notas 7 2 10 2 2 2" xfId="42557"/>
    <cellStyle name="Notas 7 2 10 2 2 3" xfId="42558"/>
    <cellStyle name="Notas 7 2 10 2 2 4" xfId="42559"/>
    <cellStyle name="Notas 7 2 10 2 3" xfId="42560"/>
    <cellStyle name="Notas 7 2 10 2 3 2" xfId="42561"/>
    <cellStyle name="Notas 7 2 10 2 3 3" xfId="42562"/>
    <cellStyle name="Notas 7 2 10 2 3 4" xfId="42563"/>
    <cellStyle name="Notas 7 2 10 2 4" xfId="42564"/>
    <cellStyle name="Notas 7 2 10 2 5" xfId="42565"/>
    <cellStyle name="Notas 7 2 10 2 6" xfId="42566"/>
    <cellStyle name="Notas 7 2 10 3" xfId="42567"/>
    <cellStyle name="Notas 7 2 10 3 2" xfId="42568"/>
    <cellStyle name="Notas 7 2 10 3 2 2" xfId="42569"/>
    <cellStyle name="Notas 7 2 10 3 2 3" xfId="42570"/>
    <cellStyle name="Notas 7 2 10 3 2 4" xfId="42571"/>
    <cellStyle name="Notas 7 2 10 3 3" xfId="42572"/>
    <cellStyle name="Notas 7 2 10 3 3 2" xfId="42573"/>
    <cellStyle name="Notas 7 2 10 3 3 3" xfId="42574"/>
    <cellStyle name="Notas 7 2 10 3 3 4" xfId="42575"/>
    <cellStyle name="Notas 7 2 10 3 4" xfId="42576"/>
    <cellStyle name="Notas 7 2 10 3 5" xfId="42577"/>
    <cellStyle name="Notas 7 2 10 3 6" xfId="42578"/>
    <cellStyle name="Notas 7 2 10 4" xfId="42579"/>
    <cellStyle name="Notas 7 2 10 4 2" xfId="42580"/>
    <cellStyle name="Notas 7 2 10 4 3" xfId="42581"/>
    <cellStyle name="Notas 7 2 10 4 4" xfId="42582"/>
    <cellStyle name="Notas 7 2 10 5" xfId="42583"/>
    <cellStyle name="Notas 7 2 10 6" xfId="42584"/>
    <cellStyle name="Notas 7 2 11" xfId="42585"/>
    <cellStyle name="Notas 7 2 11 2" xfId="42586"/>
    <cellStyle name="Notas 7 2 11 2 2" xfId="42587"/>
    <cellStyle name="Notas 7 2 11 2 2 2" xfId="42588"/>
    <cellStyle name="Notas 7 2 11 2 2 3" xfId="42589"/>
    <cellStyle name="Notas 7 2 11 2 2 4" xfId="42590"/>
    <cellStyle name="Notas 7 2 11 2 3" xfId="42591"/>
    <cellStyle name="Notas 7 2 11 2 3 2" xfId="42592"/>
    <cellStyle name="Notas 7 2 11 2 3 3" xfId="42593"/>
    <cellStyle name="Notas 7 2 11 2 3 4" xfId="42594"/>
    <cellStyle name="Notas 7 2 11 2 4" xfId="42595"/>
    <cellStyle name="Notas 7 2 11 2 5" xfId="42596"/>
    <cellStyle name="Notas 7 2 11 2 6" xfId="42597"/>
    <cellStyle name="Notas 7 2 11 3" xfId="42598"/>
    <cellStyle name="Notas 7 2 11 3 2" xfId="42599"/>
    <cellStyle name="Notas 7 2 11 3 2 2" xfId="42600"/>
    <cellStyle name="Notas 7 2 11 3 2 3" xfId="42601"/>
    <cellStyle name="Notas 7 2 11 3 2 4" xfId="42602"/>
    <cellStyle name="Notas 7 2 11 3 3" xfId="42603"/>
    <cellStyle name="Notas 7 2 11 3 3 2" xfId="42604"/>
    <cellStyle name="Notas 7 2 11 3 3 3" xfId="42605"/>
    <cellStyle name="Notas 7 2 11 3 3 4" xfId="42606"/>
    <cellStyle name="Notas 7 2 11 3 4" xfId="42607"/>
    <cellStyle name="Notas 7 2 11 3 5" xfId="42608"/>
    <cellStyle name="Notas 7 2 11 3 6" xfId="42609"/>
    <cellStyle name="Notas 7 2 11 4" xfId="42610"/>
    <cellStyle name="Notas 7 2 11 4 2" xfId="42611"/>
    <cellStyle name="Notas 7 2 11 4 3" xfId="42612"/>
    <cellStyle name="Notas 7 2 11 4 4" xfId="42613"/>
    <cellStyle name="Notas 7 2 11 5" xfId="42614"/>
    <cellStyle name="Notas 7 2 11 6" xfId="42615"/>
    <cellStyle name="Notas 7 2 12" xfId="42616"/>
    <cellStyle name="Notas 7 2 12 2" xfId="42617"/>
    <cellStyle name="Notas 7 2 12 2 2" xfId="42618"/>
    <cellStyle name="Notas 7 2 12 2 2 2" xfId="42619"/>
    <cellStyle name="Notas 7 2 12 2 2 3" xfId="42620"/>
    <cellStyle name="Notas 7 2 12 2 2 4" xfId="42621"/>
    <cellStyle name="Notas 7 2 12 2 3" xfId="42622"/>
    <cellStyle name="Notas 7 2 12 2 3 2" xfId="42623"/>
    <cellStyle name="Notas 7 2 12 2 3 3" xfId="42624"/>
    <cellStyle name="Notas 7 2 12 2 3 4" xfId="42625"/>
    <cellStyle name="Notas 7 2 12 2 4" xfId="42626"/>
    <cellStyle name="Notas 7 2 12 2 5" xfId="42627"/>
    <cellStyle name="Notas 7 2 12 2 6" xfId="42628"/>
    <cellStyle name="Notas 7 2 12 3" xfId="42629"/>
    <cellStyle name="Notas 7 2 12 3 2" xfId="42630"/>
    <cellStyle name="Notas 7 2 12 3 2 2" xfId="42631"/>
    <cellStyle name="Notas 7 2 12 3 2 3" xfId="42632"/>
    <cellStyle name="Notas 7 2 12 3 2 4" xfId="42633"/>
    <cellStyle name="Notas 7 2 12 3 3" xfId="42634"/>
    <cellStyle name="Notas 7 2 12 3 3 2" xfId="42635"/>
    <cellStyle name="Notas 7 2 12 3 3 3" xfId="42636"/>
    <cellStyle name="Notas 7 2 12 3 3 4" xfId="42637"/>
    <cellStyle name="Notas 7 2 12 3 4" xfId="42638"/>
    <cellStyle name="Notas 7 2 12 3 5" xfId="42639"/>
    <cellStyle name="Notas 7 2 12 3 6" xfId="42640"/>
    <cellStyle name="Notas 7 2 12 4" xfId="42641"/>
    <cellStyle name="Notas 7 2 12 5" xfId="42642"/>
    <cellStyle name="Notas 7 2 12 6" xfId="42643"/>
    <cellStyle name="Notas 7 2 13" xfId="42644"/>
    <cellStyle name="Notas 7 2 14" xfId="42645"/>
    <cellStyle name="Notas 7 2 2" xfId="42646"/>
    <cellStyle name="Notas 7 2 2 10" xfId="42647"/>
    <cellStyle name="Notas 7 2 2 10 2" xfId="42648"/>
    <cellStyle name="Notas 7 2 2 10 2 2" xfId="42649"/>
    <cellStyle name="Notas 7 2 2 10 2 2 2" xfId="42650"/>
    <cellStyle name="Notas 7 2 2 10 2 2 3" xfId="42651"/>
    <cellStyle name="Notas 7 2 2 10 2 2 4" xfId="42652"/>
    <cellStyle name="Notas 7 2 2 10 2 3" xfId="42653"/>
    <cellStyle name="Notas 7 2 2 10 2 3 2" xfId="42654"/>
    <cellStyle name="Notas 7 2 2 10 2 3 3" xfId="42655"/>
    <cellStyle name="Notas 7 2 2 10 2 3 4" xfId="42656"/>
    <cellStyle name="Notas 7 2 2 10 2 4" xfId="42657"/>
    <cellStyle name="Notas 7 2 2 10 2 5" xfId="42658"/>
    <cellStyle name="Notas 7 2 2 10 2 6" xfId="42659"/>
    <cellStyle name="Notas 7 2 2 10 3" xfId="42660"/>
    <cellStyle name="Notas 7 2 2 10 3 2" xfId="42661"/>
    <cellStyle name="Notas 7 2 2 10 3 2 2" xfId="42662"/>
    <cellStyle name="Notas 7 2 2 10 3 2 3" xfId="42663"/>
    <cellStyle name="Notas 7 2 2 10 3 2 4" xfId="42664"/>
    <cellStyle name="Notas 7 2 2 10 3 3" xfId="42665"/>
    <cellStyle name="Notas 7 2 2 10 3 3 2" xfId="42666"/>
    <cellStyle name="Notas 7 2 2 10 3 3 3" xfId="42667"/>
    <cellStyle name="Notas 7 2 2 10 3 3 4" xfId="42668"/>
    <cellStyle name="Notas 7 2 2 10 3 4" xfId="42669"/>
    <cellStyle name="Notas 7 2 2 10 3 5" xfId="42670"/>
    <cellStyle name="Notas 7 2 2 10 3 6" xfId="42671"/>
    <cellStyle name="Notas 7 2 2 10 4" xfId="42672"/>
    <cellStyle name="Notas 7 2 2 10 5" xfId="42673"/>
    <cellStyle name="Notas 7 2 2 10 6" xfId="42674"/>
    <cellStyle name="Notas 7 2 2 11" xfId="42675"/>
    <cellStyle name="Notas 7 2 2 12" xfId="42676"/>
    <cellStyle name="Notas 7 2 2 2" xfId="42677"/>
    <cellStyle name="Notas 7 2 2 2 2" xfId="42678"/>
    <cellStyle name="Notas 7 2 2 2 2 2" xfId="42679"/>
    <cellStyle name="Notas 7 2 2 2 2 2 2" xfId="42680"/>
    <cellStyle name="Notas 7 2 2 2 2 2 2 2" xfId="42681"/>
    <cellStyle name="Notas 7 2 2 2 2 2 2 3" xfId="42682"/>
    <cellStyle name="Notas 7 2 2 2 2 2 2 4" xfId="42683"/>
    <cellStyle name="Notas 7 2 2 2 2 2 3" xfId="42684"/>
    <cellStyle name="Notas 7 2 2 2 2 2 3 2" xfId="42685"/>
    <cellStyle name="Notas 7 2 2 2 2 2 3 3" xfId="42686"/>
    <cellStyle name="Notas 7 2 2 2 2 2 3 4" xfId="42687"/>
    <cellStyle name="Notas 7 2 2 2 2 2 4" xfId="42688"/>
    <cellStyle name="Notas 7 2 2 2 2 2 5" xfId="42689"/>
    <cellStyle name="Notas 7 2 2 2 2 2 6" xfId="42690"/>
    <cellStyle name="Notas 7 2 2 2 2 3" xfId="42691"/>
    <cellStyle name="Notas 7 2 2 2 2 3 2" xfId="42692"/>
    <cellStyle name="Notas 7 2 2 2 2 3 2 2" xfId="42693"/>
    <cellStyle name="Notas 7 2 2 2 2 3 2 3" xfId="42694"/>
    <cellStyle name="Notas 7 2 2 2 2 3 2 4" xfId="42695"/>
    <cellStyle name="Notas 7 2 2 2 2 3 3" xfId="42696"/>
    <cellStyle name="Notas 7 2 2 2 2 3 3 2" xfId="42697"/>
    <cellStyle name="Notas 7 2 2 2 2 3 3 3" xfId="42698"/>
    <cellStyle name="Notas 7 2 2 2 2 3 3 4" xfId="42699"/>
    <cellStyle name="Notas 7 2 2 2 2 3 4" xfId="42700"/>
    <cellStyle name="Notas 7 2 2 2 2 3 5" xfId="42701"/>
    <cellStyle name="Notas 7 2 2 2 2 3 6" xfId="42702"/>
    <cellStyle name="Notas 7 2 2 2 2 4" xfId="42703"/>
    <cellStyle name="Notas 7 2 2 2 2 5" xfId="42704"/>
    <cellStyle name="Notas 7 2 2 2 2 6" xfId="42705"/>
    <cellStyle name="Notas 7 2 2 2 3" xfId="42706"/>
    <cellStyle name="Notas 7 2 2 2 4" xfId="42707"/>
    <cellStyle name="Notas 7 2 2 3" xfId="42708"/>
    <cellStyle name="Notas 7 2 2 3 2" xfId="42709"/>
    <cellStyle name="Notas 7 2 2 3 2 2" xfId="42710"/>
    <cellStyle name="Notas 7 2 2 3 2 2 2" xfId="42711"/>
    <cellStyle name="Notas 7 2 2 3 2 2 2 2" xfId="42712"/>
    <cellStyle name="Notas 7 2 2 3 2 2 2 3" xfId="42713"/>
    <cellStyle name="Notas 7 2 2 3 2 2 2 4" xfId="42714"/>
    <cellStyle name="Notas 7 2 2 3 2 2 3" xfId="42715"/>
    <cellStyle name="Notas 7 2 2 3 2 2 3 2" xfId="42716"/>
    <cellStyle name="Notas 7 2 2 3 2 2 3 3" xfId="42717"/>
    <cellStyle name="Notas 7 2 2 3 2 2 3 4" xfId="42718"/>
    <cellStyle name="Notas 7 2 2 3 2 2 4" xfId="42719"/>
    <cellStyle name="Notas 7 2 2 3 2 2 5" xfId="42720"/>
    <cellStyle name="Notas 7 2 2 3 2 2 6" xfId="42721"/>
    <cellStyle name="Notas 7 2 2 3 2 3" xfId="42722"/>
    <cellStyle name="Notas 7 2 2 3 2 3 2" xfId="42723"/>
    <cellStyle name="Notas 7 2 2 3 2 3 2 2" xfId="42724"/>
    <cellStyle name="Notas 7 2 2 3 2 3 2 3" xfId="42725"/>
    <cellStyle name="Notas 7 2 2 3 2 3 2 4" xfId="42726"/>
    <cellStyle name="Notas 7 2 2 3 2 3 3" xfId="42727"/>
    <cellStyle name="Notas 7 2 2 3 2 3 3 2" xfId="42728"/>
    <cellStyle name="Notas 7 2 2 3 2 3 3 3" xfId="42729"/>
    <cellStyle name="Notas 7 2 2 3 2 3 3 4" xfId="42730"/>
    <cellStyle name="Notas 7 2 2 3 2 3 4" xfId="42731"/>
    <cellStyle name="Notas 7 2 2 3 2 3 5" xfId="42732"/>
    <cellStyle name="Notas 7 2 2 3 2 3 6" xfId="42733"/>
    <cellStyle name="Notas 7 2 2 3 2 4" xfId="42734"/>
    <cellStyle name="Notas 7 2 2 3 2 5" xfId="42735"/>
    <cellStyle name="Notas 7 2 2 3 2 6" xfId="42736"/>
    <cellStyle name="Notas 7 2 2 3 3" xfId="42737"/>
    <cellStyle name="Notas 7 2 2 3 4" xfId="42738"/>
    <cellStyle name="Notas 7 2 2 4" xfId="42739"/>
    <cellStyle name="Notas 7 2 2 4 2" xfId="42740"/>
    <cellStyle name="Notas 7 2 2 4 2 2" xfId="42741"/>
    <cellStyle name="Notas 7 2 2 4 2 2 2" xfId="42742"/>
    <cellStyle name="Notas 7 2 2 4 2 2 2 2" xfId="42743"/>
    <cellStyle name="Notas 7 2 2 4 2 2 2 3" xfId="42744"/>
    <cellStyle name="Notas 7 2 2 4 2 2 2 4" xfId="42745"/>
    <cellStyle name="Notas 7 2 2 4 2 2 3" xfId="42746"/>
    <cellStyle name="Notas 7 2 2 4 2 2 3 2" xfId="42747"/>
    <cellStyle name="Notas 7 2 2 4 2 2 3 3" xfId="42748"/>
    <cellStyle name="Notas 7 2 2 4 2 2 3 4" xfId="42749"/>
    <cellStyle name="Notas 7 2 2 4 2 2 4" xfId="42750"/>
    <cellStyle name="Notas 7 2 2 4 2 2 5" xfId="42751"/>
    <cellStyle name="Notas 7 2 2 4 2 2 6" xfId="42752"/>
    <cellStyle name="Notas 7 2 2 4 2 3" xfId="42753"/>
    <cellStyle name="Notas 7 2 2 4 2 3 2" xfId="42754"/>
    <cellStyle name="Notas 7 2 2 4 2 3 2 2" xfId="42755"/>
    <cellStyle name="Notas 7 2 2 4 2 3 2 3" xfId="42756"/>
    <cellStyle name="Notas 7 2 2 4 2 3 2 4" xfId="42757"/>
    <cellStyle name="Notas 7 2 2 4 2 3 3" xfId="42758"/>
    <cellStyle name="Notas 7 2 2 4 2 3 3 2" xfId="42759"/>
    <cellStyle name="Notas 7 2 2 4 2 3 3 3" xfId="42760"/>
    <cellStyle name="Notas 7 2 2 4 2 3 3 4" xfId="42761"/>
    <cellStyle name="Notas 7 2 2 4 2 3 4" xfId="42762"/>
    <cellStyle name="Notas 7 2 2 4 2 3 5" xfId="42763"/>
    <cellStyle name="Notas 7 2 2 4 2 3 6" xfId="42764"/>
    <cellStyle name="Notas 7 2 2 4 2 4" xfId="42765"/>
    <cellStyle name="Notas 7 2 2 4 2 5" xfId="42766"/>
    <cellStyle name="Notas 7 2 2 4 2 6" xfId="42767"/>
    <cellStyle name="Notas 7 2 2 4 3" xfId="42768"/>
    <cellStyle name="Notas 7 2 2 4 4" xfId="42769"/>
    <cellStyle name="Notas 7 2 2 5" xfId="42770"/>
    <cellStyle name="Notas 7 2 2 5 2" xfId="42771"/>
    <cellStyle name="Notas 7 2 2 5 2 2" xfId="42772"/>
    <cellStyle name="Notas 7 2 2 5 2 2 2" xfId="42773"/>
    <cellStyle name="Notas 7 2 2 5 2 2 2 2" xfId="42774"/>
    <cellStyle name="Notas 7 2 2 5 2 2 2 3" xfId="42775"/>
    <cellStyle name="Notas 7 2 2 5 2 2 2 4" xfId="42776"/>
    <cellStyle name="Notas 7 2 2 5 2 2 3" xfId="42777"/>
    <cellStyle name="Notas 7 2 2 5 2 2 3 2" xfId="42778"/>
    <cellStyle name="Notas 7 2 2 5 2 2 3 3" xfId="42779"/>
    <cellStyle name="Notas 7 2 2 5 2 2 3 4" xfId="42780"/>
    <cellStyle name="Notas 7 2 2 5 2 2 4" xfId="42781"/>
    <cellStyle name="Notas 7 2 2 5 2 2 5" xfId="42782"/>
    <cellStyle name="Notas 7 2 2 5 2 2 6" xfId="42783"/>
    <cellStyle name="Notas 7 2 2 5 2 3" xfId="42784"/>
    <cellStyle name="Notas 7 2 2 5 2 3 2" xfId="42785"/>
    <cellStyle name="Notas 7 2 2 5 2 3 2 2" xfId="42786"/>
    <cellStyle name="Notas 7 2 2 5 2 3 2 3" xfId="42787"/>
    <cellStyle name="Notas 7 2 2 5 2 3 2 4" xfId="42788"/>
    <cellStyle name="Notas 7 2 2 5 2 3 3" xfId="42789"/>
    <cellStyle name="Notas 7 2 2 5 2 3 3 2" xfId="42790"/>
    <cellStyle name="Notas 7 2 2 5 2 3 3 3" xfId="42791"/>
    <cellStyle name="Notas 7 2 2 5 2 3 3 4" xfId="42792"/>
    <cellStyle name="Notas 7 2 2 5 2 3 4" xfId="42793"/>
    <cellStyle name="Notas 7 2 2 5 2 3 5" xfId="42794"/>
    <cellStyle name="Notas 7 2 2 5 2 3 6" xfId="42795"/>
    <cellStyle name="Notas 7 2 2 5 2 4" xfId="42796"/>
    <cellStyle name="Notas 7 2 2 5 2 5" xfId="42797"/>
    <cellStyle name="Notas 7 2 2 5 2 6" xfId="42798"/>
    <cellStyle name="Notas 7 2 2 5 3" xfId="42799"/>
    <cellStyle name="Notas 7 2 2 5 4" xfId="42800"/>
    <cellStyle name="Notas 7 2 2 6" xfId="42801"/>
    <cellStyle name="Notas 7 2 2 6 2" xfId="42802"/>
    <cellStyle name="Notas 7 2 2 6 2 2" xfId="42803"/>
    <cellStyle name="Notas 7 2 2 6 2 2 2" xfId="42804"/>
    <cellStyle name="Notas 7 2 2 6 2 2 3" xfId="42805"/>
    <cellStyle name="Notas 7 2 2 6 2 2 4" xfId="42806"/>
    <cellStyle name="Notas 7 2 2 6 2 3" xfId="42807"/>
    <cellStyle name="Notas 7 2 2 6 2 3 2" xfId="42808"/>
    <cellStyle name="Notas 7 2 2 6 2 3 3" xfId="42809"/>
    <cellStyle name="Notas 7 2 2 6 2 3 4" xfId="42810"/>
    <cellStyle name="Notas 7 2 2 6 2 4" xfId="42811"/>
    <cellStyle name="Notas 7 2 2 6 2 5" xfId="42812"/>
    <cellStyle name="Notas 7 2 2 6 2 6" xfId="42813"/>
    <cellStyle name="Notas 7 2 2 6 3" xfId="42814"/>
    <cellStyle name="Notas 7 2 2 6 3 2" xfId="42815"/>
    <cellStyle name="Notas 7 2 2 6 3 2 2" xfId="42816"/>
    <cellStyle name="Notas 7 2 2 6 3 2 3" xfId="42817"/>
    <cellStyle name="Notas 7 2 2 6 3 2 4" xfId="42818"/>
    <cellStyle name="Notas 7 2 2 6 3 3" xfId="42819"/>
    <cellStyle name="Notas 7 2 2 6 3 3 2" xfId="42820"/>
    <cellStyle name="Notas 7 2 2 6 3 3 3" xfId="42821"/>
    <cellStyle name="Notas 7 2 2 6 3 3 4" xfId="42822"/>
    <cellStyle name="Notas 7 2 2 6 3 4" xfId="42823"/>
    <cellStyle name="Notas 7 2 2 6 3 5" xfId="42824"/>
    <cellStyle name="Notas 7 2 2 6 3 6" xfId="42825"/>
    <cellStyle name="Notas 7 2 2 6 4" xfId="42826"/>
    <cellStyle name="Notas 7 2 2 6 4 2" xfId="42827"/>
    <cellStyle name="Notas 7 2 2 6 4 3" xfId="42828"/>
    <cellStyle name="Notas 7 2 2 6 4 4" xfId="42829"/>
    <cellStyle name="Notas 7 2 2 6 5" xfId="42830"/>
    <cellStyle name="Notas 7 2 2 6 6" xfId="42831"/>
    <cellStyle name="Notas 7 2 2 7" xfId="42832"/>
    <cellStyle name="Notas 7 2 2 7 2" xfId="42833"/>
    <cellStyle name="Notas 7 2 2 7 2 2" xfId="42834"/>
    <cellStyle name="Notas 7 2 2 7 2 2 2" xfId="42835"/>
    <cellStyle name="Notas 7 2 2 7 2 2 3" xfId="42836"/>
    <cellStyle name="Notas 7 2 2 7 2 2 4" xfId="42837"/>
    <cellStyle name="Notas 7 2 2 7 2 3" xfId="42838"/>
    <cellStyle name="Notas 7 2 2 7 2 3 2" xfId="42839"/>
    <cellStyle name="Notas 7 2 2 7 2 3 3" xfId="42840"/>
    <cellStyle name="Notas 7 2 2 7 2 3 4" xfId="42841"/>
    <cellStyle name="Notas 7 2 2 7 2 4" xfId="42842"/>
    <cellStyle name="Notas 7 2 2 7 2 5" xfId="42843"/>
    <cellStyle name="Notas 7 2 2 7 2 6" xfId="42844"/>
    <cellStyle name="Notas 7 2 2 7 3" xfId="42845"/>
    <cellStyle name="Notas 7 2 2 7 3 2" xfId="42846"/>
    <cellStyle name="Notas 7 2 2 7 3 2 2" xfId="42847"/>
    <cellStyle name="Notas 7 2 2 7 3 2 3" xfId="42848"/>
    <cellStyle name="Notas 7 2 2 7 3 2 4" xfId="42849"/>
    <cellStyle name="Notas 7 2 2 7 3 3" xfId="42850"/>
    <cellStyle name="Notas 7 2 2 7 3 3 2" xfId="42851"/>
    <cellStyle name="Notas 7 2 2 7 3 3 3" xfId="42852"/>
    <cellStyle name="Notas 7 2 2 7 3 3 4" xfId="42853"/>
    <cellStyle name="Notas 7 2 2 7 3 4" xfId="42854"/>
    <cellStyle name="Notas 7 2 2 7 3 5" xfId="42855"/>
    <cellStyle name="Notas 7 2 2 7 3 6" xfId="42856"/>
    <cellStyle name="Notas 7 2 2 7 4" xfId="42857"/>
    <cellStyle name="Notas 7 2 2 7 4 2" xfId="42858"/>
    <cellStyle name="Notas 7 2 2 7 4 3" xfId="42859"/>
    <cellStyle name="Notas 7 2 2 7 4 4" xfId="42860"/>
    <cellStyle name="Notas 7 2 2 7 5" xfId="42861"/>
    <cellStyle name="Notas 7 2 2 7 6" xfId="42862"/>
    <cellStyle name="Notas 7 2 2 8" xfId="42863"/>
    <cellStyle name="Notas 7 2 2 8 2" xfId="42864"/>
    <cellStyle name="Notas 7 2 2 8 2 2" xfId="42865"/>
    <cellStyle name="Notas 7 2 2 8 2 2 2" xfId="42866"/>
    <cellStyle name="Notas 7 2 2 8 2 2 3" xfId="42867"/>
    <cellStyle name="Notas 7 2 2 8 2 2 4" xfId="42868"/>
    <cellStyle name="Notas 7 2 2 8 2 3" xfId="42869"/>
    <cellStyle name="Notas 7 2 2 8 2 3 2" xfId="42870"/>
    <cellStyle name="Notas 7 2 2 8 2 3 3" xfId="42871"/>
    <cellStyle name="Notas 7 2 2 8 2 3 4" xfId="42872"/>
    <cellStyle name="Notas 7 2 2 8 2 4" xfId="42873"/>
    <cellStyle name="Notas 7 2 2 8 2 5" xfId="42874"/>
    <cellStyle name="Notas 7 2 2 8 2 6" xfId="42875"/>
    <cellStyle name="Notas 7 2 2 8 3" xfId="42876"/>
    <cellStyle name="Notas 7 2 2 8 3 2" xfId="42877"/>
    <cellStyle name="Notas 7 2 2 8 3 2 2" xfId="42878"/>
    <cellStyle name="Notas 7 2 2 8 3 2 3" xfId="42879"/>
    <cellStyle name="Notas 7 2 2 8 3 2 4" xfId="42880"/>
    <cellStyle name="Notas 7 2 2 8 3 3" xfId="42881"/>
    <cellStyle name="Notas 7 2 2 8 3 3 2" xfId="42882"/>
    <cellStyle name="Notas 7 2 2 8 3 3 3" xfId="42883"/>
    <cellStyle name="Notas 7 2 2 8 3 3 4" xfId="42884"/>
    <cellStyle name="Notas 7 2 2 8 3 4" xfId="42885"/>
    <cellStyle name="Notas 7 2 2 8 3 5" xfId="42886"/>
    <cellStyle name="Notas 7 2 2 8 3 6" xfId="42887"/>
    <cellStyle name="Notas 7 2 2 8 4" xfId="42888"/>
    <cellStyle name="Notas 7 2 2 8 4 2" xfId="42889"/>
    <cellStyle name="Notas 7 2 2 8 4 3" xfId="42890"/>
    <cellStyle name="Notas 7 2 2 8 4 4" xfId="42891"/>
    <cellStyle name="Notas 7 2 2 8 5" xfId="42892"/>
    <cellStyle name="Notas 7 2 2 8 6" xfId="42893"/>
    <cellStyle name="Notas 7 2 2 9" xfId="42894"/>
    <cellStyle name="Notas 7 2 2 9 2" xfId="42895"/>
    <cellStyle name="Notas 7 2 2 9 2 2" xfId="42896"/>
    <cellStyle name="Notas 7 2 2 9 2 2 2" xfId="42897"/>
    <cellStyle name="Notas 7 2 2 9 2 2 3" xfId="42898"/>
    <cellStyle name="Notas 7 2 2 9 2 2 4" xfId="42899"/>
    <cellStyle name="Notas 7 2 2 9 2 3" xfId="42900"/>
    <cellStyle name="Notas 7 2 2 9 2 3 2" xfId="42901"/>
    <cellStyle name="Notas 7 2 2 9 2 3 3" xfId="42902"/>
    <cellStyle name="Notas 7 2 2 9 2 3 4" xfId="42903"/>
    <cellStyle name="Notas 7 2 2 9 2 4" xfId="42904"/>
    <cellStyle name="Notas 7 2 2 9 2 5" xfId="42905"/>
    <cellStyle name="Notas 7 2 2 9 2 6" xfId="42906"/>
    <cellStyle name="Notas 7 2 2 9 3" xfId="42907"/>
    <cellStyle name="Notas 7 2 2 9 3 2" xfId="42908"/>
    <cellStyle name="Notas 7 2 2 9 3 2 2" xfId="42909"/>
    <cellStyle name="Notas 7 2 2 9 3 2 3" xfId="42910"/>
    <cellStyle name="Notas 7 2 2 9 3 2 4" xfId="42911"/>
    <cellStyle name="Notas 7 2 2 9 3 3" xfId="42912"/>
    <cellStyle name="Notas 7 2 2 9 3 3 2" xfId="42913"/>
    <cellStyle name="Notas 7 2 2 9 3 3 3" xfId="42914"/>
    <cellStyle name="Notas 7 2 2 9 3 3 4" xfId="42915"/>
    <cellStyle name="Notas 7 2 2 9 3 4" xfId="42916"/>
    <cellStyle name="Notas 7 2 2 9 3 5" xfId="42917"/>
    <cellStyle name="Notas 7 2 2 9 3 6" xfId="42918"/>
    <cellStyle name="Notas 7 2 2 9 4" xfId="42919"/>
    <cellStyle name="Notas 7 2 2 9 4 2" xfId="42920"/>
    <cellStyle name="Notas 7 2 2 9 4 3" xfId="42921"/>
    <cellStyle name="Notas 7 2 2 9 4 4" xfId="42922"/>
    <cellStyle name="Notas 7 2 2 9 5" xfId="42923"/>
    <cellStyle name="Notas 7 2 2 9 6" xfId="42924"/>
    <cellStyle name="Notas 7 2 3" xfId="42925"/>
    <cellStyle name="Notas 7 2 3 10" xfId="42926"/>
    <cellStyle name="Notas 7 2 3 10 2" xfId="42927"/>
    <cellStyle name="Notas 7 2 3 10 2 2" xfId="42928"/>
    <cellStyle name="Notas 7 2 3 10 2 2 2" xfId="42929"/>
    <cellStyle name="Notas 7 2 3 10 2 2 3" xfId="42930"/>
    <cellStyle name="Notas 7 2 3 10 2 2 4" xfId="42931"/>
    <cellStyle name="Notas 7 2 3 10 2 3" xfId="42932"/>
    <cellStyle name="Notas 7 2 3 10 2 3 2" xfId="42933"/>
    <cellStyle name="Notas 7 2 3 10 2 3 3" xfId="42934"/>
    <cellStyle name="Notas 7 2 3 10 2 3 4" xfId="42935"/>
    <cellStyle name="Notas 7 2 3 10 2 4" xfId="42936"/>
    <cellStyle name="Notas 7 2 3 10 2 5" xfId="42937"/>
    <cellStyle name="Notas 7 2 3 10 2 6" xfId="42938"/>
    <cellStyle name="Notas 7 2 3 10 3" xfId="42939"/>
    <cellStyle name="Notas 7 2 3 10 3 2" xfId="42940"/>
    <cellStyle name="Notas 7 2 3 10 3 2 2" xfId="42941"/>
    <cellStyle name="Notas 7 2 3 10 3 2 3" xfId="42942"/>
    <cellStyle name="Notas 7 2 3 10 3 2 4" xfId="42943"/>
    <cellStyle name="Notas 7 2 3 10 3 3" xfId="42944"/>
    <cellStyle name="Notas 7 2 3 10 3 3 2" xfId="42945"/>
    <cellStyle name="Notas 7 2 3 10 3 3 3" xfId="42946"/>
    <cellStyle name="Notas 7 2 3 10 3 3 4" xfId="42947"/>
    <cellStyle name="Notas 7 2 3 10 3 4" xfId="42948"/>
    <cellStyle name="Notas 7 2 3 10 3 5" xfId="42949"/>
    <cellStyle name="Notas 7 2 3 10 3 6" xfId="42950"/>
    <cellStyle name="Notas 7 2 3 10 4" xfId="42951"/>
    <cellStyle name="Notas 7 2 3 10 5" xfId="42952"/>
    <cellStyle name="Notas 7 2 3 10 6" xfId="42953"/>
    <cellStyle name="Notas 7 2 3 11" xfId="42954"/>
    <cellStyle name="Notas 7 2 3 12" xfId="42955"/>
    <cellStyle name="Notas 7 2 3 2" xfId="42956"/>
    <cellStyle name="Notas 7 2 3 2 2" xfId="42957"/>
    <cellStyle name="Notas 7 2 3 2 2 2" xfId="42958"/>
    <cellStyle name="Notas 7 2 3 2 2 2 2" xfId="42959"/>
    <cellStyle name="Notas 7 2 3 2 2 2 2 2" xfId="42960"/>
    <cellStyle name="Notas 7 2 3 2 2 2 2 3" xfId="42961"/>
    <cellStyle name="Notas 7 2 3 2 2 2 2 4" xfId="42962"/>
    <cellStyle name="Notas 7 2 3 2 2 2 3" xfId="42963"/>
    <cellStyle name="Notas 7 2 3 2 2 2 3 2" xfId="42964"/>
    <cellStyle name="Notas 7 2 3 2 2 2 3 3" xfId="42965"/>
    <cellStyle name="Notas 7 2 3 2 2 2 3 4" xfId="42966"/>
    <cellStyle name="Notas 7 2 3 2 2 2 4" xfId="42967"/>
    <cellStyle name="Notas 7 2 3 2 2 2 5" xfId="42968"/>
    <cellStyle name="Notas 7 2 3 2 2 2 6" xfId="42969"/>
    <cellStyle name="Notas 7 2 3 2 2 3" xfId="42970"/>
    <cellStyle name="Notas 7 2 3 2 2 3 2" xfId="42971"/>
    <cellStyle name="Notas 7 2 3 2 2 3 2 2" xfId="42972"/>
    <cellStyle name="Notas 7 2 3 2 2 3 2 3" xfId="42973"/>
    <cellStyle name="Notas 7 2 3 2 2 3 2 4" xfId="42974"/>
    <cellStyle name="Notas 7 2 3 2 2 3 3" xfId="42975"/>
    <cellStyle name="Notas 7 2 3 2 2 3 3 2" xfId="42976"/>
    <cellStyle name="Notas 7 2 3 2 2 3 3 3" xfId="42977"/>
    <cellStyle name="Notas 7 2 3 2 2 3 3 4" xfId="42978"/>
    <cellStyle name="Notas 7 2 3 2 2 3 4" xfId="42979"/>
    <cellStyle name="Notas 7 2 3 2 2 3 5" xfId="42980"/>
    <cellStyle name="Notas 7 2 3 2 2 3 6" xfId="42981"/>
    <cellStyle name="Notas 7 2 3 2 2 4" xfId="42982"/>
    <cellStyle name="Notas 7 2 3 2 2 5" xfId="42983"/>
    <cellStyle name="Notas 7 2 3 2 2 6" xfId="42984"/>
    <cellStyle name="Notas 7 2 3 2 3" xfId="42985"/>
    <cellStyle name="Notas 7 2 3 2 4" xfId="42986"/>
    <cellStyle name="Notas 7 2 3 3" xfId="42987"/>
    <cellStyle name="Notas 7 2 3 3 2" xfId="42988"/>
    <cellStyle name="Notas 7 2 3 3 2 2" xfId="42989"/>
    <cellStyle name="Notas 7 2 3 3 2 2 2" xfId="42990"/>
    <cellStyle name="Notas 7 2 3 3 2 2 2 2" xfId="42991"/>
    <cellStyle name="Notas 7 2 3 3 2 2 2 3" xfId="42992"/>
    <cellStyle name="Notas 7 2 3 3 2 2 2 4" xfId="42993"/>
    <cellStyle name="Notas 7 2 3 3 2 2 3" xfId="42994"/>
    <cellStyle name="Notas 7 2 3 3 2 2 3 2" xfId="42995"/>
    <cellStyle name="Notas 7 2 3 3 2 2 3 3" xfId="42996"/>
    <cellStyle name="Notas 7 2 3 3 2 2 3 4" xfId="42997"/>
    <cellStyle name="Notas 7 2 3 3 2 2 4" xfId="42998"/>
    <cellStyle name="Notas 7 2 3 3 2 2 5" xfId="42999"/>
    <cellStyle name="Notas 7 2 3 3 2 2 6" xfId="43000"/>
    <cellStyle name="Notas 7 2 3 3 2 3" xfId="43001"/>
    <cellStyle name="Notas 7 2 3 3 2 3 2" xfId="43002"/>
    <cellStyle name="Notas 7 2 3 3 2 3 2 2" xfId="43003"/>
    <cellStyle name="Notas 7 2 3 3 2 3 2 3" xfId="43004"/>
    <cellStyle name="Notas 7 2 3 3 2 3 2 4" xfId="43005"/>
    <cellStyle name="Notas 7 2 3 3 2 3 3" xfId="43006"/>
    <cellStyle name="Notas 7 2 3 3 2 3 3 2" xfId="43007"/>
    <cellStyle name="Notas 7 2 3 3 2 3 3 3" xfId="43008"/>
    <cellStyle name="Notas 7 2 3 3 2 3 3 4" xfId="43009"/>
    <cellStyle name="Notas 7 2 3 3 2 3 4" xfId="43010"/>
    <cellStyle name="Notas 7 2 3 3 2 3 5" xfId="43011"/>
    <cellStyle name="Notas 7 2 3 3 2 3 6" xfId="43012"/>
    <cellStyle name="Notas 7 2 3 3 2 4" xfId="43013"/>
    <cellStyle name="Notas 7 2 3 3 2 5" xfId="43014"/>
    <cellStyle name="Notas 7 2 3 3 2 6" xfId="43015"/>
    <cellStyle name="Notas 7 2 3 3 3" xfId="43016"/>
    <cellStyle name="Notas 7 2 3 3 4" xfId="43017"/>
    <cellStyle name="Notas 7 2 3 4" xfId="43018"/>
    <cellStyle name="Notas 7 2 3 4 2" xfId="43019"/>
    <cellStyle name="Notas 7 2 3 4 2 2" xfId="43020"/>
    <cellStyle name="Notas 7 2 3 4 2 2 2" xfId="43021"/>
    <cellStyle name="Notas 7 2 3 4 2 2 2 2" xfId="43022"/>
    <cellStyle name="Notas 7 2 3 4 2 2 2 3" xfId="43023"/>
    <cellStyle name="Notas 7 2 3 4 2 2 2 4" xfId="43024"/>
    <cellStyle name="Notas 7 2 3 4 2 2 3" xfId="43025"/>
    <cellStyle name="Notas 7 2 3 4 2 2 3 2" xfId="43026"/>
    <cellStyle name="Notas 7 2 3 4 2 2 3 3" xfId="43027"/>
    <cellStyle name="Notas 7 2 3 4 2 2 3 4" xfId="43028"/>
    <cellStyle name="Notas 7 2 3 4 2 2 4" xfId="43029"/>
    <cellStyle name="Notas 7 2 3 4 2 2 5" xfId="43030"/>
    <cellStyle name="Notas 7 2 3 4 2 2 6" xfId="43031"/>
    <cellStyle name="Notas 7 2 3 4 2 3" xfId="43032"/>
    <cellStyle name="Notas 7 2 3 4 2 3 2" xfId="43033"/>
    <cellStyle name="Notas 7 2 3 4 2 3 2 2" xfId="43034"/>
    <cellStyle name="Notas 7 2 3 4 2 3 2 3" xfId="43035"/>
    <cellStyle name="Notas 7 2 3 4 2 3 2 4" xfId="43036"/>
    <cellStyle name="Notas 7 2 3 4 2 3 3" xfId="43037"/>
    <cellStyle name="Notas 7 2 3 4 2 3 3 2" xfId="43038"/>
    <cellStyle name="Notas 7 2 3 4 2 3 3 3" xfId="43039"/>
    <cellStyle name="Notas 7 2 3 4 2 3 3 4" xfId="43040"/>
    <cellStyle name="Notas 7 2 3 4 2 3 4" xfId="43041"/>
    <cellStyle name="Notas 7 2 3 4 2 3 5" xfId="43042"/>
    <cellStyle name="Notas 7 2 3 4 2 3 6" xfId="43043"/>
    <cellStyle name="Notas 7 2 3 4 2 4" xfId="43044"/>
    <cellStyle name="Notas 7 2 3 4 2 5" xfId="43045"/>
    <cellStyle name="Notas 7 2 3 4 2 6" xfId="43046"/>
    <cellStyle name="Notas 7 2 3 4 3" xfId="43047"/>
    <cellStyle name="Notas 7 2 3 4 4" xfId="43048"/>
    <cellStyle name="Notas 7 2 3 5" xfId="43049"/>
    <cellStyle name="Notas 7 2 3 5 2" xfId="43050"/>
    <cellStyle name="Notas 7 2 3 5 2 2" xfId="43051"/>
    <cellStyle name="Notas 7 2 3 5 2 2 2" xfId="43052"/>
    <cellStyle name="Notas 7 2 3 5 2 2 2 2" xfId="43053"/>
    <cellStyle name="Notas 7 2 3 5 2 2 2 3" xfId="43054"/>
    <cellStyle name="Notas 7 2 3 5 2 2 2 4" xfId="43055"/>
    <cellStyle name="Notas 7 2 3 5 2 2 3" xfId="43056"/>
    <cellStyle name="Notas 7 2 3 5 2 2 3 2" xfId="43057"/>
    <cellStyle name="Notas 7 2 3 5 2 2 3 3" xfId="43058"/>
    <cellStyle name="Notas 7 2 3 5 2 2 3 4" xfId="43059"/>
    <cellStyle name="Notas 7 2 3 5 2 2 4" xfId="43060"/>
    <cellStyle name="Notas 7 2 3 5 2 2 5" xfId="43061"/>
    <cellStyle name="Notas 7 2 3 5 2 2 6" xfId="43062"/>
    <cellStyle name="Notas 7 2 3 5 2 3" xfId="43063"/>
    <cellStyle name="Notas 7 2 3 5 2 3 2" xfId="43064"/>
    <cellStyle name="Notas 7 2 3 5 2 3 2 2" xfId="43065"/>
    <cellStyle name="Notas 7 2 3 5 2 3 2 3" xfId="43066"/>
    <cellStyle name="Notas 7 2 3 5 2 3 2 4" xfId="43067"/>
    <cellStyle name="Notas 7 2 3 5 2 3 3" xfId="43068"/>
    <cellStyle name="Notas 7 2 3 5 2 3 3 2" xfId="43069"/>
    <cellStyle name="Notas 7 2 3 5 2 3 3 3" xfId="43070"/>
    <cellStyle name="Notas 7 2 3 5 2 3 3 4" xfId="43071"/>
    <cellStyle name="Notas 7 2 3 5 2 3 4" xfId="43072"/>
    <cellStyle name="Notas 7 2 3 5 2 3 5" xfId="43073"/>
    <cellStyle name="Notas 7 2 3 5 2 3 6" xfId="43074"/>
    <cellStyle name="Notas 7 2 3 5 2 4" xfId="43075"/>
    <cellStyle name="Notas 7 2 3 5 2 5" xfId="43076"/>
    <cellStyle name="Notas 7 2 3 5 2 6" xfId="43077"/>
    <cellStyle name="Notas 7 2 3 5 3" xfId="43078"/>
    <cellStyle name="Notas 7 2 3 5 4" xfId="43079"/>
    <cellStyle name="Notas 7 2 3 6" xfId="43080"/>
    <cellStyle name="Notas 7 2 3 6 2" xfId="43081"/>
    <cellStyle name="Notas 7 2 3 6 2 2" xfId="43082"/>
    <cellStyle name="Notas 7 2 3 6 2 2 2" xfId="43083"/>
    <cellStyle name="Notas 7 2 3 6 2 2 3" xfId="43084"/>
    <cellStyle name="Notas 7 2 3 6 2 2 4" xfId="43085"/>
    <cellStyle name="Notas 7 2 3 6 2 3" xfId="43086"/>
    <cellStyle name="Notas 7 2 3 6 2 3 2" xfId="43087"/>
    <cellStyle name="Notas 7 2 3 6 2 3 3" xfId="43088"/>
    <cellStyle name="Notas 7 2 3 6 2 3 4" xfId="43089"/>
    <cellStyle name="Notas 7 2 3 6 2 4" xfId="43090"/>
    <cellStyle name="Notas 7 2 3 6 2 5" xfId="43091"/>
    <cellStyle name="Notas 7 2 3 6 2 6" xfId="43092"/>
    <cellStyle name="Notas 7 2 3 6 3" xfId="43093"/>
    <cellStyle name="Notas 7 2 3 6 3 2" xfId="43094"/>
    <cellStyle name="Notas 7 2 3 6 3 2 2" xfId="43095"/>
    <cellStyle name="Notas 7 2 3 6 3 2 3" xfId="43096"/>
    <cellStyle name="Notas 7 2 3 6 3 2 4" xfId="43097"/>
    <cellStyle name="Notas 7 2 3 6 3 3" xfId="43098"/>
    <cellStyle name="Notas 7 2 3 6 3 3 2" xfId="43099"/>
    <cellStyle name="Notas 7 2 3 6 3 3 3" xfId="43100"/>
    <cellStyle name="Notas 7 2 3 6 3 3 4" xfId="43101"/>
    <cellStyle name="Notas 7 2 3 6 3 4" xfId="43102"/>
    <cellStyle name="Notas 7 2 3 6 3 5" xfId="43103"/>
    <cellStyle name="Notas 7 2 3 6 3 6" xfId="43104"/>
    <cellStyle name="Notas 7 2 3 6 4" xfId="43105"/>
    <cellStyle name="Notas 7 2 3 6 4 2" xfId="43106"/>
    <cellStyle name="Notas 7 2 3 6 4 3" xfId="43107"/>
    <cellStyle name="Notas 7 2 3 6 4 4" xfId="43108"/>
    <cellStyle name="Notas 7 2 3 6 5" xfId="43109"/>
    <cellStyle name="Notas 7 2 3 6 6" xfId="43110"/>
    <cellStyle name="Notas 7 2 3 7" xfId="43111"/>
    <cellStyle name="Notas 7 2 3 7 2" xfId="43112"/>
    <cellStyle name="Notas 7 2 3 7 2 2" xfId="43113"/>
    <cellStyle name="Notas 7 2 3 7 2 2 2" xfId="43114"/>
    <cellStyle name="Notas 7 2 3 7 2 2 3" xfId="43115"/>
    <cellStyle name="Notas 7 2 3 7 2 2 4" xfId="43116"/>
    <cellStyle name="Notas 7 2 3 7 2 3" xfId="43117"/>
    <cellStyle name="Notas 7 2 3 7 2 3 2" xfId="43118"/>
    <cellStyle name="Notas 7 2 3 7 2 3 3" xfId="43119"/>
    <cellStyle name="Notas 7 2 3 7 2 3 4" xfId="43120"/>
    <cellStyle name="Notas 7 2 3 7 2 4" xfId="43121"/>
    <cellStyle name="Notas 7 2 3 7 2 5" xfId="43122"/>
    <cellStyle name="Notas 7 2 3 7 2 6" xfId="43123"/>
    <cellStyle name="Notas 7 2 3 7 3" xfId="43124"/>
    <cellStyle name="Notas 7 2 3 7 3 2" xfId="43125"/>
    <cellStyle name="Notas 7 2 3 7 3 2 2" xfId="43126"/>
    <cellStyle name="Notas 7 2 3 7 3 2 3" xfId="43127"/>
    <cellStyle name="Notas 7 2 3 7 3 2 4" xfId="43128"/>
    <cellStyle name="Notas 7 2 3 7 3 3" xfId="43129"/>
    <cellStyle name="Notas 7 2 3 7 3 3 2" xfId="43130"/>
    <cellStyle name="Notas 7 2 3 7 3 3 3" xfId="43131"/>
    <cellStyle name="Notas 7 2 3 7 3 3 4" xfId="43132"/>
    <cellStyle name="Notas 7 2 3 7 3 4" xfId="43133"/>
    <cellStyle name="Notas 7 2 3 7 3 5" xfId="43134"/>
    <cellStyle name="Notas 7 2 3 7 3 6" xfId="43135"/>
    <cellStyle name="Notas 7 2 3 7 4" xfId="43136"/>
    <cellStyle name="Notas 7 2 3 7 4 2" xfId="43137"/>
    <cellStyle name="Notas 7 2 3 7 4 3" xfId="43138"/>
    <cellStyle name="Notas 7 2 3 7 4 4" xfId="43139"/>
    <cellStyle name="Notas 7 2 3 7 5" xfId="43140"/>
    <cellStyle name="Notas 7 2 3 7 6" xfId="43141"/>
    <cellStyle name="Notas 7 2 3 8" xfId="43142"/>
    <cellStyle name="Notas 7 2 3 8 2" xfId="43143"/>
    <cellStyle name="Notas 7 2 3 8 2 2" xfId="43144"/>
    <cellStyle name="Notas 7 2 3 8 2 2 2" xfId="43145"/>
    <cellStyle name="Notas 7 2 3 8 2 2 3" xfId="43146"/>
    <cellStyle name="Notas 7 2 3 8 2 2 4" xfId="43147"/>
    <cellStyle name="Notas 7 2 3 8 2 3" xfId="43148"/>
    <cellStyle name="Notas 7 2 3 8 2 3 2" xfId="43149"/>
    <cellStyle name="Notas 7 2 3 8 2 3 3" xfId="43150"/>
    <cellStyle name="Notas 7 2 3 8 2 3 4" xfId="43151"/>
    <cellStyle name="Notas 7 2 3 8 2 4" xfId="43152"/>
    <cellStyle name="Notas 7 2 3 8 2 5" xfId="43153"/>
    <cellStyle name="Notas 7 2 3 8 2 6" xfId="43154"/>
    <cellStyle name="Notas 7 2 3 8 3" xfId="43155"/>
    <cellStyle name="Notas 7 2 3 8 3 2" xfId="43156"/>
    <cellStyle name="Notas 7 2 3 8 3 2 2" xfId="43157"/>
    <cellStyle name="Notas 7 2 3 8 3 2 3" xfId="43158"/>
    <cellStyle name="Notas 7 2 3 8 3 2 4" xfId="43159"/>
    <cellStyle name="Notas 7 2 3 8 3 3" xfId="43160"/>
    <cellStyle name="Notas 7 2 3 8 3 3 2" xfId="43161"/>
    <cellStyle name="Notas 7 2 3 8 3 3 3" xfId="43162"/>
    <cellStyle name="Notas 7 2 3 8 3 3 4" xfId="43163"/>
    <cellStyle name="Notas 7 2 3 8 3 4" xfId="43164"/>
    <cellStyle name="Notas 7 2 3 8 3 5" xfId="43165"/>
    <cellStyle name="Notas 7 2 3 8 3 6" xfId="43166"/>
    <cellStyle name="Notas 7 2 3 8 4" xfId="43167"/>
    <cellStyle name="Notas 7 2 3 8 4 2" xfId="43168"/>
    <cellStyle name="Notas 7 2 3 8 4 3" xfId="43169"/>
    <cellStyle name="Notas 7 2 3 8 4 4" xfId="43170"/>
    <cellStyle name="Notas 7 2 3 8 5" xfId="43171"/>
    <cellStyle name="Notas 7 2 3 8 6" xfId="43172"/>
    <cellStyle name="Notas 7 2 3 9" xfId="43173"/>
    <cellStyle name="Notas 7 2 3 9 2" xfId="43174"/>
    <cellStyle name="Notas 7 2 3 9 2 2" xfId="43175"/>
    <cellStyle name="Notas 7 2 3 9 2 2 2" xfId="43176"/>
    <cellStyle name="Notas 7 2 3 9 2 2 3" xfId="43177"/>
    <cellStyle name="Notas 7 2 3 9 2 2 4" xfId="43178"/>
    <cellStyle name="Notas 7 2 3 9 2 3" xfId="43179"/>
    <cellStyle name="Notas 7 2 3 9 2 3 2" xfId="43180"/>
    <cellStyle name="Notas 7 2 3 9 2 3 3" xfId="43181"/>
    <cellStyle name="Notas 7 2 3 9 2 3 4" xfId="43182"/>
    <cellStyle name="Notas 7 2 3 9 2 4" xfId="43183"/>
    <cellStyle name="Notas 7 2 3 9 2 5" xfId="43184"/>
    <cellStyle name="Notas 7 2 3 9 2 6" xfId="43185"/>
    <cellStyle name="Notas 7 2 3 9 3" xfId="43186"/>
    <cellStyle name="Notas 7 2 3 9 3 2" xfId="43187"/>
    <cellStyle name="Notas 7 2 3 9 3 2 2" xfId="43188"/>
    <cellStyle name="Notas 7 2 3 9 3 2 3" xfId="43189"/>
    <cellStyle name="Notas 7 2 3 9 3 2 4" xfId="43190"/>
    <cellStyle name="Notas 7 2 3 9 3 3" xfId="43191"/>
    <cellStyle name="Notas 7 2 3 9 3 3 2" xfId="43192"/>
    <cellStyle name="Notas 7 2 3 9 3 3 3" xfId="43193"/>
    <cellStyle name="Notas 7 2 3 9 3 3 4" xfId="43194"/>
    <cellStyle name="Notas 7 2 3 9 3 4" xfId="43195"/>
    <cellStyle name="Notas 7 2 3 9 3 5" xfId="43196"/>
    <cellStyle name="Notas 7 2 3 9 3 6" xfId="43197"/>
    <cellStyle name="Notas 7 2 3 9 4" xfId="43198"/>
    <cellStyle name="Notas 7 2 3 9 4 2" xfId="43199"/>
    <cellStyle name="Notas 7 2 3 9 4 3" xfId="43200"/>
    <cellStyle name="Notas 7 2 3 9 4 4" xfId="43201"/>
    <cellStyle name="Notas 7 2 3 9 5" xfId="43202"/>
    <cellStyle name="Notas 7 2 3 9 6" xfId="43203"/>
    <cellStyle name="Notas 7 2 4" xfId="43204"/>
    <cellStyle name="Notas 7 2 4 2" xfId="43205"/>
    <cellStyle name="Notas 7 2 4 2 2" xfId="43206"/>
    <cellStyle name="Notas 7 2 4 2 2 2" xfId="43207"/>
    <cellStyle name="Notas 7 2 4 2 2 2 2" xfId="43208"/>
    <cellStyle name="Notas 7 2 4 2 2 2 3" xfId="43209"/>
    <cellStyle name="Notas 7 2 4 2 2 2 4" xfId="43210"/>
    <cellStyle name="Notas 7 2 4 2 2 3" xfId="43211"/>
    <cellStyle name="Notas 7 2 4 2 2 3 2" xfId="43212"/>
    <cellStyle name="Notas 7 2 4 2 2 3 3" xfId="43213"/>
    <cellStyle name="Notas 7 2 4 2 2 3 4" xfId="43214"/>
    <cellStyle name="Notas 7 2 4 2 2 4" xfId="43215"/>
    <cellStyle name="Notas 7 2 4 2 2 5" xfId="43216"/>
    <cellStyle name="Notas 7 2 4 2 2 6" xfId="43217"/>
    <cellStyle name="Notas 7 2 4 2 3" xfId="43218"/>
    <cellStyle name="Notas 7 2 4 2 3 2" xfId="43219"/>
    <cellStyle name="Notas 7 2 4 2 3 2 2" xfId="43220"/>
    <cellStyle name="Notas 7 2 4 2 3 2 3" xfId="43221"/>
    <cellStyle name="Notas 7 2 4 2 3 2 4" xfId="43222"/>
    <cellStyle name="Notas 7 2 4 2 3 3" xfId="43223"/>
    <cellStyle name="Notas 7 2 4 2 3 3 2" xfId="43224"/>
    <cellStyle name="Notas 7 2 4 2 3 3 3" xfId="43225"/>
    <cellStyle name="Notas 7 2 4 2 3 3 4" xfId="43226"/>
    <cellStyle name="Notas 7 2 4 2 3 4" xfId="43227"/>
    <cellStyle name="Notas 7 2 4 2 3 5" xfId="43228"/>
    <cellStyle name="Notas 7 2 4 2 3 6" xfId="43229"/>
    <cellStyle name="Notas 7 2 4 2 4" xfId="43230"/>
    <cellStyle name="Notas 7 2 4 2 5" xfId="43231"/>
    <cellStyle name="Notas 7 2 4 2 6" xfId="43232"/>
    <cellStyle name="Notas 7 2 4 3" xfId="43233"/>
    <cellStyle name="Notas 7 2 4 4" xfId="43234"/>
    <cellStyle name="Notas 7 2 5" xfId="43235"/>
    <cellStyle name="Notas 7 2 5 2" xfId="43236"/>
    <cellStyle name="Notas 7 2 5 2 2" xfId="43237"/>
    <cellStyle name="Notas 7 2 5 2 2 2" xfId="43238"/>
    <cellStyle name="Notas 7 2 5 2 2 2 2" xfId="43239"/>
    <cellStyle name="Notas 7 2 5 2 2 2 3" xfId="43240"/>
    <cellStyle name="Notas 7 2 5 2 2 2 4" xfId="43241"/>
    <cellStyle name="Notas 7 2 5 2 2 3" xfId="43242"/>
    <cellStyle name="Notas 7 2 5 2 2 3 2" xfId="43243"/>
    <cellStyle name="Notas 7 2 5 2 2 3 3" xfId="43244"/>
    <cellStyle name="Notas 7 2 5 2 2 3 4" xfId="43245"/>
    <cellStyle name="Notas 7 2 5 2 2 4" xfId="43246"/>
    <cellStyle name="Notas 7 2 5 2 2 5" xfId="43247"/>
    <cellStyle name="Notas 7 2 5 2 2 6" xfId="43248"/>
    <cellStyle name="Notas 7 2 5 2 3" xfId="43249"/>
    <cellStyle name="Notas 7 2 5 2 3 2" xfId="43250"/>
    <cellStyle name="Notas 7 2 5 2 3 2 2" xfId="43251"/>
    <cellStyle name="Notas 7 2 5 2 3 2 3" xfId="43252"/>
    <cellStyle name="Notas 7 2 5 2 3 2 4" xfId="43253"/>
    <cellStyle name="Notas 7 2 5 2 3 3" xfId="43254"/>
    <cellStyle name="Notas 7 2 5 2 3 3 2" xfId="43255"/>
    <cellStyle name="Notas 7 2 5 2 3 3 3" xfId="43256"/>
    <cellStyle name="Notas 7 2 5 2 3 3 4" xfId="43257"/>
    <cellStyle name="Notas 7 2 5 2 3 4" xfId="43258"/>
    <cellStyle name="Notas 7 2 5 2 3 5" xfId="43259"/>
    <cellStyle name="Notas 7 2 5 2 3 6" xfId="43260"/>
    <cellStyle name="Notas 7 2 5 2 4" xfId="43261"/>
    <cellStyle name="Notas 7 2 5 2 5" xfId="43262"/>
    <cellStyle name="Notas 7 2 5 2 6" xfId="43263"/>
    <cellStyle name="Notas 7 2 5 3" xfId="43264"/>
    <cellStyle name="Notas 7 2 5 4" xfId="43265"/>
    <cellStyle name="Notas 7 2 6" xfId="43266"/>
    <cellStyle name="Notas 7 2 6 2" xfId="43267"/>
    <cellStyle name="Notas 7 2 6 2 2" xfId="43268"/>
    <cellStyle name="Notas 7 2 6 2 2 2" xfId="43269"/>
    <cellStyle name="Notas 7 2 6 2 2 2 2" xfId="43270"/>
    <cellStyle name="Notas 7 2 6 2 2 2 3" xfId="43271"/>
    <cellStyle name="Notas 7 2 6 2 2 2 4" xfId="43272"/>
    <cellStyle name="Notas 7 2 6 2 2 3" xfId="43273"/>
    <cellStyle name="Notas 7 2 6 2 2 3 2" xfId="43274"/>
    <cellStyle name="Notas 7 2 6 2 2 3 3" xfId="43275"/>
    <cellStyle name="Notas 7 2 6 2 2 3 4" xfId="43276"/>
    <cellStyle name="Notas 7 2 6 2 2 4" xfId="43277"/>
    <cellStyle name="Notas 7 2 6 2 2 5" xfId="43278"/>
    <cellStyle name="Notas 7 2 6 2 2 6" xfId="43279"/>
    <cellStyle name="Notas 7 2 6 2 3" xfId="43280"/>
    <cellStyle name="Notas 7 2 6 2 3 2" xfId="43281"/>
    <cellStyle name="Notas 7 2 6 2 3 2 2" xfId="43282"/>
    <cellStyle name="Notas 7 2 6 2 3 2 3" xfId="43283"/>
    <cellStyle name="Notas 7 2 6 2 3 2 4" xfId="43284"/>
    <cellStyle name="Notas 7 2 6 2 3 3" xfId="43285"/>
    <cellStyle name="Notas 7 2 6 2 3 3 2" xfId="43286"/>
    <cellStyle name="Notas 7 2 6 2 3 3 3" xfId="43287"/>
    <cellStyle name="Notas 7 2 6 2 3 3 4" xfId="43288"/>
    <cellStyle name="Notas 7 2 6 2 3 4" xfId="43289"/>
    <cellStyle name="Notas 7 2 6 2 3 5" xfId="43290"/>
    <cellStyle name="Notas 7 2 6 2 3 6" xfId="43291"/>
    <cellStyle name="Notas 7 2 6 2 4" xfId="43292"/>
    <cellStyle name="Notas 7 2 6 2 5" xfId="43293"/>
    <cellStyle name="Notas 7 2 6 2 6" xfId="43294"/>
    <cellStyle name="Notas 7 2 6 3" xfId="43295"/>
    <cellStyle name="Notas 7 2 6 4" xfId="43296"/>
    <cellStyle name="Notas 7 2 7" xfId="43297"/>
    <cellStyle name="Notas 7 2 7 2" xfId="43298"/>
    <cellStyle name="Notas 7 2 7 2 2" xfId="43299"/>
    <cellStyle name="Notas 7 2 7 2 2 2" xfId="43300"/>
    <cellStyle name="Notas 7 2 7 2 2 2 2" xfId="43301"/>
    <cellStyle name="Notas 7 2 7 2 2 2 3" xfId="43302"/>
    <cellStyle name="Notas 7 2 7 2 2 2 4" xfId="43303"/>
    <cellStyle name="Notas 7 2 7 2 2 3" xfId="43304"/>
    <cellStyle name="Notas 7 2 7 2 2 3 2" xfId="43305"/>
    <cellStyle name="Notas 7 2 7 2 2 3 3" xfId="43306"/>
    <cellStyle name="Notas 7 2 7 2 2 3 4" xfId="43307"/>
    <cellStyle name="Notas 7 2 7 2 2 4" xfId="43308"/>
    <cellStyle name="Notas 7 2 7 2 2 5" xfId="43309"/>
    <cellStyle name="Notas 7 2 7 2 2 6" xfId="43310"/>
    <cellStyle name="Notas 7 2 7 2 3" xfId="43311"/>
    <cellStyle name="Notas 7 2 7 2 3 2" xfId="43312"/>
    <cellStyle name="Notas 7 2 7 2 3 2 2" xfId="43313"/>
    <cellStyle name="Notas 7 2 7 2 3 2 3" xfId="43314"/>
    <cellStyle name="Notas 7 2 7 2 3 2 4" xfId="43315"/>
    <cellStyle name="Notas 7 2 7 2 3 3" xfId="43316"/>
    <cellStyle name="Notas 7 2 7 2 3 3 2" xfId="43317"/>
    <cellStyle name="Notas 7 2 7 2 3 3 3" xfId="43318"/>
    <cellStyle name="Notas 7 2 7 2 3 3 4" xfId="43319"/>
    <cellStyle name="Notas 7 2 7 2 3 4" xfId="43320"/>
    <cellStyle name="Notas 7 2 7 2 3 5" xfId="43321"/>
    <cellStyle name="Notas 7 2 7 2 3 6" xfId="43322"/>
    <cellStyle name="Notas 7 2 7 2 4" xfId="43323"/>
    <cellStyle name="Notas 7 2 7 2 5" xfId="43324"/>
    <cellStyle name="Notas 7 2 7 2 6" xfId="43325"/>
    <cellStyle name="Notas 7 2 7 3" xfId="43326"/>
    <cellStyle name="Notas 7 2 7 4" xfId="43327"/>
    <cellStyle name="Notas 7 2 8" xfId="43328"/>
    <cellStyle name="Notas 7 2 8 2" xfId="43329"/>
    <cellStyle name="Notas 7 2 8 2 2" xfId="43330"/>
    <cellStyle name="Notas 7 2 8 2 2 2" xfId="43331"/>
    <cellStyle name="Notas 7 2 8 2 2 3" xfId="43332"/>
    <cellStyle name="Notas 7 2 8 2 2 4" xfId="43333"/>
    <cellStyle name="Notas 7 2 8 2 3" xfId="43334"/>
    <cellStyle name="Notas 7 2 8 2 3 2" xfId="43335"/>
    <cellStyle name="Notas 7 2 8 2 3 3" xfId="43336"/>
    <cellStyle name="Notas 7 2 8 2 3 4" xfId="43337"/>
    <cellStyle name="Notas 7 2 8 2 4" xfId="43338"/>
    <cellStyle name="Notas 7 2 8 2 5" xfId="43339"/>
    <cellStyle name="Notas 7 2 8 2 6" xfId="43340"/>
    <cellStyle name="Notas 7 2 8 3" xfId="43341"/>
    <cellStyle name="Notas 7 2 8 3 2" xfId="43342"/>
    <cellStyle name="Notas 7 2 8 3 2 2" xfId="43343"/>
    <cellStyle name="Notas 7 2 8 3 2 3" xfId="43344"/>
    <cellStyle name="Notas 7 2 8 3 2 4" xfId="43345"/>
    <cellStyle name="Notas 7 2 8 3 3" xfId="43346"/>
    <cellStyle name="Notas 7 2 8 3 3 2" xfId="43347"/>
    <cellStyle name="Notas 7 2 8 3 3 3" xfId="43348"/>
    <cellStyle name="Notas 7 2 8 3 3 4" xfId="43349"/>
    <cellStyle name="Notas 7 2 8 3 4" xfId="43350"/>
    <cellStyle name="Notas 7 2 8 3 5" xfId="43351"/>
    <cellStyle name="Notas 7 2 8 3 6" xfId="43352"/>
    <cellStyle name="Notas 7 2 8 4" xfId="43353"/>
    <cellStyle name="Notas 7 2 8 4 2" xfId="43354"/>
    <cellStyle name="Notas 7 2 8 4 3" xfId="43355"/>
    <cellStyle name="Notas 7 2 8 4 4" xfId="43356"/>
    <cellStyle name="Notas 7 2 8 5" xfId="43357"/>
    <cellStyle name="Notas 7 2 8 6" xfId="43358"/>
    <cellStyle name="Notas 7 2 9" xfId="43359"/>
    <cellStyle name="Notas 7 2 9 2" xfId="43360"/>
    <cellStyle name="Notas 7 2 9 2 2" xfId="43361"/>
    <cellStyle name="Notas 7 2 9 2 2 2" xfId="43362"/>
    <cellStyle name="Notas 7 2 9 2 2 3" xfId="43363"/>
    <cellStyle name="Notas 7 2 9 2 2 4" xfId="43364"/>
    <cellStyle name="Notas 7 2 9 2 3" xfId="43365"/>
    <cellStyle name="Notas 7 2 9 2 3 2" xfId="43366"/>
    <cellStyle name="Notas 7 2 9 2 3 3" xfId="43367"/>
    <cellStyle name="Notas 7 2 9 2 3 4" xfId="43368"/>
    <cellStyle name="Notas 7 2 9 2 4" xfId="43369"/>
    <cellStyle name="Notas 7 2 9 2 5" xfId="43370"/>
    <cellStyle name="Notas 7 2 9 2 6" xfId="43371"/>
    <cellStyle name="Notas 7 2 9 3" xfId="43372"/>
    <cellStyle name="Notas 7 2 9 3 2" xfId="43373"/>
    <cellStyle name="Notas 7 2 9 3 2 2" xfId="43374"/>
    <cellStyle name="Notas 7 2 9 3 2 3" xfId="43375"/>
    <cellStyle name="Notas 7 2 9 3 2 4" xfId="43376"/>
    <cellStyle name="Notas 7 2 9 3 3" xfId="43377"/>
    <cellStyle name="Notas 7 2 9 3 3 2" xfId="43378"/>
    <cellStyle name="Notas 7 2 9 3 3 3" xfId="43379"/>
    <cellStyle name="Notas 7 2 9 3 3 4" xfId="43380"/>
    <cellStyle name="Notas 7 2 9 3 4" xfId="43381"/>
    <cellStyle name="Notas 7 2 9 3 5" xfId="43382"/>
    <cellStyle name="Notas 7 2 9 3 6" xfId="43383"/>
    <cellStyle name="Notas 7 2 9 4" xfId="43384"/>
    <cellStyle name="Notas 7 2 9 4 2" xfId="43385"/>
    <cellStyle name="Notas 7 2 9 4 3" xfId="43386"/>
    <cellStyle name="Notas 7 2 9 4 4" xfId="43387"/>
    <cellStyle name="Notas 7 2 9 5" xfId="43388"/>
    <cellStyle name="Notas 7 2 9 6" xfId="43389"/>
    <cellStyle name="Notas 7 3" xfId="43390"/>
    <cellStyle name="Notas 7 3 10" xfId="43391"/>
    <cellStyle name="Notas 7 3 10 2" xfId="43392"/>
    <cellStyle name="Notas 7 3 10 2 2" xfId="43393"/>
    <cellStyle name="Notas 7 3 10 2 2 2" xfId="43394"/>
    <cellStyle name="Notas 7 3 10 2 2 3" xfId="43395"/>
    <cellStyle name="Notas 7 3 10 2 2 4" xfId="43396"/>
    <cellStyle name="Notas 7 3 10 2 3" xfId="43397"/>
    <cellStyle name="Notas 7 3 10 2 3 2" xfId="43398"/>
    <cellStyle name="Notas 7 3 10 2 3 3" xfId="43399"/>
    <cellStyle name="Notas 7 3 10 2 3 4" xfId="43400"/>
    <cellStyle name="Notas 7 3 10 2 4" xfId="43401"/>
    <cellStyle name="Notas 7 3 10 2 5" xfId="43402"/>
    <cellStyle name="Notas 7 3 10 2 6" xfId="43403"/>
    <cellStyle name="Notas 7 3 10 3" xfId="43404"/>
    <cellStyle name="Notas 7 3 10 3 2" xfId="43405"/>
    <cellStyle name="Notas 7 3 10 3 2 2" xfId="43406"/>
    <cellStyle name="Notas 7 3 10 3 2 3" xfId="43407"/>
    <cellStyle name="Notas 7 3 10 3 2 4" xfId="43408"/>
    <cellStyle name="Notas 7 3 10 3 3" xfId="43409"/>
    <cellStyle name="Notas 7 3 10 3 3 2" xfId="43410"/>
    <cellStyle name="Notas 7 3 10 3 3 3" xfId="43411"/>
    <cellStyle name="Notas 7 3 10 3 3 4" xfId="43412"/>
    <cellStyle name="Notas 7 3 10 3 4" xfId="43413"/>
    <cellStyle name="Notas 7 3 10 3 5" xfId="43414"/>
    <cellStyle name="Notas 7 3 10 3 6" xfId="43415"/>
    <cellStyle name="Notas 7 3 10 4" xfId="43416"/>
    <cellStyle name="Notas 7 3 10 5" xfId="43417"/>
    <cellStyle name="Notas 7 3 10 6" xfId="43418"/>
    <cellStyle name="Notas 7 3 11" xfId="43419"/>
    <cellStyle name="Notas 7 3 12" xfId="43420"/>
    <cellStyle name="Notas 7 3 2" xfId="43421"/>
    <cellStyle name="Notas 7 3 2 2" xfId="43422"/>
    <cellStyle name="Notas 7 3 2 2 2" xfId="43423"/>
    <cellStyle name="Notas 7 3 2 2 2 2" xfId="43424"/>
    <cellStyle name="Notas 7 3 2 2 2 2 2" xfId="43425"/>
    <cellStyle name="Notas 7 3 2 2 2 2 3" xfId="43426"/>
    <cellStyle name="Notas 7 3 2 2 2 2 4" xfId="43427"/>
    <cellStyle name="Notas 7 3 2 2 2 3" xfId="43428"/>
    <cellStyle name="Notas 7 3 2 2 2 3 2" xfId="43429"/>
    <cellStyle name="Notas 7 3 2 2 2 3 3" xfId="43430"/>
    <cellStyle name="Notas 7 3 2 2 2 3 4" xfId="43431"/>
    <cellStyle name="Notas 7 3 2 2 2 4" xfId="43432"/>
    <cellStyle name="Notas 7 3 2 2 2 5" xfId="43433"/>
    <cellStyle name="Notas 7 3 2 2 2 6" xfId="43434"/>
    <cellStyle name="Notas 7 3 2 2 3" xfId="43435"/>
    <cellStyle name="Notas 7 3 2 2 3 2" xfId="43436"/>
    <cellStyle name="Notas 7 3 2 2 3 2 2" xfId="43437"/>
    <cellStyle name="Notas 7 3 2 2 3 2 3" xfId="43438"/>
    <cellStyle name="Notas 7 3 2 2 3 2 4" xfId="43439"/>
    <cellStyle name="Notas 7 3 2 2 3 3" xfId="43440"/>
    <cellStyle name="Notas 7 3 2 2 3 3 2" xfId="43441"/>
    <cellStyle name="Notas 7 3 2 2 3 3 3" xfId="43442"/>
    <cellStyle name="Notas 7 3 2 2 3 3 4" xfId="43443"/>
    <cellStyle name="Notas 7 3 2 2 3 4" xfId="43444"/>
    <cellStyle name="Notas 7 3 2 2 3 5" xfId="43445"/>
    <cellStyle name="Notas 7 3 2 2 3 6" xfId="43446"/>
    <cellStyle name="Notas 7 3 2 2 4" xfId="43447"/>
    <cellStyle name="Notas 7 3 2 2 5" xfId="43448"/>
    <cellStyle name="Notas 7 3 2 2 6" xfId="43449"/>
    <cellStyle name="Notas 7 3 2 3" xfId="43450"/>
    <cellStyle name="Notas 7 3 2 4" xfId="43451"/>
    <cellStyle name="Notas 7 3 3" xfId="43452"/>
    <cellStyle name="Notas 7 3 3 2" xfId="43453"/>
    <cellStyle name="Notas 7 3 3 2 2" xfId="43454"/>
    <cellStyle name="Notas 7 3 3 2 2 2" xfId="43455"/>
    <cellStyle name="Notas 7 3 3 2 2 2 2" xfId="43456"/>
    <cellStyle name="Notas 7 3 3 2 2 2 3" xfId="43457"/>
    <cellStyle name="Notas 7 3 3 2 2 2 4" xfId="43458"/>
    <cellStyle name="Notas 7 3 3 2 2 3" xfId="43459"/>
    <cellStyle name="Notas 7 3 3 2 2 3 2" xfId="43460"/>
    <cellStyle name="Notas 7 3 3 2 2 3 3" xfId="43461"/>
    <cellStyle name="Notas 7 3 3 2 2 3 4" xfId="43462"/>
    <cellStyle name="Notas 7 3 3 2 2 4" xfId="43463"/>
    <cellStyle name="Notas 7 3 3 2 2 5" xfId="43464"/>
    <cellStyle name="Notas 7 3 3 2 2 6" xfId="43465"/>
    <cellStyle name="Notas 7 3 3 2 3" xfId="43466"/>
    <cellStyle name="Notas 7 3 3 2 3 2" xfId="43467"/>
    <cellStyle name="Notas 7 3 3 2 3 2 2" xfId="43468"/>
    <cellStyle name="Notas 7 3 3 2 3 2 3" xfId="43469"/>
    <cellStyle name="Notas 7 3 3 2 3 2 4" xfId="43470"/>
    <cellStyle name="Notas 7 3 3 2 3 3" xfId="43471"/>
    <cellStyle name="Notas 7 3 3 2 3 3 2" xfId="43472"/>
    <cellStyle name="Notas 7 3 3 2 3 3 3" xfId="43473"/>
    <cellStyle name="Notas 7 3 3 2 3 3 4" xfId="43474"/>
    <cellStyle name="Notas 7 3 3 2 3 4" xfId="43475"/>
    <cellStyle name="Notas 7 3 3 2 3 5" xfId="43476"/>
    <cellStyle name="Notas 7 3 3 2 3 6" xfId="43477"/>
    <cellStyle name="Notas 7 3 3 2 4" xfId="43478"/>
    <cellStyle name="Notas 7 3 3 2 5" xfId="43479"/>
    <cellStyle name="Notas 7 3 3 2 6" xfId="43480"/>
    <cellStyle name="Notas 7 3 3 3" xfId="43481"/>
    <cellStyle name="Notas 7 3 3 4" xfId="43482"/>
    <cellStyle name="Notas 7 3 4" xfId="43483"/>
    <cellStyle name="Notas 7 3 4 2" xfId="43484"/>
    <cellStyle name="Notas 7 3 4 2 2" xfId="43485"/>
    <cellStyle name="Notas 7 3 4 2 2 2" xfId="43486"/>
    <cellStyle name="Notas 7 3 4 2 2 2 2" xfId="43487"/>
    <cellStyle name="Notas 7 3 4 2 2 2 3" xfId="43488"/>
    <cellStyle name="Notas 7 3 4 2 2 2 4" xfId="43489"/>
    <cellStyle name="Notas 7 3 4 2 2 3" xfId="43490"/>
    <cellStyle name="Notas 7 3 4 2 2 3 2" xfId="43491"/>
    <cellStyle name="Notas 7 3 4 2 2 3 3" xfId="43492"/>
    <cellStyle name="Notas 7 3 4 2 2 3 4" xfId="43493"/>
    <cellStyle name="Notas 7 3 4 2 2 4" xfId="43494"/>
    <cellStyle name="Notas 7 3 4 2 2 5" xfId="43495"/>
    <cellStyle name="Notas 7 3 4 2 2 6" xfId="43496"/>
    <cellStyle name="Notas 7 3 4 2 3" xfId="43497"/>
    <cellStyle name="Notas 7 3 4 2 3 2" xfId="43498"/>
    <cellStyle name="Notas 7 3 4 2 3 2 2" xfId="43499"/>
    <cellStyle name="Notas 7 3 4 2 3 2 3" xfId="43500"/>
    <cellStyle name="Notas 7 3 4 2 3 2 4" xfId="43501"/>
    <cellStyle name="Notas 7 3 4 2 3 3" xfId="43502"/>
    <cellStyle name="Notas 7 3 4 2 3 3 2" xfId="43503"/>
    <cellStyle name="Notas 7 3 4 2 3 3 3" xfId="43504"/>
    <cellStyle name="Notas 7 3 4 2 3 3 4" xfId="43505"/>
    <cellStyle name="Notas 7 3 4 2 3 4" xfId="43506"/>
    <cellStyle name="Notas 7 3 4 2 3 5" xfId="43507"/>
    <cellStyle name="Notas 7 3 4 2 3 6" xfId="43508"/>
    <cellStyle name="Notas 7 3 4 2 4" xfId="43509"/>
    <cellStyle name="Notas 7 3 4 2 5" xfId="43510"/>
    <cellStyle name="Notas 7 3 4 2 6" xfId="43511"/>
    <cellStyle name="Notas 7 3 4 3" xfId="43512"/>
    <cellStyle name="Notas 7 3 4 4" xfId="43513"/>
    <cellStyle name="Notas 7 3 5" xfId="43514"/>
    <cellStyle name="Notas 7 3 5 2" xfId="43515"/>
    <cellStyle name="Notas 7 3 5 2 2" xfId="43516"/>
    <cellStyle name="Notas 7 3 5 2 2 2" xfId="43517"/>
    <cellStyle name="Notas 7 3 5 2 2 2 2" xfId="43518"/>
    <cellStyle name="Notas 7 3 5 2 2 2 3" xfId="43519"/>
    <cellStyle name="Notas 7 3 5 2 2 2 4" xfId="43520"/>
    <cellStyle name="Notas 7 3 5 2 2 3" xfId="43521"/>
    <cellStyle name="Notas 7 3 5 2 2 3 2" xfId="43522"/>
    <cellStyle name="Notas 7 3 5 2 2 3 3" xfId="43523"/>
    <cellStyle name="Notas 7 3 5 2 2 3 4" xfId="43524"/>
    <cellStyle name="Notas 7 3 5 2 2 4" xfId="43525"/>
    <cellStyle name="Notas 7 3 5 2 2 5" xfId="43526"/>
    <cellStyle name="Notas 7 3 5 2 2 6" xfId="43527"/>
    <cellStyle name="Notas 7 3 5 2 3" xfId="43528"/>
    <cellStyle name="Notas 7 3 5 2 3 2" xfId="43529"/>
    <cellStyle name="Notas 7 3 5 2 3 2 2" xfId="43530"/>
    <cellStyle name="Notas 7 3 5 2 3 2 3" xfId="43531"/>
    <cellStyle name="Notas 7 3 5 2 3 2 4" xfId="43532"/>
    <cellStyle name="Notas 7 3 5 2 3 3" xfId="43533"/>
    <cellStyle name="Notas 7 3 5 2 3 3 2" xfId="43534"/>
    <cellStyle name="Notas 7 3 5 2 3 3 3" xfId="43535"/>
    <cellStyle name="Notas 7 3 5 2 3 3 4" xfId="43536"/>
    <cellStyle name="Notas 7 3 5 2 3 4" xfId="43537"/>
    <cellStyle name="Notas 7 3 5 2 3 5" xfId="43538"/>
    <cellStyle name="Notas 7 3 5 2 3 6" xfId="43539"/>
    <cellStyle name="Notas 7 3 5 2 4" xfId="43540"/>
    <cellStyle name="Notas 7 3 5 2 5" xfId="43541"/>
    <cellStyle name="Notas 7 3 5 2 6" xfId="43542"/>
    <cellStyle name="Notas 7 3 5 3" xfId="43543"/>
    <cellStyle name="Notas 7 3 5 4" xfId="43544"/>
    <cellStyle name="Notas 7 3 6" xfId="43545"/>
    <cellStyle name="Notas 7 3 6 2" xfId="43546"/>
    <cellStyle name="Notas 7 3 6 2 2" xfId="43547"/>
    <cellStyle name="Notas 7 3 6 2 2 2" xfId="43548"/>
    <cellStyle name="Notas 7 3 6 2 2 3" xfId="43549"/>
    <cellStyle name="Notas 7 3 6 2 2 4" xfId="43550"/>
    <cellStyle name="Notas 7 3 6 2 3" xfId="43551"/>
    <cellStyle name="Notas 7 3 6 2 3 2" xfId="43552"/>
    <cellStyle name="Notas 7 3 6 2 3 3" xfId="43553"/>
    <cellStyle name="Notas 7 3 6 2 3 4" xfId="43554"/>
    <cellStyle name="Notas 7 3 6 2 4" xfId="43555"/>
    <cellStyle name="Notas 7 3 6 2 5" xfId="43556"/>
    <cellStyle name="Notas 7 3 6 2 6" xfId="43557"/>
    <cellStyle name="Notas 7 3 6 3" xfId="43558"/>
    <cellStyle name="Notas 7 3 6 3 2" xfId="43559"/>
    <cellStyle name="Notas 7 3 6 3 2 2" xfId="43560"/>
    <cellStyle name="Notas 7 3 6 3 2 3" xfId="43561"/>
    <cellStyle name="Notas 7 3 6 3 2 4" xfId="43562"/>
    <cellStyle name="Notas 7 3 6 3 3" xfId="43563"/>
    <cellStyle name="Notas 7 3 6 3 3 2" xfId="43564"/>
    <cellStyle name="Notas 7 3 6 3 3 3" xfId="43565"/>
    <cellStyle name="Notas 7 3 6 3 3 4" xfId="43566"/>
    <cellStyle name="Notas 7 3 6 3 4" xfId="43567"/>
    <cellStyle name="Notas 7 3 6 3 5" xfId="43568"/>
    <cellStyle name="Notas 7 3 6 3 6" xfId="43569"/>
    <cellStyle name="Notas 7 3 6 4" xfId="43570"/>
    <cellStyle name="Notas 7 3 6 4 2" xfId="43571"/>
    <cellStyle name="Notas 7 3 6 4 3" xfId="43572"/>
    <cellStyle name="Notas 7 3 6 4 4" xfId="43573"/>
    <cellStyle name="Notas 7 3 6 5" xfId="43574"/>
    <cellStyle name="Notas 7 3 6 6" xfId="43575"/>
    <cellStyle name="Notas 7 3 7" xfId="43576"/>
    <cellStyle name="Notas 7 3 7 2" xfId="43577"/>
    <cellStyle name="Notas 7 3 7 2 2" xfId="43578"/>
    <cellStyle name="Notas 7 3 7 2 2 2" xfId="43579"/>
    <cellStyle name="Notas 7 3 7 2 2 3" xfId="43580"/>
    <cellStyle name="Notas 7 3 7 2 2 4" xfId="43581"/>
    <cellStyle name="Notas 7 3 7 2 3" xfId="43582"/>
    <cellStyle name="Notas 7 3 7 2 3 2" xfId="43583"/>
    <cellStyle name="Notas 7 3 7 2 3 3" xfId="43584"/>
    <cellStyle name="Notas 7 3 7 2 3 4" xfId="43585"/>
    <cellStyle name="Notas 7 3 7 2 4" xfId="43586"/>
    <cellStyle name="Notas 7 3 7 2 5" xfId="43587"/>
    <cellStyle name="Notas 7 3 7 2 6" xfId="43588"/>
    <cellStyle name="Notas 7 3 7 3" xfId="43589"/>
    <cellStyle name="Notas 7 3 7 3 2" xfId="43590"/>
    <cellStyle name="Notas 7 3 7 3 2 2" xfId="43591"/>
    <cellStyle name="Notas 7 3 7 3 2 3" xfId="43592"/>
    <cellStyle name="Notas 7 3 7 3 2 4" xfId="43593"/>
    <cellStyle name="Notas 7 3 7 3 3" xfId="43594"/>
    <cellStyle name="Notas 7 3 7 3 3 2" xfId="43595"/>
    <cellStyle name="Notas 7 3 7 3 3 3" xfId="43596"/>
    <cellStyle name="Notas 7 3 7 3 3 4" xfId="43597"/>
    <cellStyle name="Notas 7 3 7 3 4" xfId="43598"/>
    <cellStyle name="Notas 7 3 7 3 5" xfId="43599"/>
    <cellStyle name="Notas 7 3 7 3 6" xfId="43600"/>
    <cellStyle name="Notas 7 3 7 4" xfId="43601"/>
    <cellStyle name="Notas 7 3 7 4 2" xfId="43602"/>
    <cellStyle name="Notas 7 3 7 4 3" xfId="43603"/>
    <cellStyle name="Notas 7 3 7 4 4" xfId="43604"/>
    <cellStyle name="Notas 7 3 7 5" xfId="43605"/>
    <cellStyle name="Notas 7 3 7 6" xfId="43606"/>
    <cellStyle name="Notas 7 3 8" xfId="43607"/>
    <cellStyle name="Notas 7 3 8 2" xfId="43608"/>
    <cellStyle name="Notas 7 3 8 2 2" xfId="43609"/>
    <cellStyle name="Notas 7 3 8 2 2 2" xfId="43610"/>
    <cellStyle name="Notas 7 3 8 2 2 3" xfId="43611"/>
    <cellStyle name="Notas 7 3 8 2 2 4" xfId="43612"/>
    <cellStyle name="Notas 7 3 8 2 3" xfId="43613"/>
    <cellStyle name="Notas 7 3 8 2 3 2" xfId="43614"/>
    <cellStyle name="Notas 7 3 8 2 3 3" xfId="43615"/>
    <cellStyle name="Notas 7 3 8 2 3 4" xfId="43616"/>
    <cellStyle name="Notas 7 3 8 2 4" xfId="43617"/>
    <cellStyle name="Notas 7 3 8 2 5" xfId="43618"/>
    <cellStyle name="Notas 7 3 8 2 6" xfId="43619"/>
    <cellStyle name="Notas 7 3 8 3" xfId="43620"/>
    <cellStyle name="Notas 7 3 8 3 2" xfId="43621"/>
    <cellStyle name="Notas 7 3 8 3 2 2" xfId="43622"/>
    <cellStyle name="Notas 7 3 8 3 2 3" xfId="43623"/>
    <cellStyle name="Notas 7 3 8 3 2 4" xfId="43624"/>
    <cellStyle name="Notas 7 3 8 3 3" xfId="43625"/>
    <cellStyle name="Notas 7 3 8 3 3 2" xfId="43626"/>
    <cellStyle name="Notas 7 3 8 3 3 3" xfId="43627"/>
    <cellStyle name="Notas 7 3 8 3 3 4" xfId="43628"/>
    <cellStyle name="Notas 7 3 8 3 4" xfId="43629"/>
    <cellStyle name="Notas 7 3 8 3 5" xfId="43630"/>
    <cellStyle name="Notas 7 3 8 3 6" xfId="43631"/>
    <cellStyle name="Notas 7 3 8 4" xfId="43632"/>
    <cellStyle name="Notas 7 3 8 4 2" xfId="43633"/>
    <cellStyle name="Notas 7 3 8 4 3" xfId="43634"/>
    <cellStyle name="Notas 7 3 8 4 4" xfId="43635"/>
    <cellStyle name="Notas 7 3 8 5" xfId="43636"/>
    <cellStyle name="Notas 7 3 8 6" xfId="43637"/>
    <cellStyle name="Notas 7 3 9" xfId="43638"/>
    <cellStyle name="Notas 7 3 9 2" xfId="43639"/>
    <cellStyle name="Notas 7 3 9 2 2" xfId="43640"/>
    <cellStyle name="Notas 7 3 9 2 2 2" xfId="43641"/>
    <cellStyle name="Notas 7 3 9 2 2 3" xfId="43642"/>
    <cellStyle name="Notas 7 3 9 2 2 4" xfId="43643"/>
    <cellStyle name="Notas 7 3 9 2 3" xfId="43644"/>
    <cellStyle name="Notas 7 3 9 2 3 2" xfId="43645"/>
    <cellStyle name="Notas 7 3 9 2 3 3" xfId="43646"/>
    <cellStyle name="Notas 7 3 9 2 3 4" xfId="43647"/>
    <cellStyle name="Notas 7 3 9 2 4" xfId="43648"/>
    <cellStyle name="Notas 7 3 9 2 5" xfId="43649"/>
    <cellStyle name="Notas 7 3 9 2 6" xfId="43650"/>
    <cellStyle name="Notas 7 3 9 3" xfId="43651"/>
    <cellStyle name="Notas 7 3 9 3 2" xfId="43652"/>
    <cellStyle name="Notas 7 3 9 3 2 2" xfId="43653"/>
    <cellStyle name="Notas 7 3 9 3 2 3" xfId="43654"/>
    <cellStyle name="Notas 7 3 9 3 2 4" xfId="43655"/>
    <cellStyle name="Notas 7 3 9 3 3" xfId="43656"/>
    <cellStyle name="Notas 7 3 9 3 3 2" xfId="43657"/>
    <cellStyle name="Notas 7 3 9 3 3 3" xfId="43658"/>
    <cellStyle name="Notas 7 3 9 3 3 4" xfId="43659"/>
    <cellStyle name="Notas 7 3 9 3 4" xfId="43660"/>
    <cellStyle name="Notas 7 3 9 3 5" xfId="43661"/>
    <cellStyle name="Notas 7 3 9 3 6" xfId="43662"/>
    <cellStyle name="Notas 7 3 9 4" xfId="43663"/>
    <cellStyle name="Notas 7 3 9 4 2" xfId="43664"/>
    <cellStyle name="Notas 7 3 9 4 3" xfId="43665"/>
    <cellStyle name="Notas 7 3 9 4 4" xfId="43666"/>
    <cellStyle name="Notas 7 3 9 5" xfId="43667"/>
    <cellStyle name="Notas 7 3 9 6" xfId="43668"/>
    <cellStyle name="Notas 7 4" xfId="43669"/>
    <cellStyle name="Notas 7 4 10" xfId="43670"/>
    <cellStyle name="Notas 7 4 10 2" xfId="43671"/>
    <cellStyle name="Notas 7 4 10 2 2" xfId="43672"/>
    <cellStyle name="Notas 7 4 10 2 2 2" xfId="43673"/>
    <cellStyle name="Notas 7 4 10 2 2 3" xfId="43674"/>
    <cellStyle name="Notas 7 4 10 2 2 4" xfId="43675"/>
    <cellStyle name="Notas 7 4 10 2 3" xfId="43676"/>
    <cellStyle name="Notas 7 4 10 2 3 2" xfId="43677"/>
    <cellStyle name="Notas 7 4 10 2 3 3" xfId="43678"/>
    <cellStyle name="Notas 7 4 10 2 3 4" xfId="43679"/>
    <cellStyle name="Notas 7 4 10 2 4" xfId="43680"/>
    <cellStyle name="Notas 7 4 10 2 5" xfId="43681"/>
    <cellStyle name="Notas 7 4 10 2 6" xfId="43682"/>
    <cellStyle name="Notas 7 4 10 3" xfId="43683"/>
    <cellStyle name="Notas 7 4 10 3 2" xfId="43684"/>
    <cellStyle name="Notas 7 4 10 3 2 2" xfId="43685"/>
    <cellStyle name="Notas 7 4 10 3 2 3" xfId="43686"/>
    <cellStyle name="Notas 7 4 10 3 2 4" xfId="43687"/>
    <cellStyle name="Notas 7 4 10 3 3" xfId="43688"/>
    <cellStyle name="Notas 7 4 10 3 3 2" xfId="43689"/>
    <cellStyle name="Notas 7 4 10 3 3 3" xfId="43690"/>
    <cellStyle name="Notas 7 4 10 3 3 4" xfId="43691"/>
    <cellStyle name="Notas 7 4 10 3 4" xfId="43692"/>
    <cellStyle name="Notas 7 4 10 3 5" xfId="43693"/>
    <cellStyle name="Notas 7 4 10 3 6" xfId="43694"/>
    <cellStyle name="Notas 7 4 10 4" xfId="43695"/>
    <cellStyle name="Notas 7 4 10 5" xfId="43696"/>
    <cellStyle name="Notas 7 4 10 6" xfId="43697"/>
    <cellStyle name="Notas 7 4 11" xfId="43698"/>
    <cellStyle name="Notas 7 4 12" xfId="43699"/>
    <cellStyle name="Notas 7 4 2" xfId="43700"/>
    <cellStyle name="Notas 7 4 2 2" xfId="43701"/>
    <cellStyle name="Notas 7 4 2 2 2" xfId="43702"/>
    <cellStyle name="Notas 7 4 2 2 2 2" xfId="43703"/>
    <cellStyle name="Notas 7 4 2 2 2 2 2" xfId="43704"/>
    <cellStyle name="Notas 7 4 2 2 2 2 3" xfId="43705"/>
    <cellStyle name="Notas 7 4 2 2 2 2 4" xfId="43706"/>
    <cellStyle name="Notas 7 4 2 2 2 3" xfId="43707"/>
    <cellStyle name="Notas 7 4 2 2 2 3 2" xfId="43708"/>
    <cellStyle name="Notas 7 4 2 2 2 3 3" xfId="43709"/>
    <cellStyle name="Notas 7 4 2 2 2 3 4" xfId="43710"/>
    <cellStyle name="Notas 7 4 2 2 2 4" xfId="43711"/>
    <cellStyle name="Notas 7 4 2 2 2 5" xfId="43712"/>
    <cellStyle name="Notas 7 4 2 2 2 6" xfId="43713"/>
    <cellStyle name="Notas 7 4 2 2 3" xfId="43714"/>
    <cellStyle name="Notas 7 4 2 2 3 2" xfId="43715"/>
    <cellStyle name="Notas 7 4 2 2 3 2 2" xfId="43716"/>
    <cellStyle name="Notas 7 4 2 2 3 2 3" xfId="43717"/>
    <cellStyle name="Notas 7 4 2 2 3 2 4" xfId="43718"/>
    <cellStyle name="Notas 7 4 2 2 3 3" xfId="43719"/>
    <cellStyle name="Notas 7 4 2 2 3 3 2" xfId="43720"/>
    <cellStyle name="Notas 7 4 2 2 3 3 3" xfId="43721"/>
    <cellStyle name="Notas 7 4 2 2 3 3 4" xfId="43722"/>
    <cellStyle name="Notas 7 4 2 2 3 4" xfId="43723"/>
    <cellStyle name="Notas 7 4 2 2 3 5" xfId="43724"/>
    <cellStyle name="Notas 7 4 2 2 3 6" xfId="43725"/>
    <cellStyle name="Notas 7 4 2 2 4" xfId="43726"/>
    <cellStyle name="Notas 7 4 2 2 5" xfId="43727"/>
    <cellStyle name="Notas 7 4 2 2 6" xfId="43728"/>
    <cellStyle name="Notas 7 4 2 3" xfId="43729"/>
    <cellStyle name="Notas 7 4 2 4" xfId="43730"/>
    <cellStyle name="Notas 7 4 3" xfId="43731"/>
    <cellStyle name="Notas 7 4 3 2" xfId="43732"/>
    <cellStyle name="Notas 7 4 3 2 2" xfId="43733"/>
    <cellStyle name="Notas 7 4 3 2 2 2" xfId="43734"/>
    <cellStyle name="Notas 7 4 3 2 2 2 2" xfId="43735"/>
    <cellStyle name="Notas 7 4 3 2 2 2 3" xfId="43736"/>
    <cellStyle name="Notas 7 4 3 2 2 2 4" xfId="43737"/>
    <cellStyle name="Notas 7 4 3 2 2 3" xfId="43738"/>
    <cellStyle name="Notas 7 4 3 2 2 3 2" xfId="43739"/>
    <cellStyle name="Notas 7 4 3 2 2 3 3" xfId="43740"/>
    <cellStyle name="Notas 7 4 3 2 2 3 4" xfId="43741"/>
    <cellStyle name="Notas 7 4 3 2 2 4" xfId="43742"/>
    <cellStyle name="Notas 7 4 3 2 2 5" xfId="43743"/>
    <cellStyle name="Notas 7 4 3 2 2 6" xfId="43744"/>
    <cellStyle name="Notas 7 4 3 2 3" xfId="43745"/>
    <cellStyle name="Notas 7 4 3 2 3 2" xfId="43746"/>
    <cellStyle name="Notas 7 4 3 2 3 2 2" xfId="43747"/>
    <cellStyle name="Notas 7 4 3 2 3 2 3" xfId="43748"/>
    <cellStyle name="Notas 7 4 3 2 3 2 4" xfId="43749"/>
    <cellStyle name="Notas 7 4 3 2 3 3" xfId="43750"/>
    <cellStyle name="Notas 7 4 3 2 3 3 2" xfId="43751"/>
    <cellStyle name="Notas 7 4 3 2 3 3 3" xfId="43752"/>
    <cellStyle name="Notas 7 4 3 2 3 3 4" xfId="43753"/>
    <cellStyle name="Notas 7 4 3 2 3 4" xfId="43754"/>
    <cellStyle name="Notas 7 4 3 2 3 5" xfId="43755"/>
    <cellStyle name="Notas 7 4 3 2 3 6" xfId="43756"/>
    <cellStyle name="Notas 7 4 3 2 4" xfId="43757"/>
    <cellStyle name="Notas 7 4 3 2 5" xfId="43758"/>
    <cellStyle name="Notas 7 4 3 2 6" xfId="43759"/>
    <cellStyle name="Notas 7 4 3 3" xfId="43760"/>
    <cellStyle name="Notas 7 4 3 4" xfId="43761"/>
    <cellStyle name="Notas 7 4 4" xfId="43762"/>
    <cellStyle name="Notas 7 4 4 2" xfId="43763"/>
    <cellStyle name="Notas 7 4 4 2 2" xfId="43764"/>
    <cellStyle name="Notas 7 4 4 2 2 2" xfId="43765"/>
    <cellStyle name="Notas 7 4 4 2 2 2 2" xfId="43766"/>
    <cellStyle name="Notas 7 4 4 2 2 2 3" xfId="43767"/>
    <cellStyle name="Notas 7 4 4 2 2 2 4" xfId="43768"/>
    <cellStyle name="Notas 7 4 4 2 2 3" xfId="43769"/>
    <cellStyle name="Notas 7 4 4 2 2 3 2" xfId="43770"/>
    <cellStyle name="Notas 7 4 4 2 2 3 3" xfId="43771"/>
    <cellStyle name="Notas 7 4 4 2 2 3 4" xfId="43772"/>
    <cellStyle name="Notas 7 4 4 2 2 4" xfId="43773"/>
    <cellStyle name="Notas 7 4 4 2 2 5" xfId="43774"/>
    <cellStyle name="Notas 7 4 4 2 2 6" xfId="43775"/>
    <cellStyle name="Notas 7 4 4 2 3" xfId="43776"/>
    <cellStyle name="Notas 7 4 4 2 3 2" xfId="43777"/>
    <cellStyle name="Notas 7 4 4 2 3 2 2" xfId="43778"/>
    <cellStyle name="Notas 7 4 4 2 3 2 3" xfId="43779"/>
    <cellStyle name="Notas 7 4 4 2 3 2 4" xfId="43780"/>
    <cellStyle name="Notas 7 4 4 2 3 3" xfId="43781"/>
    <cellStyle name="Notas 7 4 4 2 3 3 2" xfId="43782"/>
    <cellStyle name="Notas 7 4 4 2 3 3 3" xfId="43783"/>
    <cellStyle name="Notas 7 4 4 2 3 3 4" xfId="43784"/>
    <cellStyle name="Notas 7 4 4 2 3 4" xfId="43785"/>
    <cellStyle name="Notas 7 4 4 2 3 5" xfId="43786"/>
    <cellStyle name="Notas 7 4 4 2 3 6" xfId="43787"/>
    <cellStyle name="Notas 7 4 4 2 4" xfId="43788"/>
    <cellStyle name="Notas 7 4 4 2 5" xfId="43789"/>
    <cellStyle name="Notas 7 4 4 2 6" xfId="43790"/>
    <cellStyle name="Notas 7 4 4 3" xfId="43791"/>
    <cellStyle name="Notas 7 4 4 4" xfId="43792"/>
    <cellStyle name="Notas 7 4 5" xfId="43793"/>
    <cellStyle name="Notas 7 4 5 2" xfId="43794"/>
    <cellStyle name="Notas 7 4 5 2 2" xfId="43795"/>
    <cellStyle name="Notas 7 4 5 2 2 2" xfId="43796"/>
    <cellStyle name="Notas 7 4 5 2 2 2 2" xfId="43797"/>
    <cellStyle name="Notas 7 4 5 2 2 2 3" xfId="43798"/>
    <cellStyle name="Notas 7 4 5 2 2 2 4" xfId="43799"/>
    <cellStyle name="Notas 7 4 5 2 2 3" xfId="43800"/>
    <cellStyle name="Notas 7 4 5 2 2 3 2" xfId="43801"/>
    <cellStyle name="Notas 7 4 5 2 2 3 3" xfId="43802"/>
    <cellStyle name="Notas 7 4 5 2 2 3 4" xfId="43803"/>
    <cellStyle name="Notas 7 4 5 2 2 4" xfId="43804"/>
    <cellStyle name="Notas 7 4 5 2 2 5" xfId="43805"/>
    <cellStyle name="Notas 7 4 5 2 2 6" xfId="43806"/>
    <cellStyle name="Notas 7 4 5 2 3" xfId="43807"/>
    <cellStyle name="Notas 7 4 5 2 3 2" xfId="43808"/>
    <cellStyle name="Notas 7 4 5 2 3 2 2" xfId="43809"/>
    <cellStyle name="Notas 7 4 5 2 3 2 3" xfId="43810"/>
    <cellStyle name="Notas 7 4 5 2 3 2 4" xfId="43811"/>
    <cellStyle name="Notas 7 4 5 2 3 3" xfId="43812"/>
    <cellStyle name="Notas 7 4 5 2 3 3 2" xfId="43813"/>
    <cellStyle name="Notas 7 4 5 2 3 3 3" xfId="43814"/>
    <cellStyle name="Notas 7 4 5 2 3 3 4" xfId="43815"/>
    <cellStyle name="Notas 7 4 5 2 3 4" xfId="43816"/>
    <cellStyle name="Notas 7 4 5 2 3 5" xfId="43817"/>
    <cellStyle name="Notas 7 4 5 2 3 6" xfId="43818"/>
    <cellStyle name="Notas 7 4 5 2 4" xfId="43819"/>
    <cellStyle name="Notas 7 4 5 2 5" xfId="43820"/>
    <cellStyle name="Notas 7 4 5 2 6" xfId="43821"/>
    <cellStyle name="Notas 7 4 5 3" xfId="43822"/>
    <cellStyle name="Notas 7 4 5 4" xfId="43823"/>
    <cellStyle name="Notas 7 4 6" xfId="43824"/>
    <cellStyle name="Notas 7 4 6 2" xfId="43825"/>
    <cellStyle name="Notas 7 4 6 2 2" xfId="43826"/>
    <cellStyle name="Notas 7 4 6 2 2 2" xfId="43827"/>
    <cellStyle name="Notas 7 4 6 2 2 3" xfId="43828"/>
    <cellStyle name="Notas 7 4 6 2 2 4" xfId="43829"/>
    <cellStyle name="Notas 7 4 6 2 3" xfId="43830"/>
    <cellStyle name="Notas 7 4 6 2 3 2" xfId="43831"/>
    <cellStyle name="Notas 7 4 6 2 3 3" xfId="43832"/>
    <cellStyle name="Notas 7 4 6 2 3 4" xfId="43833"/>
    <cellStyle name="Notas 7 4 6 2 4" xfId="43834"/>
    <cellStyle name="Notas 7 4 6 2 5" xfId="43835"/>
    <cellStyle name="Notas 7 4 6 2 6" xfId="43836"/>
    <cellStyle name="Notas 7 4 6 3" xfId="43837"/>
    <cellStyle name="Notas 7 4 6 3 2" xfId="43838"/>
    <cellStyle name="Notas 7 4 6 3 2 2" xfId="43839"/>
    <cellStyle name="Notas 7 4 6 3 2 3" xfId="43840"/>
    <cellStyle name="Notas 7 4 6 3 2 4" xfId="43841"/>
    <cellStyle name="Notas 7 4 6 3 3" xfId="43842"/>
    <cellStyle name="Notas 7 4 6 3 3 2" xfId="43843"/>
    <cellStyle name="Notas 7 4 6 3 3 3" xfId="43844"/>
    <cellStyle name="Notas 7 4 6 3 3 4" xfId="43845"/>
    <cellStyle name="Notas 7 4 6 3 4" xfId="43846"/>
    <cellStyle name="Notas 7 4 6 3 5" xfId="43847"/>
    <cellStyle name="Notas 7 4 6 3 6" xfId="43848"/>
    <cellStyle name="Notas 7 4 6 4" xfId="43849"/>
    <cellStyle name="Notas 7 4 6 4 2" xfId="43850"/>
    <cellStyle name="Notas 7 4 6 4 3" xfId="43851"/>
    <cellStyle name="Notas 7 4 6 4 4" xfId="43852"/>
    <cellStyle name="Notas 7 4 6 5" xfId="43853"/>
    <cellStyle name="Notas 7 4 6 6" xfId="43854"/>
    <cellStyle name="Notas 7 4 7" xfId="43855"/>
    <cellStyle name="Notas 7 4 7 2" xfId="43856"/>
    <cellStyle name="Notas 7 4 7 2 2" xfId="43857"/>
    <cellStyle name="Notas 7 4 7 2 2 2" xfId="43858"/>
    <cellStyle name="Notas 7 4 7 2 2 3" xfId="43859"/>
    <cellStyle name="Notas 7 4 7 2 2 4" xfId="43860"/>
    <cellStyle name="Notas 7 4 7 2 3" xfId="43861"/>
    <cellStyle name="Notas 7 4 7 2 3 2" xfId="43862"/>
    <cellStyle name="Notas 7 4 7 2 3 3" xfId="43863"/>
    <cellStyle name="Notas 7 4 7 2 3 4" xfId="43864"/>
    <cellStyle name="Notas 7 4 7 2 4" xfId="43865"/>
    <cellStyle name="Notas 7 4 7 2 5" xfId="43866"/>
    <cellStyle name="Notas 7 4 7 2 6" xfId="43867"/>
    <cellStyle name="Notas 7 4 7 3" xfId="43868"/>
    <cellStyle name="Notas 7 4 7 3 2" xfId="43869"/>
    <cellStyle name="Notas 7 4 7 3 2 2" xfId="43870"/>
    <cellStyle name="Notas 7 4 7 3 2 3" xfId="43871"/>
    <cellStyle name="Notas 7 4 7 3 2 4" xfId="43872"/>
    <cellStyle name="Notas 7 4 7 3 3" xfId="43873"/>
    <cellStyle name="Notas 7 4 7 3 3 2" xfId="43874"/>
    <cellStyle name="Notas 7 4 7 3 3 3" xfId="43875"/>
    <cellStyle name="Notas 7 4 7 3 3 4" xfId="43876"/>
    <cellStyle name="Notas 7 4 7 3 4" xfId="43877"/>
    <cellStyle name="Notas 7 4 7 3 5" xfId="43878"/>
    <cellStyle name="Notas 7 4 7 3 6" xfId="43879"/>
    <cellStyle name="Notas 7 4 7 4" xfId="43880"/>
    <cellStyle name="Notas 7 4 7 4 2" xfId="43881"/>
    <cellStyle name="Notas 7 4 7 4 3" xfId="43882"/>
    <cellStyle name="Notas 7 4 7 4 4" xfId="43883"/>
    <cellStyle name="Notas 7 4 7 5" xfId="43884"/>
    <cellStyle name="Notas 7 4 7 6" xfId="43885"/>
    <cellStyle name="Notas 7 4 8" xfId="43886"/>
    <cellStyle name="Notas 7 4 8 2" xfId="43887"/>
    <cellStyle name="Notas 7 4 8 2 2" xfId="43888"/>
    <cellStyle name="Notas 7 4 8 2 2 2" xfId="43889"/>
    <cellStyle name="Notas 7 4 8 2 2 3" xfId="43890"/>
    <cellStyle name="Notas 7 4 8 2 2 4" xfId="43891"/>
    <cellStyle name="Notas 7 4 8 2 3" xfId="43892"/>
    <cellStyle name="Notas 7 4 8 2 3 2" xfId="43893"/>
    <cellStyle name="Notas 7 4 8 2 3 3" xfId="43894"/>
    <cellStyle name="Notas 7 4 8 2 3 4" xfId="43895"/>
    <cellStyle name="Notas 7 4 8 2 4" xfId="43896"/>
    <cellStyle name="Notas 7 4 8 2 5" xfId="43897"/>
    <cellStyle name="Notas 7 4 8 2 6" xfId="43898"/>
    <cellStyle name="Notas 7 4 8 3" xfId="43899"/>
    <cellStyle name="Notas 7 4 8 3 2" xfId="43900"/>
    <cellStyle name="Notas 7 4 8 3 2 2" xfId="43901"/>
    <cellStyle name="Notas 7 4 8 3 2 3" xfId="43902"/>
    <cellStyle name="Notas 7 4 8 3 2 4" xfId="43903"/>
    <cellStyle name="Notas 7 4 8 3 3" xfId="43904"/>
    <cellStyle name="Notas 7 4 8 3 3 2" xfId="43905"/>
    <cellStyle name="Notas 7 4 8 3 3 3" xfId="43906"/>
    <cellStyle name="Notas 7 4 8 3 3 4" xfId="43907"/>
    <cellStyle name="Notas 7 4 8 3 4" xfId="43908"/>
    <cellStyle name="Notas 7 4 8 3 5" xfId="43909"/>
    <cellStyle name="Notas 7 4 8 3 6" xfId="43910"/>
    <cellStyle name="Notas 7 4 8 4" xfId="43911"/>
    <cellStyle name="Notas 7 4 8 4 2" xfId="43912"/>
    <cellStyle name="Notas 7 4 8 4 3" xfId="43913"/>
    <cellStyle name="Notas 7 4 8 4 4" xfId="43914"/>
    <cellStyle name="Notas 7 4 8 5" xfId="43915"/>
    <cellStyle name="Notas 7 4 8 6" xfId="43916"/>
    <cellStyle name="Notas 7 4 9" xfId="43917"/>
    <cellStyle name="Notas 7 4 9 2" xfId="43918"/>
    <cellStyle name="Notas 7 4 9 2 2" xfId="43919"/>
    <cellStyle name="Notas 7 4 9 2 2 2" xfId="43920"/>
    <cellStyle name="Notas 7 4 9 2 2 3" xfId="43921"/>
    <cellStyle name="Notas 7 4 9 2 2 4" xfId="43922"/>
    <cellStyle name="Notas 7 4 9 2 3" xfId="43923"/>
    <cellStyle name="Notas 7 4 9 2 3 2" xfId="43924"/>
    <cellStyle name="Notas 7 4 9 2 3 3" xfId="43925"/>
    <cellStyle name="Notas 7 4 9 2 3 4" xfId="43926"/>
    <cellStyle name="Notas 7 4 9 2 4" xfId="43927"/>
    <cellStyle name="Notas 7 4 9 2 5" xfId="43928"/>
    <cellStyle name="Notas 7 4 9 2 6" xfId="43929"/>
    <cellStyle name="Notas 7 4 9 3" xfId="43930"/>
    <cellStyle name="Notas 7 4 9 3 2" xfId="43931"/>
    <cellStyle name="Notas 7 4 9 3 2 2" xfId="43932"/>
    <cellStyle name="Notas 7 4 9 3 2 3" xfId="43933"/>
    <cellStyle name="Notas 7 4 9 3 2 4" xfId="43934"/>
    <cellStyle name="Notas 7 4 9 3 3" xfId="43935"/>
    <cellStyle name="Notas 7 4 9 3 3 2" xfId="43936"/>
    <cellStyle name="Notas 7 4 9 3 3 3" xfId="43937"/>
    <cellStyle name="Notas 7 4 9 3 3 4" xfId="43938"/>
    <cellStyle name="Notas 7 4 9 3 4" xfId="43939"/>
    <cellStyle name="Notas 7 4 9 3 5" xfId="43940"/>
    <cellStyle name="Notas 7 4 9 3 6" xfId="43941"/>
    <cellStyle name="Notas 7 4 9 4" xfId="43942"/>
    <cellStyle name="Notas 7 4 9 4 2" xfId="43943"/>
    <cellStyle name="Notas 7 4 9 4 3" xfId="43944"/>
    <cellStyle name="Notas 7 4 9 4 4" xfId="43945"/>
    <cellStyle name="Notas 7 4 9 5" xfId="43946"/>
    <cellStyle name="Notas 7 4 9 6" xfId="43947"/>
    <cellStyle name="Notas 7 5" xfId="43948"/>
    <cellStyle name="Notas 7 5 2" xfId="43949"/>
    <cellStyle name="Notas 7 5 2 2" xfId="43950"/>
    <cellStyle name="Notas 7 5 2 2 2" xfId="43951"/>
    <cellStyle name="Notas 7 5 2 2 2 2" xfId="43952"/>
    <cellStyle name="Notas 7 5 2 2 2 3" xfId="43953"/>
    <cellStyle name="Notas 7 5 2 2 2 4" xfId="43954"/>
    <cellStyle name="Notas 7 5 2 2 3" xfId="43955"/>
    <cellStyle name="Notas 7 5 2 2 3 2" xfId="43956"/>
    <cellStyle name="Notas 7 5 2 2 3 3" xfId="43957"/>
    <cellStyle name="Notas 7 5 2 2 3 4" xfId="43958"/>
    <cellStyle name="Notas 7 5 2 2 4" xfId="43959"/>
    <cellStyle name="Notas 7 5 2 2 5" xfId="43960"/>
    <cellStyle name="Notas 7 5 2 2 6" xfId="43961"/>
    <cellStyle name="Notas 7 5 2 3" xfId="43962"/>
    <cellStyle name="Notas 7 5 2 3 2" xfId="43963"/>
    <cellStyle name="Notas 7 5 2 3 2 2" xfId="43964"/>
    <cellStyle name="Notas 7 5 2 3 2 3" xfId="43965"/>
    <cellStyle name="Notas 7 5 2 3 2 4" xfId="43966"/>
    <cellStyle name="Notas 7 5 2 3 3" xfId="43967"/>
    <cellStyle name="Notas 7 5 2 3 3 2" xfId="43968"/>
    <cellStyle name="Notas 7 5 2 3 3 3" xfId="43969"/>
    <cellStyle name="Notas 7 5 2 3 3 4" xfId="43970"/>
    <cellStyle name="Notas 7 5 2 3 4" xfId="43971"/>
    <cellStyle name="Notas 7 5 2 3 5" xfId="43972"/>
    <cellStyle name="Notas 7 5 2 3 6" xfId="43973"/>
    <cellStyle name="Notas 7 5 2 4" xfId="43974"/>
    <cellStyle name="Notas 7 5 2 5" xfId="43975"/>
    <cellStyle name="Notas 7 5 2 6" xfId="43976"/>
    <cellStyle name="Notas 7 5 3" xfId="43977"/>
    <cellStyle name="Notas 7 5 4" xfId="43978"/>
    <cellStyle name="Notas 7 6" xfId="43979"/>
    <cellStyle name="Notas 7 6 2" xfId="43980"/>
    <cellStyle name="Notas 7 6 2 2" xfId="43981"/>
    <cellStyle name="Notas 7 6 2 2 2" xfId="43982"/>
    <cellStyle name="Notas 7 6 2 2 2 2" xfId="43983"/>
    <cellStyle name="Notas 7 6 2 2 2 3" xfId="43984"/>
    <cellStyle name="Notas 7 6 2 2 2 4" xfId="43985"/>
    <cellStyle name="Notas 7 6 2 2 3" xfId="43986"/>
    <cellStyle name="Notas 7 6 2 2 3 2" xfId="43987"/>
    <cellStyle name="Notas 7 6 2 2 3 3" xfId="43988"/>
    <cellStyle name="Notas 7 6 2 2 3 4" xfId="43989"/>
    <cellStyle name="Notas 7 6 2 2 4" xfId="43990"/>
    <cellStyle name="Notas 7 6 2 2 5" xfId="43991"/>
    <cellStyle name="Notas 7 6 2 2 6" xfId="43992"/>
    <cellStyle name="Notas 7 6 2 3" xfId="43993"/>
    <cellStyle name="Notas 7 6 2 3 2" xfId="43994"/>
    <cellStyle name="Notas 7 6 2 3 2 2" xfId="43995"/>
    <cellStyle name="Notas 7 6 2 3 2 3" xfId="43996"/>
    <cellStyle name="Notas 7 6 2 3 2 4" xfId="43997"/>
    <cellStyle name="Notas 7 6 2 3 3" xfId="43998"/>
    <cellStyle name="Notas 7 6 2 3 3 2" xfId="43999"/>
    <cellStyle name="Notas 7 6 2 3 3 3" xfId="44000"/>
    <cellStyle name="Notas 7 6 2 3 3 4" xfId="44001"/>
    <cellStyle name="Notas 7 6 2 3 4" xfId="44002"/>
    <cellStyle name="Notas 7 6 2 3 5" xfId="44003"/>
    <cellStyle name="Notas 7 6 2 3 6" xfId="44004"/>
    <cellStyle name="Notas 7 6 2 4" xfId="44005"/>
    <cellStyle name="Notas 7 6 2 5" xfId="44006"/>
    <cellStyle name="Notas 7 6 2 6" xfId="44007"/>
    <cellStyle name="Notas 7 6 3" xfId="44008"/>
    <cellStyle name="Notas 7 6 4" xfId="44009"/>
    <cellStyle name="Notas 7 7" xfId="44010"/>
    <cellStyle name="Notas 7 7 2" xfId="44011"/>
    <cellStyle name="Notas 7 7 2 2" xfId="44012"/>
    <cellStyle name="Notas 7 7 2 2 2" xfId="44013"/>
    <cellStyle name="Notas 7 7 2 2 2 2" xfId="44014"/>
    <cellStyle name="Notas 7 7 2 2 2 3" xfId="44015"/>
    <cellStyle name="Notas 7 7 2 2 2 4" xfId="44016"/>
    <cellStyle name="Notas 7 7 2 2 3" xfId="44017"/>
    <cellStyle name="Notas 7 7 2 2 3 2" xfId="44018"/>
    <cellStyle name="Notas 7 7 2 2 3 3" xfId="44019"/>
    <cellStyle name="Notas 7 7 2 2 3 4" xfId="44020"/>
    <cellStyle name="Notas 7 7 2 2 4" xfId="44021"/>
    <cellStyle name="Notas 7 7 2 2 5" xfId="44022"/>
    <cellStyle name="Notas 7 7 2 2 6" xfId="44023"/>
    <cellStyle name="Notas 7 7 2 3" xfId="44024"/>
    <cellStyle name="Notas 7 7 2 3 2" xfId="44025"/>
    <cellStyle name="Notas 7 7 2 3 2 2" xfId="44026"/>
    <cellStyle name="Notas 7 7 2 3 2 3" xfId="44027"/>
    <cellStyle name="Notas 7 7 2 3 2 4" xfId="44028"/>
    <cellStyle name="Notas 7 7 2 3 3" xfId="44029"/>
    <cellStyle name="Notas 7 7 2 3 3 2" xfId="44030"/>
    <cellStyle name="Notas 7 7 2 3 3 3" xfId="44031"/>
    <cellStyle name="Notas 7 7 2 3 3 4" xfId="44032"/>
    <cellStyle name="Notas 7 7 2 3 4" xfId="44033"/>
    <cellStyle name="Notas 7 7 2 3 5" xfId="44034"/>
    <cellStyle name="Notas 7 7 2 3 6" xfId="44035"/>
    <cellStyle name="Notas 7 7 2 4" xfId="44036"/>
    <cellStyle name="Notas 7 7 2 5" xfId="44037"/>
    <cellStyle name="Notas 7 7 2 6" xfId="44038"/>
    <cellStyle name="Notas 7 7 3" xfId="44039"/>
    <cellStyle name="Notas 7 7 4" xfId="44040"/>
    <cellStyle name="Notas 7 8" xfId="44041"/>
    <cellStyle name="Notas 7 8 2" xfId="44042"/>
    <cellStyle name="Notas 7 8 2 2" xfId="44043"/>
    <cellStyle name="Notas 7 8 2 2 2" xfId="44044"/>
    <cellStyle name="Notas 7 8 2 2 2 2" xfId="44045"/>
    <cellStyle name="Notas 7 8 2 2 2 3" xfId="44046"/>
    <cellStyle name="Notas 7 8 2 2 2 4" xfId="44047"/>
    <cellStyle name="Notas 7 8 2 2 3" xfId="44048"/>
    <cellStyle name="Notas 7 8 2 2 3 2" xfId="44049"/>
    <cellStyle name="Notas 7 8 2 2 3 3" xfId="44050"/>
    <cellStyle name="Notas 7 8 2 2 3 4" xfId="44051"/>
    <cellStyle name="Notas 7 8 2 2 4" xfId="44052"/>
    <cellStyle name="Notas 7 8 2 2 5" xfId="44053"/>
    <cellStyle name="Notas 7 8 2 2 6" xfId="44054"/>
    <cellStyle name="Notas 7 8 2 3" xfId="44055"/>
    <cellStyle name="Notas 7 8 2 3 2" xfId="44056"/>
    <cellStyle name="Notas 7 8 2 3 2 2" xfId="44057"/>
    <cellStyle name="Notas 7 8 2 3 2 3" xfId="44058"/>
    <cellStyle name="Notas 7 8 2 3 2 4" xfId="44059"/>
    <cellStyle name="Notas 7 8 2 3 3" xfId="44060"/>
    <cellStyle name="Notas 7 8 2 3 3 2" xfId="44061"/>
    <cellStyle name="Notas 7 8 2 3 3 3" xfId="44062"/>
    <cellStyle name="Notas 7 8 2 3 3 4" xfId="44063"/>
    <cellStyle name="Notas 7 8 2 3 4" xfId="44064"/>
    <cellStyle name="Notas 7 8 2 3 5" xfId="44065"/>
    <cellStyle name="Notas 7 8 2 3 6" xfId="44066"/>
    <cellStyle name="Notas 7 8 2 4" xfId="44067"/>
    <cellStyle name="Notas 7 8 2 5" xfId="44068"/>
    <cellStyle name="Notas 7 8 2 6" xfId="44069"/>
    <cellStyle name="Notas 7 8 3" xfId="44070"/>
    <cellStyle name="Notas 7 8 4" xfId="44071"/>
    <cellStyle name="Notas 7 9" xfId="44072"/>
    <cellStyle name="Notas 7 9 2" xfId="44073"/>
    <cellStyle name="Notas 7 9 2 2" xfId="44074"/>
    <cellStyle name="Notas 7 9 2 2 2" xfId="44075"/>
    <cellStyle name="Notas 7 9 2 2 3" xfId="44076"/>
    <cellStyle name="Notas 7 9 2 2 4" xfId="44077"/>
    <cellStyle name="Notas 7 9 2 3" xfId="44078"/>
    <cellStyle name="Notas 7 9 2 3 2" xfId="44079"/>
    <cellStyle name="Notas 7 9 2 3 3" xfId="44080"/>
    <cellStyle name="Notas 7 9 2 3 4" xfId="44081"/>
    <cellStyle name="Notas 7 9 2 4" xfId="44082"/>
    <cellStyle name="Notas 7 9 2 5" xfId="44083"/>
    <cellStyle name="Notas 7 9 2 6" xfId="44084"/>
    <cellStyle name="Notas 7 9 3" xfId="44085"/>
    <cellStyle name="Notas 7 9 3 2" xfId="44086"/>
    <cellStyle name="Notas 7 9 3 2 2" xfId="44087"/>
    <cellStyle name="Notas 7 9 3 2 3" xfId="44088"/>
    <cellStyle name="Notas 7 9 3 2 4" xfId="44089"/>
    <cellStyle name="Notas 7 9 3 3" xfId="44090"/>
    <cellStyle name="Notas 7 9 3 3 2" xfId="44091"/>
    <cellStyle name="Notas 7 9 3 3 3" xfId="44092"/>
    <cellStyle name="Notas 7 9 3 3 4" xfId="44093"/>
    <cellStyle name="Notas 7 9 3 4" xfId="44094"/>
    <cellStyle name="Notas 7 9 3 5" xfId="44095"/>
    <cellStyle name="Notas 7 9 3 6" xfId="44096"/>
    <cellStyle name="Notas 7 9 4" xfId="44097"/>
    <cellStyle name="Notas 7 9 4 2" xfId="44098"/>
    <cellStyle name="Notas 7 9 4 3" xfId="44099"/>
    <cellStyle name="Notas 7 9 4 4" xfId="44100"/>
    <cellStyle name="Notas 7 9 5" xfId="44101"/>
    <cellStyle name="Notas 7 9 6" xfId="44102"/>
    <cellStyle name="Note" xfId="44103"/>
    <cellStyle name="Note 10" xfId="44104"/>
    <cellStyle name="Note 10 2" xfId="44105"/>
    <cellStyle name="Note 10 2 2" xfId="44106"/>
    <cellStyle name="Note 10 2 2 2" xfId="44107"/>
    <cellStyle name="Note 10 2 2 3" xfId="44108"/>
    <cellStyle name="Note 10 2 2 4" xfId="44109"/>
    <cellStyle name="Note 10 2 3" xfId="44110"/>
    <cellStyle name="Note 10 2 3 2" xfId="44111"/>
    <cellStyle name="Note 10 2 3 3" xfId="44112"/>
    <cellStyle name="Note 10 2 3 4" xfId="44113"/>
    <cellStyle name="Note 10 2 4" xfId="44114"/>
    <cellStyle name="Note 10 2 5" xfId="44115"/>
    <cellStyle name="Note 10 2 6" xfId="44116"/>
    <cellStyle name="Note 10 3" xfId="44117"/>
    <cellStyle name="Note 10 3 2" xfId="44118"/>
    <cellStyle name="Note 10 3 2 2" xfId="44119"/>
    <cellStyle name="Note 10 3 2 3" xfId="44120"/>
    <cellStyle name="Note 10 3 2 4" xfId="44121"/>
    <cellStyle name="Note 10 3 3" xfId="44122"/>
    <cellStyle name="Note 10 3 3 2" xfId="44123"/>
    <cellStyle name="Note 10 3 3 3" xfId="44124"/>
    <cellStyle name="Note 10 3 3 4" xfId="44125"/>
    <cellStyle name="Note 10 3 4" xfId="44126"/>
    <cellStyle name="Note 10 3 5" xfId="44127"/>
    <cellStyle name="Note 10 3 6" xfId="44128"/>
    <cellStyle name="Note 10 4" xfId="44129"/>
    <cellStyle name="Note 10 4 2" xfId="44130"/>
    <cellStyle name="Note 10 4 3" xfId="44131"/>
    <cellStyle name="Note 10 4 4" xfId="44132"/>
    <cellStyle name="Note 10 5" xfId="44133"/>
    <cellStyle name="Note 10 6" xfId="44134"/>
    <cellStyle name="Note 11" xfId="44135"/>
    <cellStyle name="Note 11 2" xfId="44136"/>
    <cellStyle name="Note 11 2 2" xfId="44137"/>
    <cellStyle name="Note 11 2 2 2" xfId="44138"/>
    <cellStyle name="Note 11 2 2 3" xfId="44139"/>
    <cellStyle name="Note 11 2 2 4" xfId="44140"/>
    <cellStyle name="Note 11 2 3" xfId="44141"/>
    <cellStyle name="Note 11 2 3 2" xfId="44142"/>
    <cellStyle name="Note 11 2 3 3" xfId="44143"/>
    <cellStyle name="Note 11 2 3 4" xfId="44144"/>
    <cellStyle name="Note 11 2 4" xfId="44145"/>
    <cellStyle name="Note 11 2 5" xfId="44146"/>
    <cellStyle name="Note 11 2 6" xfId="44147"/>
    <cellStyle name="Note 11 3" xfId="44148"/>
    <cellStyle name="Note 11 3 2" xfId="44149"/>
    <cellStyle name="Note 11 3 2 2" xfId="44150"/>
    <cellStyle name="Note 11 3 2 3" xfId="44151"/>
    <cellStyle name="Note 11 3 2 4" xfId="44152"/>
    <cellStyle name="Note 11 3 3" xfId="44153"/>
    <cellStyle name="Note 11 3 3 2" xfId="44154"/>
    <cellStyle name="Note 11 3 3 3" xfId="44155"/>
    <cellStyle name="Note 11 3 3 4" xfId="44156"/>
    <cellStyle name="Note 11 3 4" xfId="44157"/>
    <cellStyle name="Note 11 3 5" xfId="44158"/>
    <cellStyle name="Note 11 3 6" xfId="44159"/>
    <cellStyle name="Note 11 4" xfId="44160"/>
    <cellStyle name="Note 11 4 2" xfId="44161"/>
    <cellStyle name="Note 11 4 3" xfId="44162"/>
    <cellStyle name="Note 11 4 4" xfId="44163"/>
    <cellStyle name="Note 11 5" xfId="44164"/>
    <cellStyle name="Note 11 6" xfId="44165"/>
    <cellStyle name="Note 12" xfId="44166"/>
    <cellStyle name="Note 12 2" xfId="44167"/>
    <cellStyle name="Note 12 2 2" xfId="44168"/>
    <cellStyle name="Note 12 2 2 2" xfId="44169"/>
    <cellStyle name="Note 12 2 2 3" xfId="44170"/>
    <cellStyle name="Note 12 2 2 4" xfId="44171"/>
    <cellStyle name="Note 12 2 3" xfId="44172"/>
    <cellStyle name="Note 12 2 3 2" xfId="44173"/>
    <cellStyle name="Note 12 2 3 3" xfId="44174"/>
    <cellStyle name="Note 12 2 3 4" xfId="44175"/>
    <cellStyle name="Note 12 2 4" xfId="44176"/>
    <cellStyle name="Note 12 2 5" xfId="44177"/>
    <cellStyle name="Note 12 2 6" xfId="44178"/>
    <cellStyle name="Note 12 3" xfId="44179"/>
    <cellStyle name="Note 12 3 2" xfId="44180"/>
    <cellStyle name="Note 12 3 2 2" xfId="44181"/>
    <cellStyle name="Note 12 3 2 3" xfId="44182"/>
    <cellStyle name="Note 12 3 2 4" xfId="44183"/>
    <cellStyle name="Note 12 3 3" xfId="44184"/>
    <cellStyle name="Note 12 3 3 2" xfId="44185"/>
    <cellStyle name="Note 12 3 3 3" xfId="44186"/>
    <cellStyle name="Note 12 3 3 4" xfId="44187"/>
    <cellStyle name="Note 12 3 4" xfId="44188"/>
    <cellStyle name="Note 12 3 5" xfId="44189"/>
    <cellStyle name="Note 12 3 6" xfId="44190"/>
    <cellStyle name="Note 12 4" xfId="44191"/>
    <cellStyle name="Note 12 4 2" xfId="44192"/>
    <cellStyle name="Note 12 4 3" xfId="44193"/>
    <cellStyle name="Note 12 4 4" xfId="44194"/>
    <cellStyle name="Note 12 5" xfId="44195"/>
    <cellStyle name="Note 12 6" xfId="44196"/>
    <cellStyle name="Note 13" xfId="44197"/>
    <cellStyle name="Note 13 2" xfId="44198"/>
    <cellStyle name="Note 13 2 2" xfId="44199"/>
    <cellStyle name="Note 13 2 2 2" xfId="44200"/>
    <cellStyle name="Note 13 2 2 3" xfId="44201"/>
    <cellStyle name="Note 13 2 2 4" xfId="44202"/>
    <cellStyle name="Note 13 2 3" xfId="44203"/>
    <cellStyle name="Note 13 2 3 2" xfId="44204"/>
    <cellStyle name="Note 13 2 3 3" xfId="44205"/>
    <cellStyle name="Note 13 2 3 4" xfId="44206"/>
    <cellStyle name="Note 13 2 4" xfId="44207"/>
    <cellStyle name="Note 13 2 5" xfId="44208"/>
    <cellStyle name="Note 13 2 6" xfId="44209"/>
    <cellStyle name="Note 13 3" xfId="44210"/>
    <cellStyle name="Note 13 3 2" xfId="44211"/>
    <cellStyle name="Note 13 3 2 2" xfId="44212"/>
    <cellStyle name="Note 13 3 2 3" xfId="44213"/>
    <cellStyle name="Note 13 3 2 4" xfId="44214"/>
    <cellStyle name="Note 13 3 3" xfId="44215"/>
    <cellStyle name="Note 13 3 3 2" xfId="44216"/>
    <cellStyle name="Note 13 3 3 3" xfId="44217"/>
    <cellStyle name="Note 13 3 3 4" xfId="44218"/>
    <cellStyle name="Note 13 3 4" xfId="44219"/>
    <cellStyle name="Note 13 3 5" xfId="44220"/>
    <cellStyle name="Note 13 3 6" xfId="44221"/>
    <cellStyle name="Note 13 4" xfId="44222"/>
    <cellStyle name="Note 13 4 2" xfId="44223"/>
    <cellStyle name="Note 13 4 3" xfId="44224"/>
    <cellStyle name="Note 13 4 4" xfId="44225"/>
    <cellStyle name="Note 13 5" xfId="44226"/>
    <cellStyle name="Note 13 6" xfId="44227"/>
    <cellStyle name="Note 14" xfId="44228"/>
    <cellStyle name="Note 14 2" xfId="44229"/>
    <cellStyle name="Note 14 2 2" xfId="44230"/>
    <cellStyle name="Note 14 2 2 2" xfId="44231"/>
    <cellStyle name="Note 14 2 2 3" xfId="44232"/>
    <cellStyle name="Note 14 2 2 4" xfId="44233"/>
    <cellStyle name="Note 14 2 3" xfId="44234"/>
    <cellStyle name="Note 14 2 3 2" xfId="44235"/>
    <cellStyle name="Note 14 2 3 3" xfId="44236"/>
    <cellStyle name="Note 14 2 3 4" xfId="44237"/>
    <cellStyle name="Note 14 2 4" xfId="44238"/>
    <cellStyle name="Note 14 2 5" xfId="44239"/>
    <cellStyle name="Note 14 2 6" xfId="44240"/>
    <cellStyle name="Note 14 3" xfId="44241"/>
    <cellStyle name="Note 14 3 2" xfId="44242"/>
    <cellStyle name="Note 14 3 2 2" xfId="44243"/>
    <cellStyle name="Note 14 3 2 3" xfId="44244"/>
    <cellStyle name="Note 14 3 2 4" xfId="44245"/>
    <cellStyle name="Note 14 3 3" xfId="44246"/>
    <cellStyle name="Note 14 3 3 2" xfId="44247"/>
    <cellStyle name="Note 14 3 3 3" xfId="44248"/>
    <cellStyle name="Note 14 3 3 4" xfId="44249"/>
    <cellStyle name="Note 14 3 4" xfId="44250"/>
    <cellStyle name="Note 14 3 5" xfId="44251"/>
    <cellStyle name="Note 14 3 6" xfId="44252"/>
    <cellStyle name="Note 14 4" xfId="44253"/>
    <cellStyle name="Note 14 5" xfId="44254"/>
    <cellStyle name="Note 14 6" xfId="44255"/>
    <cellStyle name="Note 15" xfId="44256"/>
    <cellStyle name="Note 15 2" xfId="44257"/>
    <cellStyle name="Note 15 2 2" xfId="44258"/>
    <cellStyle name="Note 15 2 2 2" xfId="44259"/>
    <cellStyle name="Note 15 2 2 3" xfId="44260"/>
    <cellStyle name="Note 15 2 2 4" xfId="44261"/>
    <cellStyle name="Note 15 2 3" xfId="44262"/>
    <cellStyle name="Note 15 2 3 2" xfId="44263"/>
    <cellStyle name="Note 15 2 3 3" xfId="44264"/>
    <cellStyle name="Note 15 2 3 4" xfId="44265"/>
    <cellStyle name="Note 15 2 4" xfId="44266"/>
    <cellStyle name="Note 15 2 5" xfId="44267"/>
    <cellStyle name="Note 15 2 6" xfId="44268"/>
    <cellStyle name="Note 15 3" xfId="44269"/>
    <cellStyle name="Note 15 3 2" xfId="44270"/>
    <cellStyle name="Note 15 3 2 2" xfId="44271"/>
    <cellStyle name="Note 15 3 2 3" xfId="44272"/>
    <cellStyle name="Note 15 3 2 4" xfId="44273"/>
    <cellStyle name="Note 15 3 3" xfId="44274"/>
    <cellStyle name="Note 15 3 3 2" xfId="44275"/>
    <cellStyle name="Note 15 3 3 3" xfId="44276"/>
    <cellStyle name="Note 15 3 3 4" xfId="44277"/>
    <cellStyle name="Note 15 3 4" xfId="44278"/>
    <cellStyle name="Note 15 3 5" xfId="44279"/>
    <cellStyle name="Note 15 3 6" xfId="44280"/>
    <cellStyle name="Note 15 4" xfId="44281"/>
    <cellStyle name="Note 15 5" xfId="44282"/>
    <cellStyle name="Note 15 6" xfId="44283"/>
    <cellStyle name="Note 16" xfId="44284"/>
    <cellStyle name="Note 17" xfId="44285"/>
    <cellStyle name="Note 2" xfId="44286"/>
    <cellStyle name="Note 2 10" xfId="44287"/>
    <cellStyle name="Note 2 10 2" xfId="44288"/>
    <cellStyle name="Note 2 10 2 2" xfId="44289"/>
    <cellStyle name="Note 2 10 2 2 2" xfId="44290"/>
    <cellStyle name="Note 2 10 2 2 3" xfId="44291"/>
    <cellStyle name="Note 2 10 2 2 4" xfId="44292"/>
    <cellStyle name="Note 2 10 2 3" xfId="44293"/>
    <cellStyle name="Note 2 10 2 3 2" xfId="44294"/>
    <cellStyle name="Note 2 10 2 3 3" xfId="44295"/>
    <cellStyle name="Note 2 10 2 3 4" xfId="44296"/>
    <cellStyle name="Note 2 10 2 4" xfId="44297"/>
    <cellStyle name="Note 2 10 2 5" xfId="44298"/>
    <cellStyle name="Note 2 10 2 6" xfId="44299"/>
    <cellStyle name="Note 2 10 3" xfId="44300"/>
    <cellStyle name="Note 2 10 3 2" xfId="44301"/>
    <cellStyle name="Note 2 10 3 2 2" xfId="44302"/>
    <cellStyle name="Note 2 10 3 2 3" xfId="44303"/>
    <cellStyle name="Note 2 10 3 2 4" xfId="44304"/>
    <cellStyle name="Note 2 10 3 3" xfId="44305"/>
    <cellStyle name="Note 2 10 3 3 2" xfId="44306"/>
    <cellStyle name="Note 2 10 3 3 3" xfId="44307"/>
    <cellStyle name="Note 2 10 3 3 4" xfId="44308"/>
    <cellStyle name="Note 2 10 3 4" xfId="44309"/>
    <cellStyle name="Note 2 10 3 5" xfId="44310"/>
    <cellStyle name="Note 2 10 3 6" xfId="44311"/>
    <cellStyle name="Note 2 10 4" xfId="44312"/>
    <cellStyle name="Note 2 10 4 2" xfId="44313"/>
    <cellStyle name="Note 2 10 4 3" xfId="44314"/>
    <cellStyle name="Note 2 10 4 4" xfId="44315"/>
    <cellStyle name="Note 2 10 5" xfId="44316"/>
    <cellStyle name="Note 2 10 6" xfId="44317"/>
    <cellStyle name="Note 2 11" xfId="44318"/>
    <cellStyle name="Note 2 11 2" xfId="44319"/>
    <cellStyle name="Note 2 11 2 2" xfId="44320"/>
    <cellStyle name="Note 2 11 2 2 2" xfId="44321"/>
    <cellStyle name="Note 2 11 2 2 3" xfId="44322"/>
    <cellStyle name="Note 2 11 2 2 4" xfId="44323"/>
    <cellStyle name="Note 2 11 2 3" xfId="44324"/>
    <cellStyle name="Note 2 11 2 3 2" xfId="44325"/>
    <cellStyle name="Note 2 11 2 3 3" xfId="44326"/>
    <cellStyle name="Note 2 11 2 3 4" xfId="44327"/>
    <cellStyle name="Note 2 11 2 4" xfId="44328"/>
    <cellStyle name="Note 2 11 2 5" xfId="44329"/>
    <cellStyle name="Note 2 11 2 6" xfId="44330"/>
    <cellStyle name="Note 2 11 3" xfId="44331"/>
    <cellStyle name="Note 2 11 3 2" xfId="44332"/>
    <cellStyle name="Note 2 11 3 2 2" xfId="44333"/>
    <cellStyle name="Note 2 11 3 2 3" xfId="44334"/>
    <cellStyle name="Note 2 11 3 2 4" xfId="44335"/>
    <cellStyle name="Note 2 11 3 3" xfId="44336"/>
    <cellStyle name="Note 2 11 3 3 2" xfId="44337"/>
    <cellStyle name="Note 2 11 3 3 3" xfId="44338"/>
    <cellStyle name="Note 2 11 3 3 4" xfId="44339"/>
    <cellStyle name="Note 2 11 3 4" xfId="44340"/>
    <cellStyle name="Note 2 11 3 5" xfId="44341"/>
    <cellStyle name="Note 2 11 3 6" xfId="44342"/>
    <cellStyle name="Note 2 11 4" xfId="44343"/>
    <cellStyle name="Note 2 11 5" xfId="44344"/>
    <cellStyle name="Note 2 11 6" xfId="44345"/>
    <cellStyle name="Note 2 12" xfId="44346"/>
    <cellStyle name="Note 2 13" xfId="44347"/>
    <cellStyle name="Note 2 2" xfId="44348"/>
    <cellStyle name="Note 2 2 10" xfId="44349"/>
    <cellStyle name="Note 2 2 10 2" xfId="44350"/>
    <cellStyle name="Note 2 2 10 2 2" xfId="44351"/>
    <cellStyle name="Note 2 2 10 2 2 2" xfId="44352"/>
    <cellStyle name="Note 2 2 10 2 2 3" xfId="44353"/>
    <cellStyle name="Note 2 2 10 2 2 4" xfId="44354"/>
    <cellStyle name="Note 2 2 10 2 3" xfId="44355"/>
    <cellStyle name="Note 2 2 10 2 3 2" xfId="44356"/>
    <cellStyle name="Note 2 2 10 2 3 3" xfId="44357"/>
    <cellStyle name="Note 2 2 10 2 3 4" xfId="44358"/>
    <cellStyle name="Note 2 2 10 2 4" xfId="44359"/>
    <cellStyle name="Note 2 2 10 2 5" xfId="44360"/>
    <cellStyle name="Note 2 2 10 2 6" xfId="44361"/>
    <cellStyle name="Note 2 2 10 3" xfId="44362"/>
    <cellStyle name="Note 2 2 10 3 2" xfId="44363"/>
    <cellStyle name="Note 2 2 10 3 2 2" xfId="44364"/>
    <cellStyle name="Note 2 2 10 3 2 3" xfId="44365"/>
    <cellStyle name="Note 2 2 10 3 2 4" xfId="44366"/>
    <cellStyle name="Note 2 2 10 3 3" xfId="44367"/>
    <cellStyle name="Note 2 2 10 3 3 2" xfId="44368"/>
    <cellStyle name="Note 2 2 10 3 3 3" xfId="44369"/>
    <cellStyle name="Note 2 2 10 3 3 4" xfId="44370"/>
    <cellStyle name="Note 2 2 10 3 4" xfId="44371"/>
    <cellStyle name="Note 2 2 10 3 5" xfId="44372"/>
    <cellStyle name="Note 2 2 10 3 6" xfId="44373"/>
    <cellStyle name="Note 2 2 10 4" xfId="44374"/>
    <cellStyle name="Note 2 2 10 5" xfId="44375"/>
    <cellStyle name="Note 2 2 10 6" xfId="44376"/>
    <cellStyle name="Note 2 2 11" xfId="44377"/>
    <cellStyle name="Note 2 2 12" xfId="44378"/>
    <cellStyle name="Note 2 2 2" xfId="44379"/>
    <cellStyle name="Note 2 2 2 2" xfId="44380"/>
    <cellStyle name="Note 2 2 2 2 2" xfId="44381"/>
    <cellStyle name="Note 2 2 2 2 2 2" xfId="44382"/>
    <cellStyle name="Note 2 2 2 2 2 2 2" xfId="44383"/>
    <cellStyle name="Note 2 2 2 2 2 2 3" xfId="44384"/>
    <cellStyle name="Note 2 2 2 2 2 2 4" xfId="44385"/>
    <cellStyle name="Note 2 2 2 2 2 3" xfId="44386"/>
    <cellStyle name="Note 2 2 2 2 2 3 2" xfId="44387"/>
    <cellStyle name="Note 2 2 2 2 2 3 3" xfId="44388"/>
    <cellStyle name="Note 2 2 2 2 2 3 4" xfId="44389"/>
    <cellStyle name="Note 2 2 2 2 2 4" xfId="44390"/>
    <cellStyle name="Note 2 2 2 2 2 5" xfId="44391"/>
    <cellStyle name="Note 2 2 2 2 2 6" xfId="44392"/>
    <cellStyle name="Note 2 2 2 2 3" xfId="44393"/>
    <cellStyle name="Note 2 2 2 2 3 2" xfId="44394"/>
    <cellStyle name="Note 2 2 2 2 3 2 2" xfId="44395"/>
    <cellStyle name="Note 2 2 2 2 3 2 3" xfId="44396"/>
    <cellStyle name="Note 2 2 2 2 3 2 4" xfId="44397"/>
    <cellStyle name="Note 2 2 2 2 3 3" xfId="44398"/>
    <cellStyle name="Note 2 2 2 2 3 3 2" xfId="44399"/>
    <cellStyle name="Note 2 2 2 2 3 3 3" xfId="44400"/>
    <cellStyle name="Note 2 2 2 2 3 3 4" xfId="44401"/>
    <cellStyle name="Note 2 2 2 2 3 4" xfId="44402"/>
    <cellStyle name="Note 2 2 2 2 3 5" xfId="44403"/>
    <cellStyle name="Note 2 2 2 2 3 6" xfId="44404"/>
    <cellStyle name="Note 2 2 2 2 4" xfId="44405"/>
    <cellStyle name="Note 2 2 2 2 5" xfId="44406"/>
    <cellStyle name="Note 2 2 2 2 6" xfId="44407"/>
    <cellStyle name="Note 2 2 2 3" xfId="44408"/>
    <cellStyle name="Note 2 2 2 4" xfId="44409"/>
    <cellStyle name="Note 2 2 3" xfId="44410"/>
    <cellStyle name="Note 2 2 3 2" xfId="44411"/>
    <cellStyle name="Note 2 2 3 2 2" xfId="44412"/>
    <cellStyle name="Note 2 2 3 2 2 2" xfId="44413"/>
    <cellStyle name="Note 2 2 3 2 2 2 2" xfId="44414"/>
    <cellStyle name="Note 2 2 3 2 2 2 3" xfId="44415"/>
    <cellStyle name="Note 2 2 3 2 2 2 4" xfId="44416"/>
    <cellStyle name="Note 2 2 3 2 2 3" xfId="44417"/>
    <cellStyle name="Note 2 2 3 2 2 3 2" xfId="44418"/>
    <cellStyle name="Note 2 2 3 2 2 3 3" xfId="44419"/>
    <cellStyle name="Note 2 2 3 2 2 3 4" xfId="44420"/>
    <cellStyle name="Note 2 2 3 2 2 4" xfId="44421"/>
    <cellStyle name="Note 2 2 3 2 2 5" xfId="44422"/>
    <cellStyle name="Note 2 2 3 2 2 6" xfId="44423"/>
    <cellStyle name="Note 2 2 3 2 3" xfId="44424"/>
    <cellStyle name="Note 2 2 3 2 3 2" xfId="44425"/>
    <cellStyle name="Note 2 2 3 2 3 2 2" xfId="44426"/>
    <cellStyle name="Note 2 2 3 2 3 2 3" xfId="44427"/>
    <cellStyle name="Note 2 2 3 2 3 2 4" xfId="44428"/>
    <cellStyle name="Note 2 2 3 2 3 3" xfId="44429"/>
    <cellStyle name="Note 2 2 3 2 3 3 2" xfId="44430"/>
    <cellStyle name="Note 2 2 3 2 3 3 3" xfId="44431"/>
    <cellStyle name="Note 2 2 3 2 3 3 4" xfId="44432"/>
    <cellStyle name="Note 2 2 3 2 3 4" xfId="44433"/>
    <cellStyle name="Note 2 2 3 2 3 5" xfId="44434"/>
    <cellStyle name="Note 2 2 3 2 3 6" xfId="44435"/>
    <cellStyle name="Note 2 2 3 2 4" xfId="44436"/>
    <cellStyle name="Note 2 2 3 2 5" xfId="44437"/>
    <cellStyle name="Note 2 2 3 2 6" xfId="44438"/>
    <cellStyle name="Note 2 2 3 3" xfId="44439"/>
    <cellStyle name="Note 2 2 3 4" xfId="44440"/>
    <cellStyle name="Note 2 2 4" xfId="44441"/>
    <cellStyle name="Note 2 2 4 2" xfId="44442"/>
    <cellStyle name="Note 2 2 4 2 2" xfId="44443"/>
    <cellStyle name="Note 2 2 4 2 2 2" xfId="44444"/>
    <cellStyle name="Note 2 2 4 2 2 2 2" xfId="44445"/>
    <cellStyle name="Note 2 2 4 2 2 2 3" xfId="44446"/>
    <cellStyle name="Note 2 2 4 2 2 2 4" xfId="44447"/>
    <cellStyle name="Note 2 2 4 2 2 3" xfId="44448"/>
    <cellStyle name="Note 2 2 4 2 2 3 2" xfId="44449"/>
    <cellStyle name="Note 2 2 4 2 2 3 3" xfId="44450"/>
    <cellStyle name="Note 2 2 4 2 2 3 4" xfId="44451"/>
    <cellStyle name="Note 2 2 4 2 2 4" xfId="44452"/>
    <cellStyle name="Note 2 2 4 2 2 5" xfId="44453"/>
    <cellStyle name="Note 2 2 4 2 2 6" xfId="44454"/>
    <cellStyle name="Note 2 2 4 2 3" xfId="44455"/>
    <cellStyle name="Note 2 2 4 2 3 2" xfId="44456"/>
    <cellStyle name="Note 2 2 4 2 3 2 2" xfId="44457"/>
    <cellStyle name="Note 2 2 4 2 3 2 3" xfId="44458"/>
    <cellStyle name="Note 2 2 4 2 3 2 4" xfId="44459"/>
    <cellStyle name="Note 2 2 4 2 3 3" xfId="44460"/>
    <cellStyle name="Note 2 2 4 2 3 3 2" xfId="44461"/>
    <cellStyle name="Note 2 2 4 2 3 3 3" xfId="44462"/>
    <cellStyle name="Note 2 2 4 2 3 3 4" xfId="44463"/>
    <cellStyle name="Note 2 2 4 2 3 4" xfId="44464"/>
    <cellStyle name="Note 2 2 4 2 3 5" xfId="44465"/>
    <cellStyle name="Note 2 2 4 2 3 6" xfId="44466"/>
    <cellStyle name="Note 2 2 4 2 4" xfId="44467"/>
    <cellStyle name="Note 2 2 4 2 5" xfId="44468"/>
    <cellStyle name="Note 2 2 4 2 6" xfId="44469"/>
    <cellStyle name="Note 2 2 4 3" xfId="44470"/>
    <cellStyle name="Note 2 2 4 4" xfId="44471"/>
    <cellStyle name="Note 2 2 5" xfId="44472"/>
    <cellStyle name="Note 2 2 5 2" xfId="44473"/>
    <cellStyle name="Note 2 2 5 2 2" xfId="44474"/>
    <cellStyle name="Note 2 2 5 2 2 2" xfId="44475"/>
    <cellStyle name="Note 2 2 5 2 2 2 2" xfId="44476"/>
    <cellStyle name="Note 2 2 5 2 2 2 3" xfId="44477"/>
    <cellStyle name="Note 2 2 5 2 2 2 4" xfId="44478"/>
    <cellStyle name="Note 2 2 5 2 2 3" xfId="44479"/>
    <cellStyle name="Note 2 2 5 2 2 3 2" xfId="44480"/>
    <cellStyle name="Note 2 2 5 2 2 3 3" xfId="44481"/>
    <cellStyle name="Note 2 2 5 2 2 3 4" xfId="44482"/>
    <cellStyle name="Note 2 2 5 2 2 4" xfId="44483"/>
    <cellStyle name="Note 2 2 5 2 2 5" xfId="44484"/>
    <cellStyle name="Note 2 2 5 2 2 6" xfId="44485"/>
    <cellStyle name="Note 2 2 5 2 3" xfId="44486"/>
    <cellStyle name="Note 2 2 5 2 3 2" xfId="44487"/>
    <cellStyle name="Note 2 2 5 2 3 2 2" xfId="44488"/>
    <cellStyle name="Note 2 2 5 2 3 2 3" xfId="44489"/>
    <cellStyle name="Note 2 2 5 2 3 2 4" xfId="44490"/>
    <cellStyle name="Note 2 2 5 2 3 3" xfId="44491"/>
    <cellStyle name="Note 2 2 5 2 3 3 2" xfId="44492"/>
    <cellStyle name="Note 2 2 5 2 3 3 3" xfId="44493"/>
    <cellStyle name="Note 2 2 5 2 3 3 4" xfId="44494"/>
    <cellStyle name="Note 2 2 5 2 3 4" xfId="44495"/>
    <cellStyle name="Note 2 2 5 2 3 5" xfId="44496"/>
    <cellStyle name="Note 2 2 5 2 3 6" xfId="44497"/>
    <cellStyle name="Note 2 2 5 2 4" xfId="44498"/>
    <cellStyle name="Note 2 2 5 2 5" xfId="44499"/>
    <cellStyle name="Note 2 2 5 2 6" xfId="44500"/>
    <cellStyle name="Note 2 2 5 3" xfId="44501"/>
    <cellStyle name="Note 2 2 5 4" xfId="44502"/>
    <cellStyle name="Note 2 2 6" xfId="44503"/>
    <cellStyle name="Note 2 2 6 2" xfId="44504"/>
    <cellStyle name="Note 2 2 6 2 2" xfId="44505"/>
    <cellStyle name="Note 2 2 6 2 2 2" xfId="44506"/>
    <cellStyle name="Note 2 2 6 2 2 3" xfId="44507"/>
    <cellStyle name="Note 2 2 6 2 2 4" xfId="44508"/>
    <cellStyle name="Note 2 2 6 2 3" xfId="44509"/>
    <cellStyle name="Note 2 2 6 2 3 2" xfId="44510"/>
    <cellStyle name="Note 2 2 6 2 3 3" xfId="44511"/>
    <cellStyle name="Note 2 2 6 2 3 4" xfId="44512"/>
    <cellStyle name="Note 2 2 6 2 4" xfId="44513"/>
    <cellStyle name="Note 2 2 6 2 5" xfId="44514"/>
    <cellStyle name="Note 2 2 6 2 6" xfId="44515"/>
    <cellStyle name="Note 2 2 6 3" xfId="44516"/>
    <cellStyle name="Note 2 2 6 3 2" xfId="44517"/>
    <cellStyle name="Note 2 2 6 3 2 2" xfId="44518"/>
    <cellStyle name="Note 2 2 6 3 2 3" xfId="44519"/>
    <cellStyle name="Note 2 2 6 3 2 4" xfId="44520"/>
    <cellStyle name="Note 2 2 6 3 3" xfId="44521"/>
    <cellStyle name="Note 2 2 6 3 3 2" xfId="44522"/>
    <cellStyle name="Note 2 2 6 3 3 3" xfId="44523"/>
    <cellStyle name="Note 2 2 6 3 3 4" xfId="44524"/>
    <cellStyle name="Note 2 2 6 3 4" xfId="44525"/>
    <cellStyle name="Note 2 2 6 3 5" xfId="44526"/>
    <cellStyle name="Note 2 2 6 3 6" xfId="44527"/>
    <cellStyle name="Note 2 2 6 4" xfId="44528"/>
    <cellStyle name="Note 2 2 6 4 2" xfId="44529"/>
    <cellStyle name="Note 2 2 6 4 3" xfId="44530"/>
    <cellStyle name="Note 2 2 6 4 4" xfId="44531"/>
    <cellStyle name="Note 2 2 6 5" xfId="44532"/>
    <cellStyle name="Note 2 2 6 6" xfId="44533"/>
    <cellStyle name="Note 2 2 7" xfId="44534"/>
    <cellStyle name="Note 2 2 7 2" xfId="44535"/>
    <cellStyle name="Note 2 2 7 2 2" xfId="44536"/>
    <cellStyle name="Note 2 2 7 2 2 2" xfId="44537"/>
    <cellStyle name="Note 2 2 7 2 2 3" xfId="44538"/>
    <cellStyle name="Note 2 2 7 2 2 4" xfId="44539"/>
    <cellStyle name="Note 2 2 7 2 3" xfId="44540"/>
    <cellStyle name="Note 2 2 7 2 3 2" xfId="44541"/>
    <cellStyle name="Note 2 2 7 2 3 3" xfId="44542"/>
    <cellStyle name="Note 2 2 7 2 3 4" xfId="44543"/>
    <cellStyle name="Note 2 2 7 2 4" xfId="44544"/>
    <cellStyle name="Note 2 2 7 2 5" xfId="44545"/>
    <cellStyle name="Note 2 2 7 2 6" xfId="44546"/>
    <cellStyle name="Note 2 2 7 3" xfId="44547"/>
    <cellStyle name="Note 2 2 7 3 2" xfId="44548"/>
    <cellStyle name="Note 2 2 7 3 2 2" xfId="44549"/>
    <cellStyle name="Note 2 2 7 3 2 3" xfId="44550"/>
    <cellStyle name="Note 2 2 7 3 2 4" xfId="44551"/>
    <cellStyle name="Note 2 2 7 3 3" xfId="44552"/>
    <cellStyle name="Note 2 2 7 3 3 2" xfId="44553"/>
    <cellStyle name="Note 2 2 7 3 3 3" xfId="44554"/>
    <cellStyle name="Note 2 2 7 3 3 4" xfId="44555"/>
    <cellStyle name="Note 2 2 7 3 4" xfId="44556"/>
    <cellStyle name="Note 2 2 7 3 5" xfId="44557"/>
    <cellStyle name="Note 2 2 7 3 6" xfId="44558"/>
    <cellStyle name="Note 2 2 7 4" xfId="44559"/>
    <cellStyle name="Note 2 2 7 4 2" xfId="44560"/>
    <cellStyle name="Note 2 2 7 4 3" xfId="44561"/>
    <cellStyle name="Note 2 2 7 4 4" xfId="44562"/>
    <cellStyle name="Note 2 2 7 5" xfId="44563"/>
    <cellStyle name="Note 2 2 7 6" xfId="44564"/>
    <cellStyle name="Note 2 2 8" xfId="44565"/>
    <cellStyle name="Note 2 2 8 2" xfId="44566"/>
    <cellStyle name="Note 2 2 8 2 2" xfId="44567"/>
    <cellStyle name="Note 2 2 8 2 2 2" xfId="44568"/>
    <cellStyle name="Note 2 2 8 2 2 3" xfId="44569"/>
    <cellStyle name="Note 2 2 8 2 2 4" xfId="44570"/>
    <cellStyle name="Note 2 2 8 2 3" xfId="44571"/>
    <cellStyle name="Note 2 2 8 2 3 2" xfId="44572"/>
    <cellStyle name="Note 2 2 8 2 3 3" xfId="44573"/>
    <cellStyle name="Note 2 2 8 2 3 4" xfId="44574"/>
    <cellStyle name="Note 2 2 8 2 4" xfId="44575"/>
    <cellStyle name="Note 2 2 8 2 5" xfId="44576"/>
    <cellStyle name="Note 2 2 8 2 6" xfId="44577"/>
    <cellStyle name="Note 2 2 8 3" xfId="44578"/>
    <cellStyle name="Note 2 2 8 3 2" xfId="44579"/>
    <cellStyle name="Note 2 2 8 3 2 2" xfId="44580"/>
    <cellStyle name="Note 2 2 8 3 2 3" xfId="44581"/>
    <cellStyle name="Note 2 2 8 3 2 4" xfId="44582"/>
    <cellStyle name="Note 2 2 8 3 3" xfId="44583"/>
    <cellStyle name="Note 2 2 8 3 3 2" xfId="44584"/>
    <cellStyle name="Note 2 2 8 3 3 3" xfId="44585"/>
    <cellStyle name="Note 2 2 8 3 3 4" xfId="44586"/>
    <cellStyle name="Note 2 2 8 3 4" xfId="44587"/>
    <cellStyle name="Note 2 2 8 3 5" xfId="44588"/>
    <cellStyle name="Note 2 2 8 3 6" xfId="44589"/>
    <cellStyle name="Note 2 2 8 4" xfId="44590"/>
    <cellStyle name="Note 2 2 8 4 2" xfId="44591"/>
    <cellStyle name="Note 2 2 8 4 3" xfId="44592"/>
    <cellStyle name="Note 2 2 8 4 4" xfId="44593"/>
    <cellStyle name="Note 2 2 8 5" xfId="44594"/>
    <cellStyle name="Note 2 2 8 6" xfId="44595"/>
    <cellStyle name="Note 2 2 9" xfId="44596"/>
    <cellStyle name="Note 2 2 9 2" xfId="44597"/>
    <cellStyle name="Note 2 2 9 2 2" xfId="44598"/>
    <cellStyle name="Note 2 2 9 2 2 2" xfId="44599"/>
    <cellStyle name="Note 2 2 9 2 2 3" xfId="44600"/>
    <cellStyle name="Note 2 2 9 2 2 4" xfId="44601"/>
    <cellStyle name="Note 2 2 9 2 3" xfId="44602"/>
    <cellStyle name="Note 2 2 9 2 3 2" xfId="44603"/>
    <cellStyle name="Note 2 2 9 2 3 3" xfId="44604"/>
    <cellStyle name="Note 2 2 9 2 3 4" xfId="44605"/>
    <cellStyle name="Note 2 2 9 2 4" xfId="44606"/>
    <cellStyle name="Note 2 2 9 2 5" xfId="44607"/>
    <cellStyle name="Note 2 2 9 2 6" xfId="44608"/>
    <cellStyle name="Note 2 2 9 3" xfId="44609"/>
    <cellStyle name="Note 2 2 9 3 2" xfId="44610"/>
    <cellStyle name="Note 2 2 9 3 2 2" xfId="44611"/>
    <cellStyle name="Note 2 2 9 3 2 3" xfId="44612"/>
    <cellStyle name="Note 2 2 9 3 2 4" xfId="44613"/>
    <cellStyle name="Note 2 2 9 3 3" xfId="44614"/>
    <cellStyle name="Note 2 2 9 3 3 2" xfId="44615"/>
    <cellStyle name="Note 2 2 9 3 3 3" xfId="44616"/>
    <cellStyle name="Note 2 2 9 3 3 4" xfId="44617"/>
    <cellStyle name="Note 2 2 9 3 4" xfId="44618"/>
    <cellStyle name="Note 2 2 9 3 5" xfId="44619"/>
    <cellStyle name="Note 2 2 9 3 6" xfId="44620"/>
    <cellStyle name="Note 2 2 9 4" xfId="44621"/>
    <cellStyle name="Note 2 2 9 4 2" xfId="44622"/>
    <cellStyle name="Note 2 2 9 4 3" xfId="44623"/>
    <cellStyle name="Note 2 2 9 4 4" xfId="44624"/>
    <cellStyle name="Note 2 2 9 5" xfId="44625"/>
    <cellStyle name="Note 2 2 9 6" xfId="44626"/>
    <cellStyle name="Note 2 3" xfId="44627"/>
    <cellStyle name="Note 2 3 2" xfId="44628"/>
    <cellStyle name="Note 2 3 2 2" xfId="44629"/>
    <cellStyle name="Note 2 3 2 2 2" xfId="44630"/>
    <cellStyle name="Note 2 3 2 2 2 2" xfId="44631"/>
    <cellStyle name="Note 2 3 2 2 2 3" xfId="44632"/>
    <cellStyle name="Note 2 3 2 2 2 4" xfId="44633"/>
    <cellStyle name="Note 2 3 2 2 3" xfId="44634"/>
    <cellStyle name="Note 2 3 2 2 3 2" xfId="44635"/>
    <cellStyle name="Note 2 3 2 2 3 3" xfId="44636"/>
    <cellStyle name="Note 2 3 2 2 3 4" xfId="44637"/>
    <cellStyle name="Note 2 3 2 2 4" xfId="44638"/>
    <cellStyle name="Note 2 3 2 2 5" xfId="44639"/>
    <cellStyle name="Note 2 3 2 2 6" xfId="44640"/>
    <cellStyle name="Note 2 3 2 3" xfId="44641"/>
    <cellStyle name="Note 2 3 2 3 2" xfId="44642"/>
    <cellStyle name="Note 2 3 2 3 2 2" xfId="44643"/>
    <cellStyle name="Note 2 3 2 3 2 3" xfId="44644"/>
    <cellStyle name="Note 2 3 2 3 2 4" xfId="44645"/>
    <cellStyle name="Note 2 3 2 3 3" xfId="44646"/>
    <cellStyle name="Note 2 3 2 3 3 2" xfId="44647"/>
    <cellStyle name="Note 2 3 2 3 3 3" xfId="44648"/>
    <cellStyle name="Note 2 3 2 3 3 4" xfId="44649"/>
    <cellStyle name="Note 2 3 2 3 4" xfId="44650"/>
    <cellStyle name="Note 2 3 2 3 5" xfId="44651"/>
    <cellStyle name="Note 2 3 2 3 6" xfId="44652"/>
    <cellStyle name="Note 2 3 2 4" xfId="44653"/>
    <cellStyle name="Note 2 3 2 5" xfId="44654"/>
    <cellStyle name="Note 2 3 2 6" xfId="44655"/>
    <cellStyle name="Note 2 3 3" xfId="44656"/>
    <cellStyle name="Note 2 3 4" xfId="44657"/>
    <cellStyle name="Note 2 4" xfId="44658"/>
    <cellStyle name="Note 2 4 2" xfId="44659"/>
    <cellStyle name="Note 2 4 2 2" xfId="44660"/>
    <cellStyle name="Note 2 4 2 2 2" xfId="44661"/>
    <cellStyle name="Note 2 4 2 2 2 2" xfId="44662"/>
    <cellStyle name="Note 2 4 2 2 2 3" xfId="44663"/>
    <cellStyle name="Note 2 4 2 2 2 4" xfId="44664"/>
    <cellStyle name="Note 2 4 2 2 3" xfId="44665"/>
    <cellStyle name="Note 2 4 2 2 3 2" xfId="44666"/>
    <cellStyle name="Note 2 4 2 2 3 3" xfId="44667"/>
    <cellStyle name="Note 2 4 2 2 3 4" xfId="44668"/>
    <cellStyle name="Note 2 4 2 2 4" xfId="44669"/>
    <cellStyle name="Note 2 4 2 2 5" xfId="44670"/>
    <cellStyle name="Note 2 4 2 2 6" xfId="44671"/>
    <cellStyle name="Note 2 4 2 3" xfId="44672"/>
    <cellStyle name="Note 2 4 2 3 2" xfId="44673"/>
    <cellStyle name="Note 2 4 2 3 2 2" xfId="44674"/>
    <cellStyle name="Note 2 4 2 3 2 3" xfId="44675"/>
    <cellStyle name="Note 2 4 2 3 2 4" xfId="44676"/>
    <cellStyle name="Note 2 4 2 3 3" xfId="44677"/>
    <cellStyle name="Note 2 4 2 3 3 2" xfId="44678"/>
    <cellStyle name="Note 2 4 2 3 3 3" xfId="44679"/>
    <cellStyle name="Note 2 4 2 3 3 4" xfId="44680"/>
    <cellStyle name="Note 2 4 2 3 4" xfId="44681"/>
    <cellStyle name="Note 2 4 2 3 5" xfId="44682"/>
    <cellStyle name="Note 2 4 2 3 6" xfId="44683"/>
    <cellStyle name="Note 2 4 2 4" xfId="44684"/>
    <cellStyle name="Note 2 4 2 5" xfId="44685"/>
    <cellStyle name="Note 2 4 2 6" xfId="44686"/>
    <cellStyle name="Note 2 4 3" xfId="44687"/>
    <cellStyle name="Note 2 4 4" xfId="44688"/>
    <cellStyle name="Note 2 5" xfId="44689"/>
    <cellStyle name="Note 2 5 2" xfId="44690"/>
    <cellStyle name="Note 2 5 2 2" xfId="44691"/>
    <cellStyle name="Note 2 5 2 2 2" xfId="44692"/>
    <cellStyle name="Note 2 5 2 2 2 2" xfId="44693"/>
    <cellStyle name="Note 2 5 2 2 2 3" xfId="44694"/>
    <cellStyle name="Note 2 5 2 2 2 4" xfId="44695"/>
    <cellStyle name="Note 2 5 2 2 3" xfId="44696"/>
    <cellStyle name="Note 2 5 2 2 3 2" xfId="44697"/>
    <cellStyle name="Note 2 5 2 2 3 3" xfId="44698"/>
    <cellStyle name="Note 2 5 2 2 3 4" xfId="44699"/>
    <cellStyle name="Note 2 5 2 2 4" xfId="44700"/>
    <cellStyle name="Note 2 5 2 2 5" xfId="44701"/>
    <cellStyle name="Note 2 5 2 2 6" xfId="44702"/>
    <cellStyle name="Note 2 5 2 3" xfId="44703"/>
    <cellStyle name="Note 2 5 2 3 2" xfId="44704"/>
    <cellStyle name="Note 2 5 2 3 2 2" xfId="44705"/>
    <cellStyle name="Note 2 5 2 3 2 3" xfId="44706"/>
    <cellStyle name="Note 2 5 2 3 2 4" xfId="44707"/>
    <cellStyle name="Note 2 5 2 3 3" xfId="44708"/>
    <cellStyle name="Note 2 5 2 3 3 2" xfId="44709"/>
    <cellStyle name="Note 2 5 2 3 3 3" xfId="44710"/>
    <cellStyle name="Note 2 5 2 3 3 4" xfId="44711"/>
    <cellStyle name="Note 2 5 2 3 4" xfId="44712"/>
    <cellStyle name="Note 2 5 2 3 5" xfId="44713"/>
    <cellStyle name="Note 2 5 2 3 6" xfId="44714"/>
    <cellStyle name="Note 2 5 2 4" xfId="44715"/>
    <cellStyle name="Note 2 5 2 5" xfId="44716"/>
    <cellStyle name="Note 2 5 2 6" xfId="44717"/>
    <cellStyle name="Note 2 5 3" xfId="44718"/>
    <cellStyle name="Note 2 5 4" xfId="44719"/>
    <cellStyle name="Note 2 6" xfId="44720"/>
    <cellStyle name="Note 2 6 2" xfId="44721"/>
    <cellStyle name="Note 2 6 2 2" xfId="44722"/>
    <cellStyle name="Note 2 6 2 2 2" xfId="44723"/>
    <cellStyle name="Note 2 6 2 2 2 2" xfId="44724"/>
    <cellStyle name="Note 2 6 2 2 2 3" xfId="44725"/>
    <cellStyle name="Note 2 6 2 2 2 4" xfId="44726"/>
    <cellStyle name="Note 2 6 2 2 3" xfId="44727"/>
    <cellStyle name="Note 2 6 2 2 3 2" xfId="44728"/>
    <cellStyle name="Note 2 6 2 2 3 3" xfId="44729"/>
    <cellStyle name="Note 2 6 2 2 3 4" xfId="44730"/>
    <cellStyle name="Note 2 6 2 2 4" xfId="44731"/>
    <cellStyle name="Note 2 6 2 2 5" xfId="44732"/>
    <cellStyle name="Note 2 6 2 2 6" xfId="44733"/>
    <cellStyle name="Note 2 6 2 3" xfId="44734"/>
    <cellStyle name="Note 2 6 2 3 2" xfId="44735"/>
    <cellStyle name="Note 2 6 2 3 2 2" xfId="44736"/>
    <cellStyle name="Note 2 6 2 3 2 3" xfId="44737"/>
    <cellStyle name="Note 2 6 2 3 2 4" xfId="44738"/>
    <cellStyle name="Note 2 6 2 3 3" xfId="44739"/>
    <cellStyle name="Note 2 6 2 3 3 2" xfId="44740"/>
    <cellStyle name="Note 2 6 2 3 3 3" xfId="44741"/>
    <cellStyle name="Note 2 6 2 3 3 4" xfId="44742"/>
    <cellStyle name="Note 2 6 2 3 4" xfId="44743"/>
    <cellStyle name="Note 2 6 2 3 5" xfId="44744"/>
    <cellStyle name="Note 2 6 2 3 6" xfId="44745"/>
    <cellStyle name="Note 2 6 2 4" xfId="44746"/>
    <cellStyle name="Note 2 6 2 5" xfId="44747"/>
    <cellStyle name="Note 2 6 2 6" xfId="44748"/>
    <cellStyle name="Note 2 6 3" xfId="44749"/>
    <cellStyle name="Note 2 6 4" xfId="44750"/>
    <cellStyle name="Note 2 7" xfId="44751"/>
    <cellStyle name="Note 2 7 2" xfId="44752"/>
    <cellStyle name="Note 2 7 2 2" xfId="44753"/>
    <cellStyle name="Note 2 7 2 2 2" xfId="44754"/>
    <cellStyle name="Note 2 7 2 2 3" xfId="44755"/>
    <cellStyle name="Note 2 7 2 2 4" xfId="44756"/>
    <cellStyle name="Note 2 7 2 3" xfId="44757"/>
    <cellStyle name="Note 2 7 2 3 2" xfId="44758"/>
    <cellStyle name="Note 2 7 2 3 3" xfId="44759"/>
    <cellStyle name="Note 2 7 2 3 4" xfId="44760"/>
    <cellStyle name="Note 2 7 2 4" xfId="44761"/>
    <cellStyle name="Note 2 7 2 5" xfId="44762"/>
    <cellStyle name="Note 2 7 2 6" xfId="44763"/>
    <cellStyle name="Note 2 7 3" xfId="44764"/>
    <cellStyle name="Note 2 7 3 2" xfId="44765"/>
    <cellStyle name="Note 2 7 3 2 2" xfId="44766"/>
    <cellStyle name="Note 2 7 3 2 3" xfId="44767"/>
    <cellStyle name="Note 2 7 3 2 4" xfId="44768"/>
    <cellStyle name="Note 2 7 3 3" xfId="44769"/>
    <cellStyle name="Note 2 7 3 3 2" xfId="44770"/>
    <cellStyle name="Note 2 7 3 3 3" xfId="44771"/>
    <cellStyle name="Note 2 7 3 3 4" xfId="44772"/>
    <cellStyle name="Note 2 7 3 4" xfId="44773"/>
    <cellStyle name="Note 2 7 3 5" xfId="44774"/>
    <cellStyle name="Note 2 7 3 6" xfId="44775"/>
    <cellStyle name="Note 2 7 4" xfId="44776"/>
    <cellStyle name="Note 2 7 4 2" xfId="44777"/>
    <cellStyle name="Note 2 7 4 3" xfId="44778"/>
    <cellStyle name="Note 2 7 4 4" xfId="44779"/>
    <cellStyle name="Note 2 7 5" xfId="44780"/>
    <cellStyle name="Note 2 7 6" xfId="44781"/>
    <cellStyle name="Note 2 8" xfId="44782"/>
    <cellStyle name="Note 2 8 2" xfId="44783"/>
    <cellStyle name="Note 2 8 2 2" xfId="44784"/>
    <cellStyle name="Note 2 8 2 2 2" xfId="44785"/>
    <cellStyle name="Note 2 8 2 2 3" xfId="44786"/>
    <cellStyle name="Note 2 8 2 2 4" xfId="44787"/>
    <cellStyle name="Note 2 8 2 3" xfId="44788"/>
    <cellStyle name="Note 2 8 2 3 2" xfId="44789"/>
    <cellStyle name="Note 2 8 2 3 3" xfId="44790"/>
    <cellStyle name="Note 2 8 2 3 4" xfId="44791"/>
    <cellStyle name="Note 2 8 2 4" xfId="44792"/>
    <cellStyle name="Note 2 8 2 5" xfId="44793"/>
    <cellStyle name="Note 2 8 2 6" xfId="44794"/>
    <cellStyle name="Note 2 8 3" xfId="44795"/>
    <cellStyle name="Note 2 8 3 2" xfId="44796"/>
    <cellStyle name="Note 2 8 3 2 2" xfId="44797"/>
    <cellStyle name="Note 2 8 3 2 3" xfId="44798"/>
    <cellStyle name="Note 2 8 3 2 4" xfId="44799"/>
    <cellStyle name="Note 2 8 3 3" xfId="44800"/>
    <cellStyle name="Note 2 8 3 3 2" xfId="44801"/>
    <cellStyle name="Note 2 8 3 3 3" xfId="44802"/>
    <cellStyle name="Note 2 8 3 3 4" xfId="44803"/>
    <cellStyle name="Note 2 8 3 4" xfId="44804"/>
    <cellStyle name="Note 2 8 3 5" xfId="44805"/>
    <cellStyle name="Note 2 8 3 6" xfId="44806"/>
    <cellStyle name="Note 2 8 4" xfId="44807"/>
    <cellStyle name="Note 2 8 4 2" xfId="44808"/>
    <cellStyle name="Note 2 8 4 3" xfId="44809"/>
    <cellStyle name="Note 2 8 4 4" xfId="44810"/>
    <cellStyle name="Note 2 8 5" xfId="44811"/>
    <cellStyle name="Note 2 8 6" xfId="44812"/>
    <cellStyle name="Note 2 9" xfId="44813"/>
    <cellStyle name="Note 2 9 2" xfId="44814"/>
    <cellStyle name="Note 2 9 2 2" xfId="44815"/>
    <cellStyle name="Note 2 9 2 2 2" xfId="44816"/>
    <cellStyle name="Note 2 9 2 2 3" xfId="44817"/>
    <cellStyle name="Note 2 9 2 2 4" xfId="44818"/>
    <cellStyle name="Note 2 9 2 3" xfId="44819"/>
    <cellStyle name="Note 2 9 2 3 2" xfId="44820"/>
    <cellStyle name="Note 2 9 2 3 3" xfId="44821"/>
    <cellStyle name="Note 2 9 2 3 4" xfId="44822"/>
    <cellStyle name="Note 2 9 2 4" xfId="44823"/>
    <cellStyle name="Note 2 9 2 5" xfId="44824"/>
    <cellStyle name="Note 2 9 2 6" xfId="44825"/>
    <cellStyle name="Note 2 9 3" xfId="44826"/>
    <cellStyle name="Note 2 9 3 2" xfId="44827"/>
    <cellStyle name="Note 2 9 3 2 2" xfId="44828"/>
    <cellStyle name="Note 2 9 3 2 3" xfId="44829"/>
    <cellStyle name="Note 2 9 3 2 4" xfId="44830"/>
    <cellStyle name="Note 2 9 3 3" xfId="44831"/>
    <cellStyle name="Note 2 9 3 3 2" xfId="44832"/>
    <cellStyle name="Note 2 9 3 3 3" xfId="44833"/>
    <cellStyle name="Note 2 9 3 3 4" xfId="44834"/>
    <cellStyle name="Note 2 9 3 4" xfId="44835"/>
    <cellStyle name="Note 2 9 3 5" xfId="44836"/>
    <cellStyle name="Note 2 9 3 6" xfId="44837"/>
    <cellStyle name="Note 2 9 4" xfId="44838"/>
    <cellStyle name="Note 2 9 4 2" xfId="44839"/>
    <cellStyle name="Note 2 9 4 3" xfId="44840"/>
    <cellStyle name="Note 2 9 4 4" xfId="44841"/>
    <cellStyle name="Note 2 9 5" xfId="44842"/>
    <cellStyle name="Note 2 9 6" xfId="44843"/>
    <cellStyle name="Note 3" xfId="44844"/>
    <cellStyle name="Note 3 10" xfId="44845"/>
    <cellStyle name="Note 3 10 2" xfId="44846"/>
    <cellStyle name="Note 3 10 2 2" xfId="44847"/>
    <cellStyle name="Note 3 10 2 2 2" xfId="44848"/>
    <cellStyle name="Note 3 10 2 2 3" xfId="44849"/>
    <cellStyle name="Note 3 10 2 2 4" xfId="44850"/>
    <cellStyle name="Note 3 10 2 3" xfId="44851"/>
    <cellStyle name="Note 3 10 2 3 2" xfId="44852"/>
    <cellStyle name="Note 3 10 2 3 3" xfId="44853"/>
    <cellStyle name="Note 3 10 2 3 4" xfId="44854"/>
    <cellStyle name="Note 3 10 2 4" xfId="44855"/>
    <cellStyle name="Note 3 10 2 5" xfId="44856"/>
    <cellStyle name="Note 3 10 2 6" xfId="44857"/>
    <cellStyle name="Note 3 10 3" xfId="44858"/>
    <cellStyle name="Note 3 10 3 2" xfId="44859"/>
    <cellStyle name="Note 3 10 3 2 2" xfId="44860"/>
    <cellStyle name="Note 3 10 3 2 3" xfId="44861"/>
    <cellStyle name="Note 3 10 3 2 4" xfId="44862"/>
    <cellStyle name="Note 3 10 3 3" xfId="44863"/>
    <cellStyle name="Note 3 10 3 3 2" xfId="44864"/>
    <cellStyle name="Note 3 10 3 3 3" xfId="44865"/>
    <cellStyle name="Note 3 10 3 3 4" xfId="44866"/>
    <cellStyle name="Note 3 10 3 4" xfId="44867"/>
    <cellStyle name="Note 3 10 3 5" xfId="44868"/>
    <cellStyle name="Note 3 10 3 6" xfId="44869"/>
    <cellStyle name="Note 3 10 4" xfId="44870"/>
    <cellStyle name="Note 3 10 5" xfId="44871"/>
    <cellStyle name="Note 3 10 6" xfId="44872"/>
    <cellStyle name="Note 3 11" xfId="44873"/>
    <cellStyle name="Note 3 12" xfId="44874"/>
    <cellStyle name="Note 3 2" xfId="44875"/>
    <cellStyle name="Note 3 2 2" xfId="44876"/>
    <cellStyle name="Note 3 2 2 2" xfId="44877"/>
    <cellStyle name="Note 3 2 2 2 2" xfId="44878"/>
    <cellStyle name="Note 3 2 2 2 2 2" xfId="44879"/>
    <cellStyle name="Note 3 2 2 2 2 3" xfId="44880"/>
    <cellStyle name="Note 3 2 2 2 2 4" xfId="44881"/>
    <cellStyle name="Note 3 2 2 2 3" xfId="44882"/>
    <cellStyle name="Note 3 2 2 2 3 2" xfId="44883"/>
    <cellStyle name="Note 3 2 2 2 3 3" xfId="44884"/>
    <cellStyle name="Note 3 2 2 2 3 4" xfId="44885"/>
    <cellStyle name="Note 3 2 2 2 4" xfId="44886"/>
    <cellStyle name="Note 3 2 2 2 5" xfId="44887"/>
    <cellStyle name="Note 3 2 2 2 6" xfId="44888"/>
    <cellStyle name="Note 3 2 2 3" xfId="44889"/>
    <cellStyle name="Note 3 2 2 3 2" xfId="44890"/>
    <cellStyle name="Note 3 2 2 3 2 2" xfId="44891"/>
    <cellStyle name="Note 3 2 2 3 2 3" xfId="44892"/>
    <cellStyle name="Note 3 2 2 3 2 4" xfId="44893"/>
    <cellStyle name="Note 3 2 2 3 3" xfId="44894"/>
    <cellStyle name="Note 3 2 2 3 3 2" xfId="44895"/>
    <cellStyle name="Note 3 2 2 3 3 3" xfId="44896"/>
    <cellStyle name="Note 3 2 2 3 3 4" xfId="44897"/>
    <cellStyle name="Note 3 2 2 3 4" xfId="44898"/>
    <cellStyle name="Note 3 2 2 3 5" xfId="44899"/>
    <cellStyle name="Note 3 2 2 3 6" xfId="44900"/>
    <cellStyle name="Note 3 2 2 4" xfId="44901"/>
    <cellStyle name="Note 3 2 2 5" xfId="44902"/>
    <cellStyle name="Note 3 2 2 6" xfId="44903"/>
    <cellStyle name="Note 3 2 3" xfId="44904"/>
    <cellStyle name="Note 3 2 4" xfId="44905"/>
    <cellStyle name="Note 3 3" xfId="44906"/>
    <cellStyle name="Note 3 3 2" xfId="44907"/>
    <cellStyle name="Note 3 3 2 2" xfId="44908"/>
    <cellStyle name="Note 3 3 2 2 2" xfId="44909"/>
    <cellStyle name="Note 3 3 2 2 2 2" xfId="44910"/>
    <cellStyle name="Note 3 3 2 2 2 3" xfId="44911"/>
    <cellStyle name="Note 3 3 2 2 2 4" xfId="44912"/>
    <cellStyle name="Note 3 3 2 2 3" xfId="44913"/>
    <cellStyle name="Note 3 3 2 2 3 2" xfId="44914"/>
    <cellStyle name="Note 3 3 2 2 3 3" xfId="44915"/>
    <cellStyle name="Note 3 3 2 2 3 4" xfId="44916"/>
    <cellStyle name="Note 3 3 2 2 4" xfId="44917"/>
    <cellStyle name="Note 3 3 2 2 5" xfId="44918"/>
    <cellStyle name="Note 3 3 2 2 6" xfId="44919"/>
    <cellStyle name="Note 3 3 2 3" xfId="44920"/>
    <cellStyle name="Note 3 3 2 3 2" xfId="44921"/>
    <cellStyle name="Note 3 3 2 3 2 2" xfId="44922"/>
    <cellStyle name="Note 3 3 2 3 2 3" xfId="44923"/>
    <cellStyle name="Note 3 3 2 3 2 4" xfId="44924"/>
    <cellStyle name="Note 3 3 2 3 3" xfId="44925"/>
    <cellStyle name="Note 3 3 2 3 3 2" xfId="44926"/>
    <cellStyle name="Note 3 3 2 3 3 3" xfId="44927"/>
    <cellStyle name="Note 3 3 2 3 3 4" xfId="44928"/>
    <cellStyle name="Note 3 3 2 3 4" xfId="44929"/>
    <cellStyle name="Note 3 3 2 3 5" xfId="44930"/>
    <cellStyle name="Note 3 3 2 3 6" xfId="44931"/>
    <cellStyle name="Note 3 3 2 4" xfId="44932"/>
    <cellStyle name="Note 3 3 2 5" xfId="44933"/>
    <cellStyle name="Note 3 3 2 6" xfId="44934"/>
    <cellStyle name="Note 3 3 3" xfId="44935"/>
    <cellStyle name="Note 3 3 4" xfId="44936"/>
    <cellStyle name="Note 3 4" xfId="44937"/>
    <cellStyle name="Note 3 4 2" xfId="44938"/>
    <cellStyle name="Note 3 4 2 2" xfId="44939"/>
    <cellStyle name="Note 3 4 2 2 2" xfId="44940"/>
    <cellStyle name="Note 3 4 2 2 2 2" xfId="44941"/>
    <cellStyle name="Note 3 4 2 2 2 3" xfId="44942"/>
    <cellStyle name="Note 3 4 2 2 2 4" xfId="44943"/>
    <cellStyle name="Note 3 4 2 2 3" xfId="44944"/>
    <cellStyle name="Note 3 4 2 2 3 2" xfId="44945"/>
    <cellStyle name="Note 3 4 2 2 3 3" xfId="44946"/>
    <cellStyle name="Note 3 4 2 2 3 4" xfId="44947"/>
    <cellStyle name="Note 3 4 2 2 4" xfId="44948"/>
    <cellStyle name="Note 3 4 2 2 5" xfId="44949"/>
    <cellStyle name="Note 3 4 2 2 6" xfId="44950"/>
    <cellStyle name="Note 3 4 2 3" xfId="44951"/>
    <cellStyle name="Note 3 4 2 3 2" xfId="44952"/>
    <cellStyle name="Note 3 4 2 3 2 2" xfId="44953"/>
    <cellStyle name="Note 3 4 2 3 2 3" xfId="44954"/>
    <cellStyle name="Note 3 4 2 3 2 4" xfId="44955"/>
    <cellStyle name="Note 3 4 2 3 3" xfId="44956"/>
    <cellStyle name="Note 3 4 2 3 3 2" xfId="44957"/>
    <cellStyle name="Note 3 4 2 3 3 3" xfId="44958"/>
    <cellStyle name="Note 3 4 2 3 3 4" xfId="44959"/>
    <cellStyle name="Note 3 4 2 3 4" xfId="44960"/>
    <cellStyle name="Note 3 4 2 3 5" xfId="44961"/>
    <cellStyle name="Note 3 4 2 3 6" xfId="44962"/>
    <cellStyle name="Note 3 4 2 4" xfId="44963"/>
    <cellStyle name="Note 3 4 2 5" xfId="44964"/>
    <cellStyle name="Note 3 4 2 6" xfId="44965"/>
    <cellStyle name="Note 3 4 3" xfId="44966"/>
    <cellStyle name="Note 3 4 4" xfId="44967"/>
    <cellStyle name="Note 3 5" xfId="44968"/>
    <cellStyle name="Note 3 5 2" xfId="44969"/>
    <cellStyle name="Note 3 5 2 2" xfId="44970"/>
    <cellStyle name="Note 3 5 2 2 2" xfId="44971"/>
    <cellStyle name="Note 3 5 2 2 2 2" xfId="44972"/>
    <cellStyle name="Note 3 5 2 2 2 3" xfId="44973"/>
    <cellStyle name="Note 3 5 2 2 2 4" xfId="44974"/>
    <cellStyle name="Note 3 5 2 2 3" xfId="44975"/>
    <cellStyle name="Note 3 5 2 2 3 2" xfId="44976"/>
    <cellStyle name="Note 3 5 2 2 3 3" xfId="44977"/>
    <cellStyle name="Note 3 5 2 2 3 4" xfId="44978"/>
    <cellStyle name="Note 3 5 2 2 4" xfId="44979"/>
    <cellStyle name="Note 3 5 2 2 5" xfId="44980"/>
    <cellStyle name="Note 3 5 2 2 6" xfId="44981"/>
    <cellStyle name="Note 3 5 2 3" xfId="44982"/>
    <cellStyle name="Note 3 5 2 3 2" xfId="44983"/>
    <cellStyle name="Note 3 5 2 3 2 2" xfId="44984"/>
    <cellStyle name="Note 3 5 2 3 2 3" xfId="44985"/>
    <cellStyle name="Note 3 5 2 3 2 4" xfId="44986"/>
    <cellStyle name="Note 3 5 2 3 3" xfId="44987"/>
    <cellStyle name="Note 3 5 2 3 3 2" xfId="44988"/>
    <cellStyle name="Note 3 5 2 3 3 3" xfId="44989"/>
    <cellStyle name="Note 3 5 2 3 3 4" xfId="44990"/>
    <cellStyle name="Note 3 5 2 3 4" xfId="44991"/>
    <cellStyle name="Note 3 5 2 3 5" xfId="44992"/>
    <cellStyle name="Note 3 5 2 3 6" xfId="44993"/>
    <cellStyle name="Note 3 5 2 4" xfId="44994"/>
    <cellStyle name="Note 3 5 2 5" xfId="44995"/>
    <cellStyle name="Note 3 5 2 6" xfId="44996"/>
    <cellStyle name="Note 3 5 3" xfId="44997"/>
    <cellStyle name="Note 3 5 4" xfId="44998"/>
    <cellStyle name="Note 3 6" xfId="44999"/>
    <cellStyle name="Note 3 6 2" xfId="45000"/>
    <cellStyle name="Note 3 6 2 2" xfId="45001"/>
    <cellStyle name="Note 3 6 2 2 2" xfId="45002"/>
    <cellStyle name="Note 3 6 2 2 3" xfId="45003"/>
    <cellStyle name="Note 3 6 2 2 4" xfId="45004"/>
    <cellStyle name="Note 3 6 2 3" xfId="45005"/>
    <cellStyle name="Note 3 6 2 3 2" xfId="45006"/>
    <cellStyle name="Note 3 6 2 3 3" xfId="45007"/>
    <cellStyle name="Note 3 6 2 3 4" xfId="45008"/>
    <cellStyle name="Note 3 6 2 4" xfId="45009"/>
    <cellStyle name="Note 3 6 2 5" xfId="45010"/>
    <cellStyle name="Note 3 6 2 6" xfId="45011"/>
    <cellStyle name="Note 3 6 3" xfId="45012"/>
    <cellStyle name="Note 3 6 3 2" xfId="45013"/>
    <cellStyle name="Note 3 6 3 2 2" xfId="45014"/>
    <cellStyle name="Note 3 6 3 2 3" xfId="45015"/>
    <cellStyle name="Note 3 6 3 2 4" xfId="45016"/>
    <cellStyle name="Note 3 6 3 3" xfId="45017"/>
    <cellStyle name="Note 3 6 3 3 2" xfId="45018"/>
    <cellStyle name="Note 3 6 3 3 3" xfId="45019"/>
    <cellStyle name="Note 3 6 3 3 4" xfId="45020"/>
    <cellStyle name="Note 3 6 3 4" xfId="45021"/>
    <cellStyle name="Note 3 6 3 5" xfId="45022"/>
    <cellStyle name="Note 3 6 3 6" xfId="45023"/>
    <cellStyle name="Note 3 6 4" xfId="45024"/>
    <cellStyle name="Note 3 6 4 2" xfId="45025"/>
    <cellStyle name="Note 3 6 4 3" xfId="45026"/>
    <cellStyle name="Note 3 6 4 4" xfId="45027"/>
    <cellStyle name="Note 3 6 5" xfId="45028"/>
    <cellStyle name="Note 3 6 6" xfId="45029"/>
    <cellStyle name="Note 3 7" xfId="45030"/>
    <cellStyle name="Note 3 7 2" xfId="45031"/>
    <cellStyle name="Note 3 7 2 2" xfId="45032"/>
    <cellStyle name="Note 3 7 2 2 2" xfId="45033"/>
    <cellStyle name="Note 3 7 2 2 3" xfId="45034"/>
    <cellStyle name="Note 3 7 2 2 4" xfId="45035"/>
    <cellStyle name="Note 3 7 2 3" xfId="45036"/>
    <cellStyle name="Note 3 7 2 3 2" xfId="45037"/>
    <cellStyle name="Note 3 7 2 3 3" xfId="45038"/>
    <cellStyle name="Note 3 7 2 3 4" xfId="45039"/>
    <cellStyle name="Note 3 7 2 4" xfId="45040"/>
    <cellStyle name="Note 3 7 2 5" xfId="45041"/>
    <cellStyle name="Note 3 7 2 6" xfId="45042"/>
    <cellStyle name="Note 3 7 3" xfId="45043"/>
    <cellStyle name="Note 3 7 3 2" xfId="45044"/>
    <cellStyle name="Note 3 7 3 2 2" xfId="45045"/>
    <cellStyle name="Note 3 7 3 2 3" xfId="45046"/>
    <cellStyle name="Note 3 7 3 2 4" xfId="45047"/>
    <cellStyle name="Note 3 7 3 3" xfId="45048"/>
    <cellStyle name="Note 3 7 3 3 2" xfId="45049"/>
    <cellStyle name="Note 3 7 3 3 3" xfId="45050"/>
    <cellStyle name="Note 3 7 3 3 4" xfId="45051"/>
    <cellStyle name="Note 3 7 3 4" xfId="45052"/>
    <cellStyle name="Note 3 7 3 5" xfId="45053"/>
    <cellStyle name="Note 3 7 3 6" xfId="45054"/>
    <cellStyle name="Note 3 7 4" xfId="45055"/>
    <cellStyle name="Note 3 7 4 2" xfId="45056"/>
    <cellStyle name="Note 3 7 4 3" xfId="45057"/>
    <cellStyle name="Note 3 7 4 4" xfId="45058"/>
    <cellStyle name="Note 3 7 5" xfId="45059"/>
    <cellStyle name="Note 3 7 6" xfId="45060"/>
    <cellStyle name="Note 3 8" xfId="45061"/>
    <cellStyle name="Note 3 8 2" xfId="45062"/>
    <cellStyle name="Note 3 8 2 2" xfId="45063"/>
    <cellStyle name="Note 3 8 2 2 2" xfId="45064"/>
    <cellStyle name="Note 3 8 2 2 3" xfId="45065"/>
    <cellStyle name="Note 3 8 2 2 4" xfId="45066"/>
    <cellStyle name="Note 3 8 2 3" xfId="45067"/>
    <cellStyle name="Note 3 8 2 3 2" xfId="45068"/>
    <cellStyle name="Note 3 8 2 3 3" xfId="45069"/>
    <cellStyle name="Note 3 8 2 3 4" xfId="45070"/>
    <cellStyle name="Note 3 8 2 4" xfId="45071"/>
    <cellStyle name="Note 3 8 2 5" xfId="45072"/>
    <cellStyle name="Note 3 8 2 6" xfId="45073"/>
    <cellStyle name="Note 3 8 3" xfId="45074"/>
    <cellStyle name="Note 3 8 3 2" xfId="45075"/>
    <cellStyle name="Note 3 8 3 2 2" xfId="45076"/>
    <cellStyle name="Note 3 8 3 2 3" xfId="45077"/>
    <cellStyle name="Note 3 8 3 2 4" xfId="45078"/>
    <cellStyle name="Note 3 8 3 3" xfId="45079"/>
    <cellStyle name="Note 3 8 3 3 2" xfId="45080"/>
    <cellStyle name="Note 3 8 3 3 3" xfId="45081"/>
    <cellStyle name="Note 3 8 3 3 4" xfId="45082"/>
    <cellStyle name="Note 3 8 3 4" xfId="45083"/>
    <cellStyle name="Note 3 8 3 5" xfId="45084"/>
    <cellStyle name="Note 3 8 3 6" xfId="45085"/>
    <cellStyle name="Note 3 8 4" xfId="45086"/>
    <cellStyle name="Note 3 8 4 2" xfId="45087"/>
    <cellStyle name="Note 3 8 4 3" xfId="45088"/>
    <cellStyle name="Note 3 8 4 4" xfId="45089"/>
    <cellStyle name="Note 3 8 5" xfId="45090"/>
    <cellStyle name="Note 3 8 6" xfId="45091"/>
    <cellStyle name="Note 3 9" xfId="45092"/>
    <cellStyle name="Note 3 9 2" xfId="45093"/>
    <cellStyle name="Note 3 9 2 2" xfId="45094"/>
    <cellStyle name="Note 3 9 2 2 2" xfId="45095"/>
    <cellStyle name="Note 3 9 2 2 3" xfId="45096"/>
    <cellStyle name="Note 3 9 2 2 4" xfId="45097"/>
    <cellStyle name="Note 3 9 2 3" xfId="45098"/>
    <cellStyle name="Note 3 9 2 3 2" xfId="45099"/>
    <cellStyle name="Note 3 9 2 3 3" xfId="45100"/>
    <cellStyle name="Note 3 9 2 3 4" xfId="45101"/>
    <cellStyle name="Note 3 9 2 4" xfId="45102"/>
    <cellStyle name="Note 3 9 2 5" xfId="45103"/>
    <cellStyle name="Note 3 9 2 6" xfId="45104"/>
    <cellStyle name="Note 3 9 3" xfId="45105"/>
    <cellStyle name="Note 3 9 3 2" xfId="45106"/>
    <cellStyle name="Note 3 9 3 2 2" xfId="45107"/>
    <cellStyle name="Note 3 9 3 2 3" xfId="45108"/>
    <cellStyle name="Note 3 9 3 2 4" xfId="45109"/>
    <cellStyle name="Note 3 9 3 3" xfId="45110"/>
    <cellStyle name="Note 3 9 3 3 2" xfId="45111"/>
    <cellStyle name="Note 3 9 3 3 3" xfId="45112"/>
    <cellStyle name="Note 3 9 3 3 4" xfId="45113"/>
    <cellStyle name="Note 3 9 3 4" xfId="45114"/>
    <cellStyle name="Note 3 9 3 5" xfId="45115"/>
    <cellStyle name="Note 3 9 3 6" xfId="45116"/>
    <cellStyle name="Note 3 9 4" xfId="45117"/>
    <cellStyle name="Note 3 9 4 2" xfId="45118"/>
    <cellStyle name="Note 3 9 4 3" xfId="45119"/>
    <cellStyle name="Note 3 9 4 4" xfId="45120"/>
    <cellStyle name="Note 3 9 5" xfId="45121"/>
    <cellStyle name="Note 3 9 6" xfId="45122"/>
    <cellStyle name="Note 4" xfId="45123"/>
    <cellStyle name="Note 4 10" xfId="45124"/>
    <cellStyle name="Note 4 10 2" xfId="45125"/>
    <cellStyle name="Note 4 10 2 2" xfId="45126"/>
    <cellStyle name="Note 4 10 2 2 2" xfId="45127"/>
    <cellStyle name="Note 4 10 2 2 3" xfId="45128"/>
    <cellStyle name="Note 4 10 2 2 4" xfId="45129"/>
    <cellStyle name="Note 4 10 2 3" xfId="45130"/>
    <cellStyle name="Note 4 10 2 3 2" xfId="45131"/>
    <cellStyle name="Note 4 10 2 3 3" xfId="45132"/>
    <cellStyle name="Note 4 10 2 3 4" xfId="45133"/>
    <cellStyle name="Note 4 10 2 4" xfId="45134"/>
    <cellStyle name="Note 4 10 2 5" xfId="45135"/>
    <cellStyle name="Note 4 10 2 6" xfId="45136"/>
    <cellStyle name="Note 4 10 3" xfId="45137"/>
    <cellStyle name="Note 4 10 3 2" xfId="45138"/>
    <cellStyle name="Note 4 10 3 2 2" xfId="45139"/>
    <cellStyle name="Note 4 10 3 2 3" xfId="45140"/>
    <cellStyle name="Note 4 10 3 2 4" xfId="45141"/>
    <cellStyle name="Note 4 10 3 3" xfId="45142"/>
    <cellStyle name="Note 4 10 3 3 2" xfId="45143"/>
    <cellStyle name="Note 4 10 3 3 3" xfId="45144"/>
    <cellStyle name="Note 4 10 3 3 4" xfId="45145"/>
    <cellStyle name="Note 4 10 3 4" xfId="45146"/>
    <cellStyle name="Note 4 10 3 5" xfId="45147"/>
    <cellStyle name="Note 4 10 3 6" xfId="45148"/>
    <cellStyle name="Note 4 10 4" xfId="45149"/>
    <cellStyle name="Note 4 10 5" xfId="45150"/>
    <cellStyle name="Note 4 10 6" xfId="45151"/>
    <cellStyle name="Note 4 11" xfId="45152"/>
    <cellStyle name="Note 4 12" xfId="45153"/>
    <cellStyle name="Note 4 2" xfId="45154"/>
    <cellStyle name="Note 4 2 2" xfId="45155"/>
    <cellStyle name="Note 4 2 2 2" xfId="45156"/>
    <cellStyle name="Note 4 2 2 2 2" xfId="45157"/>
    <cellStyle name="Note 4 2 2 2 2 2" xfId="45158"/>
    <cellStyle name="Note 4 2 2 2 2 3" xfId="45159"/>
    <cellStyle name="Note 4 2 2 2 2 4" xfId="45160"/>
    <cellStyle name="Note 4 2 2 2 3" xfId="45161"/>
    <cellStyle name="Note 4 2 2 2 3 2" xfId="45162"/>
    <cellStyle name="Note 4 2 2 2 3 3" xfId="45163"/>
    <cellStyle name="Note 4 2 2 2 3 4" xfId="45164"/>
    <cellStyle name="Note 4 2 2 2 4" xfId="45165"/>
    <cellStyle name="Note 4 2 2 2 5" xfId="45166"/>
    <cellStyle name="Note 4 2 2 2 6" xfId="45167"/>
    <cellStyle name="Note 4 2 2 3" xfId="45168"/>
    <cellStyle name="Note 4 2 2 3 2" xfId="45169"/>
    <cellStyle name="Note 4 2 2 3 2 2" xfId="45170"/>
    <cellStyle name="Note 4 2 2 3 2 3" xfId="45171"/>
    <cellStyle name="Note 4 2 2 3 2 4" xfId="45172"/>
    <cellStyle name="Note 4 2 2 3 3" xfId="45173"/>
    <cellStyle name="Note 4 2 2 3 3 2" xfId="45174"/>
    <cellStyle name="Note 4 2 2 3 3 3" xfId="45175"/>
    <cellStyle name="Note 4 2 2 3 3 4" xfId="45176"/>
    <cellStyle name="Note 4 2 2 3 4" xfId="45177"/>
    <cellStyle name="Note 4 2 2 3 5" xfId="45178"/>
    <cellStyle name="Note 4 2 2 3 6" xfId="45179"/>
    <cellStyle name="Note 4 2 2 4" xfId="45180"/>
    <cellStyle name="Note 4 2 2 5" xfId="45181"/>
    <cellStyle name="Note 4 2 2 6" xfId="45182"/>
    <cellStyle name="Note 4 2 3" xfId="45183"/>
    <cellStyle name="Note 4 2 4" xfId="45184"/>
    <cellStyle name="Note 4 3" xfId="45185"/>
    <cellStyle name="Note 4 3 2" xfId="45186"/>
    <cellStyle name="Note 4 3 2 2" xfId="45187"/>
    <cellStyle name="Note 4 3 2 2 2" xfId="45188"/>
    <cellStyle name="Note 4 3 2 2 2 2" xfId="45189"/>
    <cellStyle name="Note 4 3 2 2 2 3" xfId="45190"/>
    <cellStyle name="Note 4 3 2 2 2 4" xfId="45191"/>
    <cellStyle name="Note 4 3 2 2 3" xfId="45192"/>
    <cellStyle name="Note 4 3 2 2 3 2" xfId="45193"/>
    <cellStyle name="Note 4 3 2 2 3 3" xfId="45194"/>
    <cellStyle name="Note 4 3 2 2 3 4" xfId="45195"/>
    <cellStyle name="Note 4 3 2 2 4" xfId="45196"/>
    <cellStyle name="Note 4 3 2 2 5" xfId="45197"/>
    <cellStyle name="Note 4 3 2 2 6" xfId="45198"/>
    <cellStyle name="Note 4 3 2 3" xfId="45199"/>
    <cellStyle name="Note 4 3 2 3 2" xfId="45200"/>
    <cellStyle name="Note 4 3 2 3 2 2" xfId="45201"/>
    <cellStyle name="Note 4 3 2 3 2 3" xfId="45202"/>
    <cellStyle name="Note 4 3 2 3 2 4" xfId="45203"/>
    <cellStyle name="Note 4 3 2 3 3" xfId="45204"/>
    <cellStyle name="Note 4 3 2 3 3 2" xfId="45205"/>
    <cellStyle name="Note 4 3 2 3 3 3" xfId="45206"/>
    <cellStyle name="Note 4 3 2 3 3 4" xfId="45207"/>
    <cellStyle name="Note 4 3 2 3 4" xfId="45208"/>
    <cellStyle name="Note 4 3 2 3 5" xfId="45209"/>
    <cellStyle name="Note 4 3 2 3 6" xfId="45210"/>
    <cellStyle name="Note 4 3 2 4" xfId="45211"/>
    <cellStyle name="Note 4 3 2 5" xfId="45212"/>
    <cellStyle name="Note 4 3 2 6" xfId="45213"/>
    <cellStyle name="Note 4 3 3" xfId="45214"/>
    <cellStyle name="Note 4 3 4" xfId="45215"/>
    <cellStyle name="Note 4 4" xfId="45216"/>
    <cellStyle name="Note 4 4 2" xfId="45217"/>
    <cellStyle name="Note 4 4 2 2" xfId="45218"/>
    <cellStyle name="Note 4 4 2 2 2" xfId="45219"/>
    <cellStyle name="Note 4 4 2 2 2 2" xfId="45220"/>
    <cellStyle name="Note 4 4 2 2 2 3" xfId="45221"/>
    <cellStyle name="Note 4 4 2 2 2 4" xfId="45222"/>
    <cellStyle name="Note 4 4 2 2 3" xfId="45223"/>
    <cellStyle name="Note 4 4 2 2 3 2" xfId="45224"/>
    <cellStyle name="Note 4 4 2 2 3 3" xfId="45225"/>
    <cellStyle name="Note 4 4 2 2 3 4" xfId="45226"/>
    <cellStyle name="Note 4 4 2 2 4" xfId="45227"/>
    <cellStyle name="Note 4 4 2 2 5" xfId="45228"/>
    <cellStyle name="Note 4 4 2 2 6" xfId="45229"/>
    <cellStyle name="Note 4 4 2 3" xfId="45230"/>
    <cellStyle name="Note 4 4 2 3 2" xfId="45231"/>
    <cellStyle name="Note 4 4 2 3 2 2" xfId="45232"/>
    <cellStyle name="Note 4 4 2 3 2 3" xfId="45233"/>
    <cellStyle name="Note 4 4 2 3 2 4" xfId="45234"/>
    <cellStyle name="Note 4 4 2 3 3" xfId="45235"/>
    <cellStyle name="Note 4 4 2 3 3 2" xfId="45236"/>
    <cellStyle name="Note 4 4 2 3 3 3" xfId="45237"/>
    <cellStyle name="Note 4 4 2 3 3 4" xfId="45238"/>
    <cellStyle name="Note 4 4 2 3 4" xfId="45239"/>
    <cellStyle name="Note 4 4 2 3 5" xfId="45240"/>
    <cellStyle name="Note 4 4 2 3 6" xfId="45241"/>
    <cellStyle name="Note 4 4 2 4" xfId="45242"/>
    <cellStyle name="Note 4 4 2 5" xfId="45243"/>
    <cellStyle name="Note 4 4 2 6" xfId="45244"/>
    <cellStyle name="Note 4 4 3" xfId="45245"/>
    <cellStyle name="Note 4 4 4" xfId="45246"/>
    <cellStyle name="Note 4 5" xfId="45247"/>
    <cellStyle name="Note 4 5 2" xfId="45248"/>
    <cellStyle name="Note 4 5 2 2" xfId="45249"/>
    <cellStyle name="Note 4 5 2 2 2" xfId="45250"/>
    <cellStyle name="Note 4 5 2 2 2 2" xfId="45251"/>
    <cellStyle name="Note 4 5 2 2 2 3" xfId="45252"/>
    <cellStyle name="Note 4 5 2 2 2 4" xfId="45253"/>
    <cellStyle name="Note 4 5 2 2 3" xfId="45254"/>
    <cellStyle name="Note 4 5 2 2 3 2" xfId="45255"/>
    <cellStyle name="Note 4 5 2 2 3 3" xfId="45256"/>
    <cellStyle name="Note 4 5 2 2 3 4" xfId="45257"/>
    <cellStyle name="Note 4 5 2 2 4" xfId="45258"/>
    <cellStyle name="Note 4 5 2 2 5" xfId="45259"/>
    <cellStyle name="Note 4 5 2 2 6" xfId="45260"/>
    <cellStyle name="Note 4 5 2 3" xfId="45261"/>
    <cellStyle name="Note 4 5 2 3 2" xfId="45262"/>
    <cellStyle name="Note 4 5 2 3 2 2" xfId="45263"/>
    <cellStyle name="Note 4 5 2 3 2 3" xfId="45264"/>
    <cellStyle name="Note 4 5 2 3 2 4" xfId="45265"/>
    <cellStyle name="Note 4 5 2 3 3" xfId="45266"/>
    <cellStyle name="Note 4 5 2 3 3 2" xfId="45267"/>
    <cellStyle name="Note 4 5 2 3 3 3" xfId="45268"/>
    <cellStyle name="Note 4 5 2 3 3 4" xfId="45269"/>
    <cellStyle name="Note 4 5 2 3 4" xfId="45270"/>
    <cellStyle name="Note 4 5 2 3 5" xfId="45271"/>
    <cellStyle name="Note 4 5 2 3 6" xfId="45272"/>
    <cellStyle name="Note 4 5 2 4" xfId="45273"/>
    <cellStyle name="Note 4 5 2 5" xfId="45274"/>
    <cellStyle name="Note 4 5 2 6" xfId="45275"/>
    <cellStyle name="Note 4 5 3" xfId="45276"/>
    <cellStyle name="Note 4 5 4" xfId="45277"/>
    <cellStyle name="Note 4 6" xfId="45278"/>
    <cellStyle name="Note 4 6 2" xfId="45279"/>
    <cellStyle name="Note 4 6 2 2" xfId="45280"/>
    <cellStyle name="Note 4 6 2 2 2" xfId="45281"/>
    <cellStyle name="Note 4 6 2 2 3" xfId="45282"/>
    <cellStyle name="Note 4 6 2 2 4" xfId="45283"/>
    <cellStyle name="Note 4 6 2 3" xfId="45284"/>
    <cellStyle name="Note 4 6 2 3 2" xfId="45285"/>
    <cellStyle name="Note 4 6 2 3 3" xfId="45286"/>
    <cellStyle name="Note 4 6 2 3 4" xfId="45287"/>
    <cellStyle name="Note 4 6 2 4" xfId="45288"/>
    <cellStyle name="Note 4 6 2 5" xfId="45289"/>
    <cellStyle name="Note 4 6 2 6" xfId="45290"/>
    <cellStyle name="Note 4 6 3" xfId="45291"/>
    <cellStyle name="Note 4 6 3 2" xfId="45292"/>
    <cellStyle name="Note 4 6 3 2 2" xfId="45293"/>
    <cellStyle name="Note 4 6 3 2 3" xfId="45294"/>
    <cellStyle name="Note 4 6 3 2 4" xfId="45295"/>
    <cellStyle name="Note 4 6 3 3" xfId="45296"/>
    <cellStyle name="Note 4 6 3 3 2" xfId="45297"/>
    <cellStyle name="Note 4 6 3 3 3" xfId="45298"/>
    <cellStyle name="Note 4 6 3 3 4" xfId="45299"/>
    <cellStyle name="Note 4 6 3 4" xfId="45300"/>
    <cellStyle name="Note 4 6 3 5" xfId="45301"/>
    <cellStyle name="Note 4 6 3 6" xfId="45302"/>
    <cellStyle name="Note 4 6 4" xfId="45303"/>
    <cellStyle name="Note 4 6 4 2" xfId="45304"/>
    <cellStyle name="Note 4 6 4 3" xfId="45305"/>
    <cellStyle name="Note 4 6 4 4" xfId="45306"/>
    <cellStyle name="Note 4 6 5" xfId="45307"/>
    <cellStyle name="Note 4 6 6" xfId="45308"/>
    <cellStyle name="Note 4 7" xfId="45309"/>
    <cellStyle name="Note 4 7 2" xfId="45310"/>
    <cellStyle name="Note 4 7 2 2" xfId="45311"/>
    <cellStyle name="Note 4 7 2 2 2" xfId="45312"/>
    <cellStyle name="Note 4 7 2 2 3" xfId="45313"/>
    <cellStyle name="Note 4 7 2 2 4" xfId="45314"/>
    <cellStyle name="Note 4 7 2 3" xfId="45315"/>
    <cellStyle name="Note 4 7 2 3 2" xfId="45316"/>
    <cellStyle name="Note 4 7 2 3 3" xfId="45317"/>
    <cellStyle name="Note 4 7 2 3 4" xfId="45318"/>
    <cellStyle name="Note 4 7 2 4" xfId="45319"/>
    <cellStyle name="Note 4 7 2 5" xfId="45320"/>
    <cellStyle name="Note 4 7 2 6" xfId="45321"/>
    <cellStyle name="Note 4 7 3" xfId="45322"/>
    <cellStyle name="Note 4 7 3 2" xfId="45323"/>
    <cellStyle name="Note 4 7 3 2 2" xfId="45324"/>
    <cellStyle name="Note 4 7 3 2 3" xfId="45325"/>
    <cellStyle name="Note 4 7 3 2 4" xfId="45326"/>
    <cellStyle name="Note 4 7 3 3" xfId="45327"/>
    <cellStyle name="Note 4 7 3 3 2" xfId="45328"/>
    <cellStyle name="Note 4 7 3 3 3" xfId="45329"/>
    <cellStyle name="Note 4 7 3 3 4" xfId="45330"/>
    <cellStyle name="Note 4 7 3 4" xfId="45331"/>
    <cellStyle name="Note 4 7 3 5" xfId="45332"/>
    <cellStyle name="Note 4 7 3 6" xfId="45333"/>
    <cellStyle name="Note 4 7 4" xfId="45334"/>
    <cellStyle name="Note 4 7 4 2" xfId="45335"/>
    <cellStyle name="Note 4 7 4 3" xfId="45336"/>
    <cellStyle name="Note 4 7 4 4" xfId="45337"/>
    <cellStyle name="Note 4 7 5" xfId="45338"/>
    <cellStyle name="Note 4 7 6" xfId="45339"/>
    <cellStyle name="Note 4 8" xfId="45340"/>
    <cellStyle name="Note 4 8 2" xfId="45341"/>
    <cellStyle name="Note 4 8 2 2" xfId="45342"/>
    <cellStyle name="Note 4 8 2 2 2" xfId="45343"/>
    <cellStyle name="Note 4 8 2 2 3" xfId="45344"/>
    <cellStyle name="Note 4 8 2 2 4" xfId="45345"/>
    <cellStyle name="Note 4 8 2 3" xfId="45346"/>
    <cellStyle name="Note 4 8 2 3 2" xfId="45347"/>
    <cellStyle name="Note 4 8 2 3 3" xfId="45348"/>
    <cellStyle name="Note 4 8 2 3 4" xfId="45349"/>
    <cellStyle name="Note 4 8 2 4" xfId="45350"/>
    <cellStyle name="Note 4 8 2 5" xfId="45351"/>
    <cellStyle name="Note 4 8 2 6" xfId="45352"/>
    <cellStyle name="Note 4 8 3" xfId="45353"/>
    <cellStyle name="Note 4 8 3 2" xfId="45354"/>
    <cellStyle name="Note 4 8 3 2 2" xfId="45355"/>
    <cellStyle name="Note 4 8 3 2 3" xfId="45356"/>
    <cellStyle name="Note 4 8 3 2 4" xfId="45357"/>
    <cellStyle name="Note 4 8 3 3" xfId="45358"/>
    <cellStyle name="Note 4 8 3 3 2" xfId="45359"/>
    <cellStyle name="Note 4 8 3 3 3" xfId="45360"/>
    <cellStyle name="Note 4 8 3 3 4" xfId="45361"/>
    <cellStyle name="Note 4 8 3 4" xfId="45362"/>
    <cellStyle name="Note 4 8 3 5" xfId="45363"/>
    <cellStyle name="Note 4 8 3 6" xfId="45364"/>
    <cellStyle name="Note 4 8 4" xfId="45365"/>
    <cellStyle name="Note 4 8 4 2" xfId="45366"/>
    <cellStyle name="Note 4 8 4 3" xfId="45367"/>
    <cellStyle name="Note 4 8 4 4" xfId="45368"/>
    <cellStyle name="Note 4 8 5" xfId="45369"/>
    <cellStyle name="Note 4 8 6" xfId="45370"/>
    <cellStyle name="Note 4 9" xfId="45371"/>
    <cellStyle name="Note 4 9 2" xfId="45372"/>
    <cellStyle name="Note 4 9 2 2" xfId="45373"/>
    <cellStyle name="Note 4 9 2 2 2" xfId="45374"/>
    <cellStyle name="Note 4 9 2 2 3" xfId="45375"/>
    <cellStyle name="Note 4 9 2 2 4" xfId="45376"/>
    <cellStyle name="Note 4 9 2 3" xfId="45377"/>
    <cellStyle name="Note 4 9 2 3 2" xfId="45378"/>
    <cellStyle name="Note 4 9 2 3 3" xfId="45379"/>
    <cellStyle name="Note 4 9 2 3 4" xfId="45380"/>
    <cellStyle name="Note 4 9 2 4" xfId="45381"/>
    <cellStyle name="Note 4 9 2 5" xfId="45382"/>
    <cellStyle name="Note 4 9 2 6" xfId="45383"/>
    <cellStyle name="Note 4 9 3" xfId="45384"/>
    <cellStyle name="Note 4 9 3 2" xfId="45385"/>
    <cellStyle name="Note 4 9 3 2 2" xfId="45386"/>
    <cellStyle name="Note 4 9 3 2 3" xfId="45387"/>
    <cellStyle name="Note 4 9 3 2 4" xfId="45388"/>
    <cellStyle name="Note 4 9 3 3" xfId="45389"/>
    <cellStyle name="Note 4 9 3 3 2" xfId="45390"/>
    <cellStyle name="Note 4 9 3 3 3" xfId="45391"/>
    <cellStyle name="Note 4 9 3 3 4" xfId="45392"/>
    <cellStyle name="Note 4 9 3 4" xfId="45393"/>
    <cellStyle name="Note 4 9 3 5" xfId="45394"/>
    <cellStyle name="Note 4 9 3 6" xfId="45395"/>
    <cellStyle name="Note 4 9 4" xfId="45396"/>
    <cellStyle name="Note 4 9 4 2" xfId="45397"/>
    <cellStyle name="Note 4 9 4 3" xfId="45398"/>
    <cellStyle name="Note 4 9 4 4" xfId="45399"/>
    <cellStyle name="Note 4 9 5" xfId="45400"/>
    <cellStyle name="Note 4 9 6" xfId="45401"/>
    <cellStyle name="Note 5" xfId="45402"/>
    <cellStyle name="Note 5 2" xfId="45403"/>
    <cellStyle name="Note 5 2 2" xfId="45404"/>
    <cellStyle name="Note 5 2 2 2" xfId="45405"/>
    <cellStyle name="Note 5 2 2 2 2" xfId="45406"/>
    <cellStyle name="Note 5 2 2 2 3" xfId="45407"/>
    <cellStyle name="Note 5 2 2 2 4" xfId="45408"/>
    <cellStyle name="Note 5 2 2 3" xfId="45409"/>
    <cellStyle name="Note 5 2 2 3 2" xfId="45410"/>
    <cellStyle name="Note 5 2 2 3 3" xfId="45411"/>
    <cellStyle name="Note 5 2 2 3 4" xfId="45412"/>
    <cellStyle name="Note 5 2 2 4" xfId="45413"/>
    <cellStyle name="Note 5 2 2 5" xfId="45414"/>
    <cellStyle name="Note 5 2 2 6" xfId="45415"/>
    <cellStyle name="Note 5 2 3" xfId="45416"/>
    <cellStyle name="Note 5 2 3 2" xfId="45417"/>
    <cellStyle name="Note 5 2 3 2 2" xfId="45418"/>
    <cellStyle name="Note 5 2 3 2 3" xfId="45419"/>
    <cellStyle name="Note 5 2 3 2 4" xfId="45420"/>
    <cellStyle name="Note 5 2 3 3" xfId="45421"/>
    <cellStyle name="Note 5 2 3 3 2" xfId="45422"/>
    <cellStyle name="Note 5 2 3 3 3" xfId="45423"/>
    <cellStyle name="Note 5 2 3 3 4" xfId="45424"/>
    <cellStyle name="Note 5 2 3 4" xfId="45425"/>
    <cellStyle name="Note 5 2 3 5" xfId="45426"/>
    <cellStyle name="Note 5 2 3 6" xfId="45427"/>
    <cellStyle name="Note 5 2 4" xfId="45428"/>
    <cellStyle name="Note 5 2 5" xfId="45429"/>
    <cellStyle name="Note 5 2 6" xfId="45430"/>
    <cellStyle name="Note 5 3" xfId="45431"/>
    <cellStyle name="Note 5 4" xfId="45432"/>
    <cellStyle name="Note 6" xfId="45433"/>
    <cellStyle name="Note 6 2" xfId="45434"/>
    <cellStyle name="Note 6 2 2" xfId="45435"/>
    <cellStyle name="Note 6 2 2 2" xfId="45436"/>
    <cellStyle name="Note 6 2 2 2 2" xfId="45437"/>
    <cellStyle name="Note 6 2 2 2 3" xfId="45438"/>
    <cellStyle name="Note 6 2 2 2 4" xfId="45439"/>
    <cellStyle name="Note 6 2 2 3" xfId="45440"/>
    <cellStyle name="Note 6 2 2 3 2" xfId="45441"/>
    <cellStyle name="Note 6 2 2 3 3" xfId="45442"/>
    <cellStyle name="Note 6 2 2 3 4" xfId="45443"/>
    <cellStyle name="Note 6 2 2 4" xfId="45444"/>
    <cellStyle name="Note 6 2 2 5" xfId="45445"/>
    <cellStyle name="Note 6 2 2 6" xfId="45446"/>
    <cellStyle name="Note 6 2 3" xfId="45447"/>
    <cellStyle name="Note 6 2 3 2" xfId="45448"/>
    <cellStyle name="Note 6 2 3 2 2" xfId="45449"/>
    <cellStyle name="Note 6 2 3 2 3" xfId="45450"/>
    <cellStyle name="Note 6 2 3 2 4" xfId="45451"/>
    <cellStyle name="Note 6 2 3 3" xfId="45452"/>
    <cellStyle name="Note 6 2 3 3 2" xfId="45453"/>
    <cellStyle name="Note 6 2 3 3 3" xfId="45454"/>
    <cellStyle name="Note 6 2 3 3 4" xfId="45455"/>
    <cellStyle name="Note 6 2 3 4" xfId="45456"/>
    <cellStyle name="Note 6 2 3 5" xfId="45457"/>
    <cellStyle name="Note 6 2 3 6" xfId="45458"/>
    <cellStyle name="Note 6 2 4" xfId="45459"/>
    <cellStyle name="Note 6 2 5" xfId="45460"/>
    <cellStyle name="Note 6 2 6" xfId="45461"/>
    <cellStyle name="Note 6 3" xfId="45462"/>
    <cellStyle name="Note 6 4" xfId="45463"/>
    <cellStyle name="Note 7" xfId="45464"/>
    <cellStyle name="Note 7 2" xfId="45465"/>
    <cellStyle name="Note 7 2 2" xfId="45466"/>
    <cellStyle name="Note 7 2 2 2" xfId="45467"/>
    <cellStyle name="Note 7 2 2 2 2" xfId="45468"/>
    <cellStyle name="Note 7 2 2 2 3" xfId="45469"/>
    <cellStyle name="Note 7 2 2 2 4" xfId="45470"/>
    <cellStyle name="Note 7 2 2 3" xfId="45471"/>
    <cellStyle name="Note 7 2 2 3 2" xfId="45472"/>
    <cellStyle name="Note 7 2 2 3 3" xfId="45473"/>
    <cellStyle name="Note 7 2 2 3 4" xfId="45474"/>
    <cellStyle name="Note 7 2 2 4" xfId="45475"/>
    <cellStyle name="Note 7 2 2 5" xfId="45476"/>
    <cellStyle name="Note 7 2 2 6" xfId="45477"/>
    <cellStyle name="Note 7 2 3" xfId="45478"/>
    <cellStyle name="Note 7 2 3 2" xfId="45479"/>
    <cellStyle name="Note 7 2 3 2 2" xfId="45480"/>
    <cellStyle name="Note 7 2 3 2 3" xfId="45481"/>
    <cellStyle name="Note 7 2 3 2 4" xfId="45482"/>
    <cellStyle name="Note 7 2 3 3" xfId="45483"/>
    <cellStyle name="Note 7 2 3 3 2" xfId="45484"/>
    <cellStyle name="Note 7 2 3 3 3" xfId="45485"/>
    <cellStyle name="Note 7 2 3 3 4" xfId="45486"/>
    <cellStyle name="Note 7 2 3 4" xfId="45487"/>
    <cellStyle name="Note 7 2 3 5" xfId="45488"/>
    <cellStyle name="Note 7 2 3 6" xfId="45489"/>
    <cellStyle name="Note 7 2 4" xfId="45490"/>
    <cellStyle name="Note 7 2 5" xfId="45491"/>
    <cellStyle name="Note 7 2 6" xfId="45492"/>
    <cellStyle name="Note 7 3" xfId="45493"/>
    <cellStyle name="Note 7 4" xfId="45494"/>
    <cellStyle name="Note 8" xfId="45495"/>
    <cellStyle name="Note 8 2" xfId="45496"/>
    <cellStyle name="Note 8 2 2" xfId="45497"/>
    <cellStyle name="Note 8 2 2 2" xfId="45498"/>
    <cellStyle name="Note 8 2 2 2 2" xfId="45499"/>
    <cellStyle name="Note 8 2 2 2 3" xfId="45500"/>
    <cellStyle name="Note 8 2 2 2 4" xfId="45501"/>
    <cellStyle name="Note 8 2 2 3" xfId="45502"/>
    <cellStyle name="Note 8 2 2 3 2" xfId="45503"/>
    <cellStyle name="Note 8 2 2 3 3" xfId="45504"/>
    <cellStyle name="Note 8 2 2 3 4" xfId="45505"/>
    <cellStyle name="Note 8 2 2 4" xfId="45506"/>
    <cellStyle name="Note 8 2 2 5" xfId="45507"/>
    <cellStyle name="Note 8 2 2 6" xfId="45508"/>
    <cellStyle name="Note 8 2 3" xfId="45509"/>
    <cellStyle name="Note 8 2 3 2" xfId="45510"/>
    <cellStyle name="Note 8 2 3 2 2" xfId="45511"/>
    <cellStyle name="Note 8 2 3 2 3" xfId="45512"/>
    <cellStyle name="Note 8 2 3 2 4" xfId="45513"/>
    <cellStyle name="Note 8 2 3 3" xfId="45514"/>
    <cellStyle name="Note 8 2 3 3 2" xfId="45515"/>
    <cellStyle name="Note 8 2 3 3 3" xfId="45516"/>
    <cellStyle name="Note 8 2 3 3 4" xfId="45517"/>
    <cellStyle name="Note 8 2 3 4" xfId="45518"/>
    <cellStyle name="Note 8 2 3 5" xfId="45519"/>
    <cellStyle name="Note 8 2 3 6" xfId="45520"/>
    <cellStyle name="Note 8 2 4" xfId="45521"/>
    <cellStyle name="Note 8 2 5" xfId="45522"/>
    <cellStyle name="Note 8 2 6" xfId="45523"/>
    <cellStyle name="Note 8 3" xfId="45524"/>
    <cellStyle name="Note 8 4" xfId="45525"/>
    <cellStyle name="Note 9" xfId="45526"/>
    <cellStyle name="Note 9 2" xfId="45527"/>
    <cellStyle name="Note 9 2 2" xfId="45528"/>
    <cellStyle name="Note 9 2 2 2" xfId="45529"/>
    <cellStyle name="Note 9 2 2 3" xfId="45530"/>
    <cellStyle name="Note 9 2 2 4" xfId="45531"/>
    <cellStyle name="Note 9 2 3" xfId="45532"/>
    <cellStyle name="Note 9 2 3 2" xfId="45533"/>
    <cellStyle name="Note 9 2 3 3" xfId="45534"/>
    <cellStyle name="Note 9 2 3 4" xfId="45535"/>
    <cellStyle name="Note 9 2 4" xfId="45536"/>
    <cellStyle name="Note 9 2 5" xfId="45537"/>
    <cellStyle name="Note 9 2 6" xfId="45538"/>
    <cellStyle name="Note 9 3" xfId="45539"/>
    <cellStyle name="Note 9 3 2" xfId="45540"/>
    <cellStyle name="Note 9 3 2 2" xfId="45541"/>
    <cellStyle name="Note 9 3 2 3" xfId="45542"/>
    <cellStyle name="Note 9 3 2 4" xfId="45543"/>
    <cellStyle name="Note 9 3 3" xfId="45544"/>
    <cellStyle name="Note 9 3 3 2" xfId="45545"/>
    <cellStyle name="Note 9 3 3 3" xfId="45546"/>
    <cellStyle name="Note 9 3 3 4" xfId="45547"/>
    <cellStyle name="Note 9 3 4" xfId="45548"/>
    <cellStyle name="Note 9 3 5" xfId="45549"/>
    <cellStyle name="Note 9 3 6" xfId="45550"/>
    <cellStyle name="Note 9 4" xfId="45551"/>
    <cellStyle name="Note 9 4 2" xfId="45552"/>
    <cellStyle name="Note 9 4 3" xfId="45553"/>
    <cellStyle name="Note 9 4 4" xfId="45554"/>
    <cellStyle name="Note 9 5" xfId="45555"/>
    <cellStyle name="Note 9 6" xfId="45556"/>
    <cellStyle name="Œ…‹æØ‚è [0.00]_!!!GO" xfId="45557"/>
    <cellStyle name="Œ…‹æØ‚è_!!!GO" xfId="45558"/>
    <cellStyle name="Original" xfId="45559"/>
    <cellStyle name="Output" xfId="45560"/>
    <cellStyle name="Output 10" xfId="45561"/>
    <cellStyle name="Output 2" xfId="45562"/>
    <cellStyle name="Output 2 2" xfId="45563"/>
    <cellStyle name="Output 2 2 10" xfId="45564"/>
    <cellStyle name="Output 2 2 10 2" xfId="45565"/>
    <cellStyle name="Output 2 2 10 2 2" xfId="45566"/>
    <cellStyle name="Output 2 2 10 2 3" xfId="45567"/>
    <cellStyle name="Output 2 2 10 2 4" xfId="45568"/>
    <cellStyle name="Output 2 2 10 3" xfId="45569"/>
    <cellStyle name="Output 2 2 10 3 2" xfId="45570"/>
    <cellStyle name="Output 2 2 10 3 2 2" xfId="45571"/>
    <cellStyle name="Output 2 2 10 3 2 3" xfId="45572"/>
    <cellStyle name="Output 2 2 10 3 2 4" xfId="45573"/>
    <cellStyle name="Output 2 2 10 3 3" xfId="45574"/>
    <cellStyle name="Output 2 2 10 3 3 2" xfId="45575"/>
    <cellStyle name="Output 2 2 10 3 3 3" xfId="45576"/>
    <cellStyle name="Output 2 2 10 3 3 4" xfId="45577"/>
    <cellStyle name="Output 2 2 10 3 4" xfId="45578"/>
    <cellStyle name="Output 2 2 10 3 5" xfId="45579"/>
    <cellStyle name="Output 2 2 10 3 6" xfId="45580"/>
    <cellStyle name="Output 2 2 10 4" xfId="45581"/>
    <cellStyle name="Output 2 2 10 5" xfId="45582"/>
    <cellStyle name="Output 2 2 11" xfId="45583"/>
    <cellStyle name="Output 2 2 11 2" xfId="45584"/>
    <cellStyle name="Output 2 2 11 2 2" xfId="45585"/>
    <cellStyle name="Output 2 2 11 2 3" xfId="45586"/>
    <cellStyle name="Output 2 2 11 2 4" xfId="45587"/>
    <cellStyle name="Output 2 2 11 3" xfId="45588"/>
    <cellStyle name="Output 2 2 11 3 2" xfId="45589"/>
    <cellStyle name="Output 2 2 11 3 2 2" xfId="45590"/>
    <cellStyle name="Output 2 2 11 3 2 3" xfId="45591"/>
    <cellStyle name="Output 2 2 11 3 2 4" xfId="45592"/>
    <cellStyle name="Output 2 2 11 3 3" xfId="45593"/>
    <cellStyle name="Output 2 2 11 3 3 2" xfId="45594"/>
    <cellStyle name="Output 2 2 11 3 3 3" xfId="45595"/>
    <cellStyle name="Output 2 2 11 3 3 4" xfId="45596"/>
    <cellStyle name="Output 2 2 11 3 4" xfId="45597"/>
    <cellStyle name="Output 2 2 11 3 5" xfId="45598"/>
    <cellStyle name="Output 2 2 11 3 6" xfId="45599"/>
    <cellStyle name="Output 2 2 11 4" xfId="45600"/>
    <cellStyle name="Output 2 2 11 5" xfId="45601"/>
    <cellStyle name="Output 2 2 12" xfId="45602"/>
    <cellStyle name="Output 2 2 12 2" xfId="45603"/>
    <cellStyle name="Output 2 2 12 2 2" xfId="45604"/>
    <cellStyle name="Output 2 2 12 2 2 2" xfId="45605"/>
    <cellStyle name="Output 2 2 12 2 2 3" xfId="45606"/>
    <cellStyle name="Output 2 2 12 2 2 4" xfId="45607"/>
    <cellStyle name="Output 2 2 12 2 3" xfId="45608"/>
    <cellStyle name="Output 2 2 12 2 3 2" xfId="45609"/>
    <cellStyle name="Output 2 2 12 2 3 3" xfId="45610"/>
    <cellStyle name="Output 2 2 12 2 3 4" xfId="45611"/>
    <cellStyle name="Output 2 2 12 2 4" xfId="45612"/>
    <cellStyle name="Output 2 2 12 2 5" xfId="45613"/>
    <cellStyle name="Output 2 2 12 2 6" xfId="45614"/>
    <cellStyle name="Output 2 2 12 3" xfId="45615"/>
    <cellStyle name="Output 2 2 12 3 2" xfId="45616"/>
    <cellStyle name="Output 2 2 12 3 2 2" xfId="45617"/>
    <cellStyle name="Output 2 2 12 3 2 3" xfId="45618"/>
    <cellStyle name="Output 2 2 12 3 2 4" xfId="45619"/>
    <cellStyle name="Output 2 2 12 3 3" xfId="45620"/>
    <cellStyle name="Output 2 2 12 3 3 2" xfId="45621"/>
    <cellStyle name="Output 2 2 12 3 3 3" xfId="45622"/>
    <cellStyle name="Output 2 2 12 3 3 4" xfId="45623"/>
    <cellStyle name="Output 2 2 12 3 4" xfId="45624"/>
    <cellStyle name="Output 2 2 12 3 5" xfId="45625"/>
    <cellStyle name="Output 2 2 12 3 6" xfId="45626"/>
    <cellStyle name="Output 2 2 12 4" xfId="45627"/>
    <cellStyle name="Output 2 2 12 5" xfId="45628"/>
    <cellStyle name="Output 2 2 12 6" xfId="45629"/>
    <cellStyle name="Output 2 2 13" xfId="45630"/>
    <cellStyle name="Output 2 2 14" xfId="45631"/>
    <cellStyle name="Output 2 2 2" xfId="45632"/>
    <cellStyle name="Output 2 2 2 2" xfId="45633"/>
    <cellStyle name="Output 2 2 2 2 2" xfId="45634"/>
    <cellStyle name="Output 2 2 2 2 2 2" xfId="45635"/>
    <cellStyle name="Output 2 2 2 2 2 2 2" xfId="45636"/>
    <cellStyle name="Output 2 2 2 2 2 2 3" xfId="45637"/>
    <cellStyle name="Output 2 2 2 2 2 2 4" xfId="45638"/>
    <cellStyle name="Output 2 2 2 2 2 3" xfId="45639"/>
    <cellStyle name="Output 2 2 2 2 2 3 2" xfId="45640"/>
    <cellStyle name="Output 2 2 2 2 2 3 3" xfId="45641"/>
    <cellStyle name="Output 2 2 2 2 2 3 4" xfId="45642"/>
    <cellStyle name="Output 2 2 2 2 2 4" xfId="45643"/>
    <cellStyle name="Output 2 2 2 2 2 5" xfId="45644"/>
    <cellStyle name="Output 2 2 2 2 2 6" xfId="45645"/>
    <cellStyle name="Output 2 2 2 2 3" xfId="45646"/>
    <cellStyle name="Output 2 2 2 2 3 2" xfId="45647"/>
    <cellStyle name="Output 2 2 2 2 3 2 2" xfId="45648"/>
    <cellStyle name="Output 2 2 2 2 3 2 3" xfId="45649"/>
    <cellStyle name="Output 2 2 2 2 3 2 4" xfId="45650"/>
    <cellStyle name="Output 2 2 2 2 3 3" xfId="45651"/>
    <cellStyle name="Output 2 2 2 2 3 3 2" xfId="45652"/>
    <cellStyle name="Output 2 2 2 2 3 3 3" xfId="45653"/>
    <cellStyle name="Output 2 2 2 2 3 3 4" xfId="45654"/>
    <cellStyle name="Output 2 2 2 2 3 4" xfId="45655"/>
    <cellStyle name="Output 2 2 2 2 3 5" xfId="45656"/>
    <cellStyle name="Output 2 2 2 2 3 6" xfId="45657"/>
    <cellStyle name="Output 2 2 2 2 4" xfId="45658"/>
    <cellStyle name="Output 2 2 2 2 5" xfId="45659"/>
    <cellStyle name="Output 2 2 2 2 6" xfId="45660"/>
    <cellStyle name="Output 2 2 2 3" xfId="45661"/>
    <cellStyle name="Output 2 2 2 4" xfId="45662"/>
    <cellStyle name="Output 2 2 3" xfId="45663"/>
    <cellStyle name="Output 2 2 3 2" xfId="45664"/>
    <cellStyle name="Output 2 2 3 2 2" xfId="45665"/>
    <cellStyle name="Output 2 2 3 2 2 2" xfId="45666"/>
    <cellStyle name="Output 2 2 3 2 2 2 2" xfId="45667"/>
    <cellStyle name="Output 2 2 3 2 2 2 3" xfId="45668"/>
    <cellStyle name="Output 2 2 3 2 2 2 4" xfId="45669"/>
    <cellStyle name="Output 2 2 3 2 2 3" xfId="45670"/>
    <cellStyle name="Output 2 2 3 2 2 3 2" xfId="45671"/>
    <cellStyle name="Output 2 2 3 2 2 3 3" xfId="45672"/>
    <cellStyle name="Output 2 2 3 2 2 3 4" xfId="45673"/>
    <cellStyle name="Output 2 2 3 2 2 4" xfId="45674"/>
    <cellStyle name="Output 2 2 3 2 2 5" xfId="45675"/>
    <cellStyle name="Output 2 2 3 2 2 6" xfId="45676"/>
    <cellStyle name="Output 2 2 3 2 3" xfId="45677"/>
    <cellStyle name="Output 2 2 3 2 3 2" xfId="45678"/>
    <cellStyle name="Output 2 2 3 2 3 2 2" xfId="45679"/>
    <cellStyle name="Output 2 2 3 2 3 2 3" xfId="45680"/>
    <cellStyle name="Output 2 2 3 2 3 2 4" xfId="45681"/>
    <cellStyle name="Output 2 2 3 2 3 3" xfId="45682"/>
    <cellStyle name="Output 2 2 3 2 3 3 2" xfId="45683"/>
    <cellStyle name="Output 2 2 3 2 3 3 3" xfId="45684"/>
    <cellStyle name="Output 2 2 3 2 3 3 4" xfId="45685"/>
    <cellStyle name="Output 2 2 3 2 3 4" xfId="45686"/>
    <cellStyle name="Output 2 2 3 2 3 5" xfId="45687"/>
    <cellStyle name="Output 2 2 3 2 3 6" xfId="45688"/>
    <cellStyle name="Output 2 2 3 2 4" xfId="45689"/>
    <cellStyle name="Output 2 2 3 2 5" xfId="45690"/>
    <cellStyle name="Output 2 2 3 2 6" xfId="45691"/>
    <cellStyle name="Output 2 2 3 3" xfId="45692"/>
    <cellStyle name="Output 2 2 3 4" xfId="45693"/>
    <cellStyle name="Output 2 2 4" xfId="45694"/>
    <cellStyle name="Output 2 2 4 2" xfId="45695"/>
    <cellStyle name="Output 2 2 4 2 2" xfId="45696"/>
    <cellStyle name="Output 2 2 4 2 2 2" xfId="45697"/>
    <cellStyle name="Output 2 2 4 2 2 2 2" xfId="45698"/>
    <cellStyle name="Output 2 2 4 2 2 2 3" xfId="45699"/>
    <cellStyle name="Output 2 2 4 2 2 2 4" xfId="45700"/>
    <cellStyle name="Output 2 2 4 2 2 3" xfId="45701"/>
    <cellStyle name="Output 2 2 4 2 2 3 2" xfId="45702"/>
    <cellStyle name="Output 2 2 4 2 2 3 3" xfId="45703"/>
    <cellStyle name="Output 2 2 4 2 2 3 4" xfId="45704"/>
    <cellStyle name="Output 2 2 4 2 2 4" xfId="45705"/>
    <cellStyle name="Output 2 2 4 2 2 5" xfId="45706"/>
    <cellStyle name="Output 2 2 4 2 2 6" xfId="45707"/>
    <cellStyle name="Output 2 2 4 2 3" xfId="45708"/>
    <cellStyle name="Output 2 2 4 2 3 2" xfId="45709"/>
    <cellStyle name="Output 2 2 4 2 3 2 2" xfId="45710"/>
    <cellStyle name="Output 2 2 4 2 3 2 3" xfId="45711"/>
    <cellStyle name="Output 2 2 4 2 3 2 4" xfId="45712"/>
    <cellStyle name="Output 2 2 4 2 3 3" xfId="45713"/>
    <cellStyle name="Output 2 2 4 2 3 3 2" xfId="45714"/>
    <cellStyle name="Output 2 2 4 2 3 3 3" xfId="45715"/>
    <cellStyle name="Output 2 2 4 2 3 3 4" xfId="45716"/>
    <cellStyle name="Output 2 2 4 2 3 4" xfId="45717"/>
    <cellStyle name="Output 2 2 4 2 3 5" xfId="45718"/>
    <cellStyle name="Output 2 2 4 2 3 6" xfId="45719"/>
    <cellStyle name="Output 2 2 4 2 4" xfId="45720"/>
    <cellStyle name="Output 2 2 4 2 5" xfId="45721"/>
    <cellStyle name="Output 2 2 4 2 6" xfId="45722"/>
    <cellStyle name="Output 2 2 4 3" xfId="45723"/>
    <cellStyle name="Output 2 2 4 4" xfId="45724"/>
    <cellStyle name="Output 2 2 5" xfId="45725"/>
    <cellStyle name="Output 2 2 5 2" xfId="45726"/>
    <cellStyle name="Output 2 2 5 2 2" xfId="45727"/>
    <cellStyle name="Output 2 2 5 2 3" xfId="45728"/>
    <cellStyle name="Output 2 2 5 2 4" xfId="45729"/>
    <cellStyle name="Output 2 2 5 3" xfId="45730"/>
    <cellStyle name="Output 2 2 5 3 2" xfId="45731"/>
    <cellStyle name="Output 2 2 5 3 2 2" xfId="45732"/>
    <cellStyle name="Output 2 2 5 3 2 3" xfId="45733"/>
    <cellStyle name="Output 2 2 5 3 2 4" xfId="45734"/>
    <cellStyle name="Output 2 2 5 3 3" xfId="45735"/>
    <cellStyle name="Output 2 2 5 3 3 2" xfId="45736"/>
    <cellStyle name="Output 2 2 5 3 3 3" xfId="45737"/>
    <cellStyle name="Output 2 2 5 3 3 4" xfId="45738"/>
    <cellStyle name="Output 2 2 5 3 4" xfId="45739"/>
    <cellStyle name="Output 2 2 5 3 5" xfId="45740"/>
    <cellStyle name="Output 2 2 5 3 6" xfId="45741"/>
    <cellStyle name="Output 2 2 5 4" xfId="45742"/>
    <cellStyle name="Output 2 2 5 5" xfId="45743"/>
    <cellStyle name="Output 2 2 6" xfId="45744"/>
    <cellStyle name="Output 2 2 6 2" xfId="45745"/>
    <cellStyle name="Output 2 2 6 2 2" xfId="45746"/>
    <cellStyle name="Output 2 2 6 2 3" xfId="45747"/>
    <cellStyle name="Output 2 2 6 2 4" xfId="45748"/>
    <cellStyle name="Output 2 2 6 3" xfId="45749"/>
    <cellStyle name="Output 2 2 6 3 2" xfId="45750"/>
    <cellStyle name="Output 2 2 6 3 2 2" xfId="45751"/>
    <cellStyle name="Output 2 2 6 3 2 3" xfId="45752"/>
    <cellStyle name="Output 2 2 6 3 2 4" xfId="45753"/>
    <cellStyle name="Output 2 2 6 3 3" xfId="45754"/>
    <cellStyle name="Output 2 2 6 3 3 2" xfId="45755"/>
    <cellStyle name="Output 2 2 6 3 3 3" xfId="45756"/>
    <cellStyle name="Output 2 2 6 3 3 4" xfId="45757"/>
    <cellStyle name="Output 2 2 6 3 4" xfId="45758"/>
    <cellStyle name="Output 2 2 6 3 5" xfId="45759"/>
    <cellStyle name="Output 2 2 6 3 6" xfId="45760"/>
    <cellStyle name="Output 2 2 6 4" xfId="45761"/>
    <cellStyle name="Output 2 2 6 5" xfId="45762"/>
    <cellStyle name="Output 2 2 7" xfId="45763"/>
    <cellStyle name="Output 2 2 7 2" xfId="45764"/>
    <cellStyle name="Output 2 2 7 2 2" xfId="45765"/>
    <cellStyle name="Output 2 2 7 2 3" xfId="45766"/>
    <cellStyle name="Output 2 2 7 2 4" xfId="45767"/>
    <cellStyle name="Output 2 2 7 3" xfId="45768"/>
    <cellStyle name="Output 2 2 7 3 2" xfId="45769"/>
    <cellStyle name="Output 2 2 7 3 2 2" xfId="45770"/>
    <cellStyle name="Output 2 2 7 3 2 3" xfId="45771"/>
    <cellStyle name="Output 2 2 7 3 2 4" xfId="45772"/>
    <cellStyle name="Output 2 2 7 3 3" xfId="45773"/>
    <cellStyle name="Output 2 2 7 3 3 2" xfId="45774"/>
    <cellStyle name="Output 2 2 7 3 3 3" xfId="45775"/>
    <cellStyle name="Output 2 2 7 3 3 4" xfId="45776"/>
    <cellStyle name="Output 2 2 7 3 4" xfId="45777"/>
    <cellStyle name="Output 2 2 7 3 5" xfId="45778"/>
    <cellStyle name="Output 2 2 7 3 6" xfId="45779"/>
    <cellStyle name="Output 2 2 7 4" xfId="45780"/>
    <cellStyle name="Output 2 2 7 5" xfId="45781"/>
    <cellStyle name="Output 2 2 8" xfId="45782"/>
    <cellStyle name="Output 2 2 8 2" xfId="45783"/>
    <cellStyle name="Output 2 2 8 2 2" xfId="45784"/>
    <cellStyle name="Output 2 2 8 2 3" xfId="45785"/>
    <cellStyle name="Output 2 2 8 2 4" xfId="45786"/>
    <cellStyle name="Output 2 2 8 3" xfId="45787"/>
    <cellStyle name="Output 2 2 8 3 2" xfId="45788"/>
    <cellStyle name="Output 2 2 8 3 2 2" xfId="45789"/>
    <cellStyle name="Output 2 2 8 3 2 3" xfId="45790"/>
    <cellStyle name="Output 2 2 8 3 2 4" xfId="45791"/>
    <cellStyle name="Output 2 2 8 3 3" xfId="45792"/>
    <cellStyle name="Output 2 2 8 3 3 2" xfId="45793"/>
    <cellStyle name="Output 2 2 8 3 3 3" xfId="45794"/>
    <cellStyle name="Output 2 2 8 3 3 4" xfId="45795"/>
    <cellStyle name="Output 2 2 8 3 4" xfId="45796"/>
    <cellStyle name="Output 2 2 8 3 5" xfId="45797"/>
    <cellStyle name="Output 2 2 8 3 6" xfId="45798"/>
    <cellStyle name="Output 2 2 8 4" xfId="45799"/>
    <cellStyle name="Output 2 2 8 5" xfId="45800"/>
    <cellStyle name="Output 2 2 9" xfId="45801"/>
    <cellStyle name="Output 2 2 9 2" xfId="45802"/>
    <cellStyle name="Output 2 2 9 2 2" xfId="45803"/>
    <cellStyle name="Output 2 2 9 2 3" xfId="45804"/>
    <cellStyle name="Output 2 2 9 2 4" xfId="45805"/>
    <cellStyle name="Output 2 2 9 3" xfId="45806"/>
    <cellStyle name="Output 2 2 9 3 2" xfId="45807"/>
    <cellStyle name="Output 2 2 9 3 2 2" xfId="45808"/>
    <cellStyle name="Output 2 2 9 3 2 3" xfId="45809"/>
    <cellStyle name="Output 2 2 9 3 2 4" xfId="45810"/>
    <cellStyle name="Output 2 2 9 3 3" xfId="45811"/>
    <cellStyle name="Output 2 2 9 3 3 2" xfId="45812"/>
    <cellStyle name="Output 2 2 9 3 3 3" xfId="45813"/>
    <cellStyle name="Output 2 2 9 3 3 4" xfId="45814"/>
    <cellStyle name="Output 2 2 9 3 4" xfId="45815"/>
    <cellStyle name="Output 2 2 9 3 5" xfId="45816"/>
    <cellStyle name="Output 2 2 9 3 6" xfId="45817"/>
    <cellStyle name="Output 2 2 9 4" xfId="45818"/>
    <cellStyle name="Output 2 2 9 5" xfId="45819"/>
    <cellStyle name="Output 2 3" xfId="45820"/>
    <cellStyle name="Output 2 3 2" xfId="45821"/>
    <cellStyle name="Output 2 3 2 2" xfId="45822"/>
    <cellStyle name="Output 2 3 2 3" xfId="45823"/>
    <cellStyle name="Output 2 3 2 4" xfId="45824"/>
    <cellStyle name="Output 2 3 3" xfId="45825"/>
    <cellStyle name="Output 2 3 3 2" xfId="45826"/>
    <cellStyle name="Output 2 3 3 2 2" xfId="45827"/>
    <cellStyle name="Output 2 3 3 2 3" xfId="45828"/>
    <cellStyle name="Output 2 3 3 2 4" xfId="45829"/>
    <cellStyle name="Output 2 3 3 3" xfId="45830"/>
    <cellStyle name="Output 2 3 3 3 2" xfId="45831"/>
    <cellStyle name="Output 2 3 3 3 3" xfId="45832"/>
    <cellStyle name="Output 2 3 3 3 4" xfId="45833"/>
    <cellStyle name="Output 2 3 3 4" xfId="45834"/>
    <cellStyle name="Output 2 3 3 5" xfId="45835"/>
    <cellStyle name="Output 2 3 3 6" xfId="45836"/>
    <cellStyle name="Output 2 3 4" xfId="45837"/>
    <cellStyle name="Output 2 3 5" xfId="45838"/>
    <cellStyle name="Output 2 4" xfId="45839"/>
    <cellStyle name="Output 2 4 2" xfId="45840"/>
    <cellStyle name="Output 2 4 2 2" xfId="45841"/>
    <cellStyle name="Output 2 4 2 2 2" xfId="45842"/>
    <cellStyle name="Output 2 4 2 2 3" xfId="45843"/>
    <cellStyle name="Output 2 4 2 2 4" xfId="45844"/>
    <cellStyle name="Output 2 4 2 3" xfId="45845"/>
    <cellStyle name="Output 2 4 2 3 2" xfId="45846"/>
    <cellStyle name="Output 2 4 2 3 3" xfId="45847"/>
    <cellStyle name="Output 2 4 2 3 4" xfId="45848"/>
    <cellStyle name="Output 2 4 2 4" xfId="45849"/>
    <cellStyle name="Output 2 4 2 5" xfId="45850"/>
    <cellStyle name="Output 2 4 2 6" xfId="45851"/>
    <cellStyle name="Output 2 4 3" xfId="45852"/>
    <cellStyle name="Output 2 4 3 2" xfId="45853"/>
    <cellStyle name="Output 2 4 3 2 2" xfId="45854"/>
    <cellStyle name="Output 2 4 3 2 3" xfId="45855"/>
    <cellStyle name="Output 2 4 3 2 4" xfId="45856"/>
    <cellStyle name="Output 2 4 3 3" xfId="45857"/>
    <cellStyle name="Output 2 4 3 3 2" xfId="45858"/>
    <cellStyle name="Output 2 4 3 3 3" xfId="45859"/>
    <cellStyle name="Output 2 4 3 3 4" xfId="45860"/>
    <cellStyle name="Output 2 4 3 4" xfId="45861"/>
    <cellStyle name="Output 2 4 3 5" xfId="45862"/>
    <cellStyle name="Output 2 4 3 6" xfId="45863"/>
    <cellStyle name="Output 2 4 4" xfId="45864"/>
    <cellStyle name="Output 2 4 5" xfId="45865"/>
    <cellStyle name="Output 2 4 6" xfId="45866"/>
    <cellStyle name="Output 2 5" xfId="45867"/>
    <cellStyle name="Output 2 6" xfId="45868"/>
    <cellStyle name="Output 3" xfId="45869"/>
    <cellStyle name="Output 3 10" xfId="45870"/>
    <cellStyle name="Output 3 10 2" xfId="45871"/>
    <cellStyle name="Output 3 10 2 2" xfId="45872"/>
    <cellStyle name="Output 3 10 2 3" xfId="45873"/>
    <cellStyle name="Output 3 10 2 4" xfId="45874"/>
    <cellStyle name="Output 3 10 3" xfId="45875"/>
    <cellStyle name="Output 3 10 3 2" xfId="45876"/>
    <cellStyle name="Output 3 10 3 2 2" xfId="45877"/>
    <cellStyle name="Output 3 10 3 2 3" xfId="45878"/>
    <cellStyle name="Output 3 10 3 2 4" xfId="45879"/>
    <cellStyle name="Output 3 10 3 3" xfId="45880"/>
    <cellStyle name="Output 3 10 3 3 2" xfId="45881"/>
    <cellStyle name="Output 3 10 3 3 3" xfId="45882"/>
    <cellStyle name="Output 3 10 3 3 4" xfId="45883"/>
    <cellStyle name="Output 3 10 3 4" xfId="45884"/>
    <cellStyle name="Output 3 10 3 5" xfId="45885"/>
    <cellStyle name="Output 3 10 3 6" xfId="45886"/>
    <cellStyle name="Output 3 10 4" xfId="45887"/>
    <cellStyle name="Output 3 10 5" xfId="45888"/>
    <cellStyle name="Output 3 11" xfId="45889"/>
    <cellStyle name="Output 3 11 2" xfId="45890"/>
    <cellStyle name="Output 3 11 2 2" xfId="45891"/>
    <cellStyle name="Output 3 11 2 3" xfId="45892"/>
    <cellStyle name="Output 3 11 2 4" xfId="45893"/>
    <cellStyle name="Output 3 11 3" xfId="45894"/>
    <cellStyle name="Output 3 11 3 2" xfId="45895"/>
    <cellStyle name="Output 3 11 3 2 2" xfId="45896"/>
    <cellStyle name="Output 3 11 3 2 3" xfId="45897"/>
    <cellStyle name="Output 3 11 3 2 4" xfId="45898"/>
    <cellStyle name="Output 3 11 3 3" xfId="45899"/>
    <cellStyle name="Output 3 11 3 3 2" xfId="45900"/>
    <cellStyle name="Output 3 11 3 3 3" xfId="45901"/>
    <cellStyle name="Output 3 11 3 3 4" xfId="45902"/>
    <cellStyle name="Output 3 11 3 4" xfId="45903"/>
    <cellStyle name="Output 3 11 3 5" xfId="45904"/>
    <cellStyle name="Output 3 11 3 6" xfId="45905"/>
    <cellStyle name="Output 3 11 4" xfId="45906"/>
    <cellStyle name="Output 3 11 5" xfId="45907"/>
    <cellStyle name="Output 3 12" xfId="45908"/>
    <cellStyle name="Output 3 12 2" xfId="45909"/>
    <cellStyle name="Output 3 12 2 2" xfId="45910"/>
    <cellStyle name="Output 3 12 2 2 2" xfId="45911"/>
    <cellStyle name="Output 3 12 2 2 3" xfId="45912"/>
    <cellStyle name="Output 3 12 2 2 4" xfId="45913"/>
    <cellStyle name="Output 3 12 2 3" xfId="45914"/>
    <cellStyle name="Output 3 12 2 3 2" xfId="45915"/>
    <cellStyle name="Output 3 12 2 3 3" xfId="45916"/>
    <cellStyle name="Output 3 12 2 3 4" xfId="45917"/>
    <cellStyle name="Output 3 12 2 4" xfId="45918"/>
    <cellStyle name="Output 3 12 2 5" xfId="45919"/>
    <cellStyle name="Output 3 12 2 6" xfId="45920"/>
    <cellStyle name="Output 3 12 3" xfId="45921"/>
    <cellStyle name="Output 3 12 3 2" xfId="45922"/>
    <cellStyle name="Output 3 12 3 2 2" xfId="45923"/>
    <cellStyle name="Output 3 12 3 2 3" xfId="45924"/>
    <cellStyle name="Output 3 12 3 2 4" xfId="45925"/>
    <cellStyle name="Output 3 12 3 3" xfId="45926"/>
    <cellStyle name="Output 3 12 3 3 2" xfId="45927"/>
    <cellStyle name="Output 3 12 3 3 3" xfId="45928"/>
    <cellStyle name="Output 3 12 3 3 4" xfId="45929"/>
    <cellStyle name="Output 3 12 3 4" xfId="45930"/>
    <cellStyle name="Output 3 12 3 5" xfId="45931"/>
    <cellStyle name="Output 3 12 3 6" xfId="45932"/>
    <cellStyle name="Output 3 12 4" xfId="45933"/>
    <cellStyle name="Output 3 12 5" xfId="45934"/>
    <cellStyle name="Output 3 12 6" xfId="45935"/>
    <cellStyle name="Output 3 13" xfId="45936"/>
    <cellStyle name="Output 3 14" xfId="45937"/>
    <cellStyle name="Output 3 2" xfId="45938"/>
    <cellStyle name="Output 3 2 2" xfId="45939"/>
    <cellStyle name="Output 3 2 2 2" xfId="45940"/>
    <cellStyle name="Output 3 2 2 2 2" xfId="45941"/>
    <cellStyle name="Output 3 2 2 2 2 2" xfId="45942"/>
    <cellStyle name="Output 3 2 2 2 2 3" xfId="45943"/>
    <cellStyle name="Output 3 2 2 2 2 4" xfId="45944"/>
    <cellStyle name="Output 3 2 2 2 3" xfId="45945"/>
    <cellStyle name="Output 3 2 2 2 3 2" xfId="45946"/>
    <cellStyle name="Output 3 2 2 2 3 3" xfId="45947"/>
    <cellStyle name="Output 3 2 2 2 3 4" xfId="45948"/>
    <cellStyle name="Output 3 2 2 2 4" xfId="45949"/>
    <cellStyle name="Output 3 2 2 2 5" xfId="45950"/>
    <cellStyle name="Output 3 2 2 2 6" xfId="45951"/>
    <cellStyle name="Output 3 2 2 3" xfId="45952"/>
    <cellStyle name="Output 3 2 2 3 2" xfId="45953"/>
    <cellStyle name="Output 3 2 2 3 2 2" xfId="45954"/>
    <cellStyle name="Output 3 2 2 3 2 3" xfId="45955"/>
    <cellStyle name="Output 3 2 2 3 2 4" xfId="45956"/>
    <cellStyle name="Output 3 2 2 3 3" xfId="45957"/>
    <cellStyle name="Output 3 2 2 3 3 2" xfId="45958"/>
    <cellStyle name="Output 3 2 2 3 3 3" xfId="45959"/>
    <cellStyle name="Output 3 2 2 3 3 4" xfId="45960"/>
    <cellStyle name="Output 3 2 2 3 4" xfId="45961"/>
    <cellStyle name="Output 3 2 2 3 5" xfId="45962"/>
    <cellStyle name="Output 3 2 2 3 6" xfId="45963"/>
    <cellStyle name="Output 3 2 2 4" xfId="45964"/>
    <cellStyle name="Output 3 2 2 5" xfId="45965"/>
    <cellStyle name="Output 3 2 2 6" xfId="45966"/>
    <cellStyle name="Output 3 2 3" xfId="45967"/>
    <cellStyle name="Output 3 2 4" xfId="45968"/>
    <cellStyle name="Output 3 3" xfId="45969"/>
    <cellStyle name="Output 3 3 2" xfId="45970"/>
    <cellStyle name="Output 3 3 2 2" xfId="45971"/>
    <cellStyle name="Output 3 3 2 2 2" xfId="45972"/>
    <cellStyle name="Output 3 3 2 2 2 2" xfId="45973"/>
    <cellStyle name="Output 3 3 2 2 2 3" xfId="45974"/>
    <cellStyle name="Output 3 3 2 2 2 4" xfId="45975"/>
    <cellStyle name="Output 3 3 2 2 3" xfId="45976"/>
    <cellStyle name="Output 3 3 2 2 3 2" xfId="45977"/>
    <cellStyle name="Output 3 3 2 2 3 3" xfId="45978"/>
    <cellStyle name="Output 3 3 2 2 3 4" xfId="45979"/>
    <cellStyle name="Output 3 3 2 2 4" xfId="45980"/>
    <cellStyle name="Output 3 3 2 2 5" xfId="45981"/>
    <cellStyle name="Output 3 3 2 2 6" xfId="45982"/>
    <cellStyle name="Output 3 3 2 3" xfId="45983"/>
    <cellStyle name="Output 3 3 2 3 2" xfId="45984"/>
    <cellStyle name="Output 3 3 2 3 2 2" xfId="45985"/>
    <cellStyle name="Output 3 3 2 3 2 3" xfId="45986"/>
    <cellStyle name="Output 3 3 2 3 2 4" xfId="45987"/>
    <cellStyle name="Output 3 3 2 3 3" xfId="45988"/>
    <cellStyle name="Output 3 3 2 3 3 2" xfId="45989"/>
    <cellStyle name="Output 3 3 2 3 3 3" xfId="45990"/>
    <cellStyle name="Output 3 3 2 3 3 4" xfId="45991"/>
    <cellStyle name="Output 3 3 2 3 4" xfId="45992"/>
    <cellStyle name="Output 3 3 2 3 5" xfId="45993"/>
    <cellStyle name="Output 3 3 2 3 6" xfId="45994"/>
    <cellStyle name="Output 3 3 2 4" xfId="45995"/>
    <cellStyle name="Output 3 3 2 5" xfId="45996"/>
    <cellStyle name="Output 3 3 2 6" xfId="45997"/>
    <cellStyle name="Output 3 3 3" xfId="45998"/>
    <cellStyle name="Output 3 3 4" xfId="45999"/>
    <cellStyle name="Output 3 4" xfId="46000"/>
    <cellStyle name="Output 3 4 2" xfId="46001"/>
    <cellStyle name="Output 3 4 2 2" xfId="46002"/>
    <cellStyle name="Output 3 4 2 2 2" xfId="46003"/>
    <cellStyle name="Output 3 4 2 2 2 2" xfId="46004"/>
    <cellStyle name="Output 3 4 2 2 2 3" xfId="46005"/>
    <cellStyle name="Output 3 4 2 2 2 4" xfId="46006"/>
    <cellStyle name="Output 3 4 2 2 3" xfId="46007"/>
    <cellStyle name="Output 3 4 2 2 3 2" xfId="46008"/>
    <cellStyle name="Output 3 4 2 2 3 3" xfId="46009"/>
    <cellStyle name="Output 3 4 2 2 3 4" xfId="46010"/>
    <cellStyle name="Output 3 4 2 2 4" xfId="46011"/>
    <cellStyle name="Output 3 4 2 2 5" xfId="46012"/>
    <cellStyle name="Output 3 4 2 2 6" xfId="46013"/>
    <cellStyle name="Output 3 4 2 3" xfId="46014"/>
    <cellStyle name="Output 3 4 2 3 2" xfId="46015"/>
    <cellStyle name="Output 3 4 2 3 2 2" xfId="46016"/>
    <cellStyle name="Output 3 4 2 3 2 3" xfId="46017"/>
    <cellStyle name="Output 3 4 2 3 2 4" xfId="46018"/>
    <cellStyle name="Output 3 4 2 3 3" xfId="46019"/>
    <cellStyle name="Output 3 4 2 3 3 2" xfId="46020"/>
    <cellStyle name="Output 3 4 2 3 3 3" xfId="46021"/>
    <cellStyle name="Output 3 4 2 3 3 4" xfId="46022"/>
    <cellStyle name="Output 3 4 2 3 4" xfId="46023"/>
    <cellStyle name="Output 3 4 2 3 5" xfId="46024"/>
    <cellStyle name="Output 3 4 2 3 6" xfId="46025"/>
    <cellStyle name="Output 3 4 2 4" xfId="46026"/>
    <cellStyle name="Output 3 4 2 5" xfId="46027"/>
    <cellStyle name="Output 3 4 2 6" xfId="46028"/>
    <cellStyle name="Output 3 4 3" xfId="46029"/>
    <cellStyle name="Output 3 4 4" xfId="46030"/>
    <cellStyle name="Output 3 5" xfId="46031"/>
    <cellStyle name="Output 3 5 2" xfId="46032"/>
    <cellStyle name="Output 3 5 2 2" xfId="46033"/>
    <cellStyle name="Output 3 5 2 3" xfId="46034"/>
    <cellStyle name="Output 3 5 2 4" xfId="46035"/>
    <cellStyle name="Output 3 5 3" xfId="46036"/>
    <cellStyle name="Output 3 5 3 2" xfId="46037"/>
    <cellStyle name="Output 3 5 3 2 2" xfId="46038"/>
    <cellStyle name="Output 3 5 3 2 3" xfId="46039"/>
    <cellStyle name="Output 3 5 3 2 4" xfId="46040"/>
    <cellStyle name="Output 3 5 3 3" xfId="46041"/>
    <cellStyle name="Output 3 5 3 3 2" xfId="46042"/>
    <cellStyle name="Output 3 5 3 3 3" xfId="46043"/>
    <cellStyle name="Output 3 5 3 3 4" xfId="46044"/>
    <cellStyle name="Output 3 5 3 4" xfId="46045"/>
    <cellStyle name="Output 3 5 3 5" xfId="46046"/>
    <cellStyle name="Output 3 5 3 6" xfId="46047"/>
    <cellStyle name="Output 3 5 4" xfId="46048"/>
    <cellStyle name="Output 3 5 5" xfId="46049"/>
    <cellStyle name="Output 3 6" xfId="46050"/>
    <cellStyle name="Output 3 6 2" xfId="46051"/>
    <cellStyle name="Output 3 6 2 2" xfId="46052"/>
    <cellStyle name="Output 3 6 2 3" xfId="46053"/>
    <cellStyle name="Output 3 6 2 4" xfId="46054"/>
    <cellStyle name="Output 3 6 3" xfId="46055"/>
    <cellStyle name="Output 3 6 3 2" xfId="46056"/>
    <cellStyle name="Output 3 6 3 2 2" xfId="46057"/>
    <cellStyle name="Output 3 6 3 2 3" xfId="46058"/>
    <cellStyle name="Output 3 6 3 2 4" xfId="46059"/>
    <cellStyle name="Output 3 6 3 3" xfId="46060"/>
    <cellStyle name="Output 3 6 3 3 2" xfId="46061"/>
    <cellStyle name="Output 3 6 3 3 3" xfId="46062"/>
    <cellStyle name="Output 3 6 3 3 4" xfId="46063"/>
    <cellStyle name="Output 3 6 3 4" xfId="46064"/>
    <cellStyle name="Output 3 6 3 5" xfId="46065"/>
    <cellStyle name="Output 3 6 3 6" xfId="46066"/>
    <cellStyle name="Output 3 6 4" xfId="46067"/>
    <cellStyle name="Output 3 6 5" xfId="46068"/>
    <cellStyle name="Output 3 7" xfId="46069"/>
    <cellStyle name="Output 3 7 2" xfId="46070"/>
    <cellStyle name="Output 3 7 2 2" xfId="46071"/>
    <cellStyle name="Output 3 7 2 3" xfId="46072"/>
    <cellStyle name="Output 3 7 2 4" xfId="46073"/>
    <cellStyle name="Output 3 7 3" xfId="46074"/>
    <cellStyle name="Output 3 7 3 2" xfId="46075"/>
    <cellStyle name="Output 3 7 3 2 2" xfId="46076"/>
    <cellStyle name="Output 3 7 3 2 3" xfId="46077"/>
    <cellStyle name="Output 3 7 3 2 4" xfId="46078"/>
    <cellStyle name="Output 3 7 3 3" xfId="46079"/>
    <cellStyle name="Output 3 7 3 3 2" xfId="46080"/>
    <cellStyle name="Output 3 7 3 3 3" xfId="46081"/>
    <cellStyle name="Output 3 7 3 3 4" xfId="46082"/>
    <cellStyle name="Output 3 7 3 4" xfId="46083"/>
    <cellStyle name="Output 3 7 3 5" xfId="46084"/>
    <cellStyle name="Output 3 7 3 6" xfId="46085"/>
    <cellStyle name="Output 3 7 4" xfId="46086"/>
    <cellStyle name="Output 3 7 5" xfId="46087"/>
    <cellStyle name="Output 3 8" xfId="46088"/>
    <cellStyle name="Output 3 8 2" xfId="46089"/>
    <cellStyle name="Output 3 8 2 2" xfId="46090"/>
    <cellStyle name="Output 3 8 2 3" xfId="46091"/>
    <cellStyle name="Output 3 8 2 4" xfId="46092"/>
    <cellStyle name="Output 3 8 3" xfId="46093"/>
    <cellStyle name="Output 3 8 3 2" xfId="46094"/>
    <cellStyle name="Output 3 8 3 2 2" xfId="46095"/>
    <cellStyle name="Output 3 8 3 2 3" xfId="46096"/>
    <cellStyle name="Output 3 8 3 2 4" xfId="46097"/>
    <cellStyle name="Output 3 8 3 3" xfId="46098"/>
    <cellStyle name="Output 3 8 3 3 2" xfId="46099"/>
    <cellStyle name="Output 3 8 3 3 3" xfId="46100"/>
    <cellStyle name="Output 3 8 3 3 4" xfId="46101"/>
    <cellStyle name="Output 3 8 3 4" xfId="46102"/>
    <cellStyle name="Output 3 8 3 5" xfId="46103"/>
    <cellStyle name="Output 3 8 3 6" xfId="46104"/>
    <cellStyle name="Output 3 8 4" xfId="46105"/>
    <cellStyle name="Output 3 8 5" xfId="46106"/>
    <cellStyle name="Output 3 9" xfId="46107"/>
    <cellStyle name="Output 3 9 2" xfId="46108"/>
    <cellStyle name="Output 3 9 2 2" xfId="46109"/>
    <cellStyle name="Output 3 9 2 3" xfId="46110"/>
    <cellStyle name="Output 3 9 2 4" xfId="46111"/>
    <cellStyle name="Output 3 9 3" xfId="46112"/>
    <cellStyle name="Output 3 9 3 2" xfId="46113"/>
    <cellStyle name="Output 3 9 3 2 2" xfId="46114"/>
    <cellStyle name="Output 3 9 3 2 3" xfId="46115"/>
    <cellStyle name="Output 3 9 3 2 4" xfId="46116"/>
    <cellStyle name="Output 3 9 3 3" xfId="46117"/>
    <cellStyle name="Output 3 9 3 3 2" xfId="46118"/>
    <cellStyle name="Output 3 9 3 3 3" xfId="46119"/>
    <cellStyle name="Output 3 9 3 3 4" xfId="46120"/>
    <cellStyle name="Output 3 9 3 4" xfId="46121"/>
    <cellStyle name="Output 3 9 3 5" xfId="46122"/>
    <cellStyle name="Output 3 9 3 6" xfId="46123"/>
    <cellStyle name="Output 3 9 4" xfId="46124"/>
    <cellStyle name="Output 3 9 5" xfId="46125"/>
    <cellStyle name="Output 4" xfId="46126"/>
    <cellStyle name="Output 4 10" xfId="46127"/>
    <cellStyle name="Output 4 10 2" xfId="46128"/>
    <cellStyle name="Output 4 10 2 2" xfId="46129"/>
    <cellStyle name="Output 4 10 2 3" xfId="46130"/>
    <cellStyle name="Output 4 10 2 4" xfId="46131"/>
    <cellStyle name="Output 4 10 3" xfId="46132"/>
    <cellStyle name="Output 4 10 3 2" xfId="46133"/>
    <cellStyle name="Output 4 10 3 2 2" xfId="46134"/>
    <cellStyle name="Output 4 10 3 2 3" xfId="46135"/>
    <cellStyle name="Output 4 10 3 2 4" xfId="46136"/>
    <cellStyle name="Output 4 10 3 3" xfId="46137"/>
    <cellStyle name="Output 4 10 3 3 2" xfId="46138"/>
    <cellStyle name="Output 4 10 3 3 3" xfId="46139"/>
    <cellStyle name="Output 4 10 3 3 4" xfId="46140"/>
    <cellStyle name="Output 4 10 3 4" xfId="46141"/>
    <cellStyle name="Output 4 10 3 5" xfId="46142"/>
    <cellStyle name="Output 4 10 3 6" xfId="46143"/>
    <cellStyle name="Output 4 10 4" xfId="46144"/>
    <cellStyle name="Output 4 10 5" xfId="46145"/>
    <cellStyle name="Output 4 11" xfId="46146"/>
    <cellStyle name="Output 4 11 2" xfId="46147"/>
    <cellStyle name="Output 4 11 2 2" xfId="46148"/>
    <cellStyle name="Output 4 11 2 3" xfId="46149"/>
    <cellStyle name="Output 4 11 2 4" xfId="46150"/>
    <cellStyle name="Output 4 11 3" xfId="46151"/>
    <cellStyle name="Output 4 11 3 2" xfId="46152"/>
    <cellStyle name="Output 4 11 3 2 2" xfId="46153"/>
    <cellStyle name="Output 4 11 3 2 3" xfId="46154"/>
    <cellStyle name="Output 4 11 3 2 4" xfId="46155"/>
    <cellStyle name="Output 4 11 3 3" xfId="46156"/>
    <cellStyle name="Output 4 11 3 3 2" xfId="46157"/>
    <cellStyle name="Output 4 11 3 3 3" xfId="46158"/>
    <cellStyle name="Output 4 11 3 3 4" xfId="46159"/>
    <cellStyle name="Output 4 11 3 4" xfId="46160"/>
    <cellStyle name="Output 4 11 3 5" xfId="46161"/>
    <cellStyle name="Output 4 11 3 6" xfId="46162"/>
    <cellStyle name="Output 4 11 4" xfId="46163"/>
    <cellStyle name="Output 4 11 5" xfId="46164"/>
    <cellStyle name="Output 4 12" xfId="46165"/>
    <cellStyle name="Output 4 12 2" xfId="46166"/>
    <cellStyle name="Output 4 12 2 2" xfId="46167"/>
    <cellStyle name="Output 4 12 2 2 2" xfId="46168"/>
    <cellStyle name="Output 4 12 2 2 3" xfId="46169"/>
    <cellStyle name="Output 4 12 2 2 4" xfId="46170"/>
    <cellStyle name="Output 4 12 2 3" xfId="46171"/>
    <cellStyle name="Output 4 12 2 3 2" xfId="46172"/>
    <cellStyle name="Output 4 12 2 3 3" xfId="46173"/>
    <cellStyle name="Output 4 12 2 3 4" xfId="46174"/>
    <cellStyle name="Output 4 12 2 4" xfId="46175"/>
    <cellStyle name="Output 4 12 2 5" xfId="46176"/>
    <cellStyle name="Output 4 12 2 6" xfId="46177"/>
    <cellStyle name="Output 4 12 3" xfId="46178"/>
    <cellStyle name="Output 4 12 3 2" xfId="46179"/>
    <cellStyle name="Output 4 12 3 2 2" xfId="46180"/>
    <cellStyle name="Output 4 12 3 2 3" xfId="46181"/>
    <cellStyle name="Output 4 12 3 2 4" xfId="46182"/>
    <cellStyle name="Output 4 12 3 3" xfId="46183"/>
    <cellStyle name="Output 4 12 3 3 2" xfId="46184"/>
    <cellStyle name="Output 4 12 3 3 3" xfId="46185"/>
    <cellStyle name="Output 4 12 3 3 4" xfId="46186"/>
    <cellStyle name="Output 4 12 3 4" xfId="46187"/>
    <cellStyle name="Output 4 12 3 5" xfId="46188"/>
    <cellStyle name="Output 4 12 3 6" xfId="46189"/>
    <cellStyle name="Output 4 12 4" xfId="46190"/>
    <cellStyle name="Output 4 12 5" xfId="46191"/>
    <cellStyle name="Output 4 12 6" xfId="46192"/>
    <cellStyle name="Output 4 13" xfId="46193"/>
    <cellStyle name="Output 4 14" xfId="46194"/>
    <cellStyle name="Output 4 2" xfId="46195"/>
    <cellStyle name="Output 4 2 2" xfId="46196"/>
    <cellStyle name="Output 4 2 2 2" xfId="46197"/>
    <cellStyle name="Output 4 2 2 2 2" xfId="46198"/>
    <cellStyle name="Output 4 2 2 2 2 2" xfId="46199"/>
    <cellStyle name="Output 4 2 2 2 2 3" xfId="46200"/>
    <cellStyle name="Output 4 2 2 2 2 4" xfId="46201"/>
    <cellStyle name="Output 4 2 2 2 3" xfId="46202"/>
    <cellStyle name="Output 4 2 2 2 3 2" xfId="46203"/>
    <cellStyle name="Output 4 2 2 2 3 3" xfId="46204"/>
    <cellStyle name="Output 4 2 2 2 3 4" xfId="46205"/>
    <cellStyle name="Output 4 2 2 2 4" xfId="46206"/>
    <cellStyle name="Output 4 2 2 2 5" xfId="46207"/>
    <cellStyle name="Output 4 2 2 2 6" xfId="46208"/>
    <cellStyle name="Output 4 2 2 3" xfId="46209"/>
    <cellStyle name="Output 4 2 2 3 2" xfId="46210"/>
    <cellStyle name="Output 4 2 2 3 2 2" xfId="46211"/>
    <cellStyle name="Output 4 2 2 3 2 3" xfId="46212"/>
    <cellStyle name="Output 4 2 2 3 2 4" xfId="46213"/>
    <cellStyle name="Output 4 2 2 3 3" xfId="46214"/>
    <cellStyle name="Output 4 2 2 3 3 2" xfId="46215"/>
    <cellStyle name="Output 4 2 2 3 3 3" xfId="46216"/>
    <cellStyle name="Output 4 2 2 3 3 4" xfId="46217"/>
    <cellStyle name="Output 4 2 2 3 4" xfId="46218"/>
    <cellStyle name="Output 4 2 2 3 5" xfId="46219"/>
    <cellStyle name="Output 4 2 2 3 6" xfId="46220"/>
    <cellStyle name="Output 4 2 2 4" xfId="46221"/>
    <cellStyle name="Output 4 2 2 5" xfId="46222"/>
    <cellStyle name="Output 4 2 2 6" xfId="46223"/>
    <cellStyle name="Output 4 2 3" xfId="46224"/>
    <cellStyle name="Output 4 2 4" xfId="46225"/>
    <cellStyle name="Output 4 3" xfId="46226"/>
    <cellStyle name="Output 4 3 2" xfId="46227"/>
    <cellStyle name="Output 4 3 2 2" xfId="46228"/>
    <cellStyle name="Output 4 3 2 2 2" xfId="46229"/>
    <cellStyle name="Output 4 3 2 2 2 2" xfId="46230"/>
    <cellStyle name="Output 4 3 2 2 2 3" xfId="46231"/>
    <cellStyle name="Output 4 3 2 2 2 4" xfId="46232"/>
    <cellStyle name="Output 4 3 2 2 3" xfId="46233"/>
    <cellStyle name="Output 4 3 2 2 3 2" xfId="46234"/>
    <cellStyle name="Output 4 3 2 2 3 3" xfId="46235"/>
    <cellStyle name="Output 4 3 2 2 3 4" xfId="46236"/>
    <cellStyle name="Output 4 3 2 2 4" xfId="46237"/>
    <cellStyle name="Output 4 3 2 2 5" xfId="46238"/>
    <cellStyle name="Output 4 3 2 2 6" xfId="46239"/>
    <cellStyle name="Output 4 3 2 3" xfId="46240"/>
    <cellStyle name="Output 4 3 2 3 2" xfId="46241"/>
    <cellStyle name="Output 4 3 2 3 2 2" xfId="46242"/>
    <cellStyle name="Output 4 3 2 3 2 3" xfId="46243"/>
    <cellStyle name="Output 4 3 2 3 2 4" xfId="46244"/>
    <cellStyle name="Output 4 3 2 3 3" xfId="46245"/>
    <cellStyle name="Output 4 3 2 3 3 2" xfId="46246"/>
    <cellStyle name="Output 4 3 2 3 3 3" xfId="46247"/>
    <cellStyle name="Output 4 3 2 3 3 4" xfId="46248"/>
    <cellStyle name="Output 4 3 2 3 4" xfId="46249"/>
    <cellStyle name="Output 4 3 2 3 5" xfId="46250"/>
    <cellStyle name="Output 4 3 2 3 6" xfId="46251"/>
    <cellStyle name="Output 4 3 2 4" xfId="46252"/>
    <cellStyle name="Output 4 3 2 5" xfId="46253"/>
    <cellStyle name="Output 4 3 2 6" xfId="46254"/>
    <cellStyle name="Output 4 3 3" xfId="46255"/>
    <cellStyle name="Output 4 3 4" xfId="46256"/>
    <cellStyle name="Output 4 4" xfId="46257"/>
    <cellStyle name="Output 4 4 2" xfId="46258"/>
    <cellStyle name="Output 4 4 2 2" xfId="46259"/>
    <cellStyle name="Output 4 4 2 2 2" xfId="46260"/>
    <cellStyle name="Output 4 4 2 2 2 2" xfId="46261"/>
    <cellStyle name="Output 4 4 2 2 2 3" xfId="46262"/>
    <cellStyle name="Output 4 4 2 2 2 4" xfId="46263"/>
    <cellStyle name="Output 4 4 2 2 3" xfId="46264"/>
    <cellStyle name="Output 4 4 2 2 3 2" xfId="46265"/>
    <cellStyle name="Output 4 4 2 2 3 3" xfId="46266"/>
    <cellStyle name="Output 4 4 2 2 3 4" xfId="46267"/>
    <cellStyle name="Output 4 4 2 2 4" xfId="46268"/>
    <cellStyle name="Output 4 4 2 2 5" xfId="46269"/>
    <cellStyle name="Output 4 4 2 2 6" xfId="46270"/>
    <cellStyle name="Output 4 4 2 3" xfId="46271"/>
    <cellStyle name="Output 4 4 2 3 2" xfId="46272"/>
    <cellStyle name="Output 4 4 2 3 2 2" xfId="46273"/>
    <cellStyle name="Output 4 4 2 3 2 3" xfId="46274"/>
    <cellStyle name="Output 4 4 2 3 2 4" xfId="46275"/>
    <cellStyle name="Output 4 4 2 3 3" xfId="46276"/>
    <cellStyle name="Output 4 4 2 3 3 2" xfId="46277"/>
    <cellStyle name="Output 4 4 2 3 3 3" xfId="46278"/>
    <cellStyle name="Output 4 4 2 3 3 4" xfId="46279"/>
    <cellStyle name="Output 4 4 2 3 4" xfId="46280"/>
    <cellStyle name="Output 4 4 2 3 5" xfId="46281"/>
    <cellStyle name="Output 4 4 2 3 6" xfId="46282"/>
    <cellStyle name="Output 4 4 2 4" xfId="46283"/>
    <cellStyle name="Output 4 4 2 5" xfId="46284"/>
    <cellStyle name="Output 4 4 2 6" xfId="46285"/>
    <cellStyle name="Output 4 4 3" xfId="46286"/>
    <cellStyle name="Output 4 4 4" xfId="46287"/>
    <cellStyle name="Output 4 5" xfId="46288"/>
    <cellStyle name="Output 4 5 2" xfId="46289"/>
    <cellStyle name="Output 4 5 2 2" xfId="46290"/>
    <cellStyle name="Output 4 5 2 3" xfId="46291"/>
    <cellStyle name="Output 4 5 2 4" xfId="46292"/>
    <cellStyle name="Output 4 5 3" xfId="46293"/>
    <cellStyle name="Output 4 5 3 2" xfId="46294"/>
    <cellStyle name="Output 4 5 3 2 2" xfId="46295"/>
    <cellStyle name="Output 4 5 3 2 3" xfId="46296"/>
    <cellStyle name="Output 4 5 3 2 4" xfId="46297"/>
    <cellStyle name="Output 4 5 3 3" xfId="46298"/>
    <cellStyle name="Output 4 5 3 3 2" xfId="46299"/>
    <cellStyle name="Output 4 5 3 3 3" xfId="46300"/>
    <cellStyle name="Output 4 5 3 3 4" xfId="46301"/>
    <cellStyle name="Output 4 5 3 4" xfId="46302"/>
    <cellStyle name="Output 4 5 3 5" xfId="46303"/>
    <cellStyle name="Output 4 5 3 6" xfId="46304"/>
    <cellStyle name="Output 4 5 4" xfId="46305"/>
    <cellStyle name="Output 4 5 5" xfId="46306"/>
    <cellStyle name="Output 4 6" xfId="46307"/>
    <cellStyle name="Output 4 6 2" xfId="46308"/>
    <cellStyle name="Output 4 6 2 2" xfId="46309"/>
    <cellStyle name="Output 4 6 2 3" xfId="46310"/>
    <cellStyle name="Output 4 6 2 4" xfId="46311"/>
    <cellStyle name="Output 4 6 3" xfId="46312"/>
    <cellStyle name="Output 4 6 3 2" xfId="46313"/>
    <cellStyle name="Output 4 6 3 2 2" xfId="46314"/>
    <cellStyle name="Output 4 6 3 2 3" xfId="46315"/>
    <cellStyle name="Output 4 6 3 2 4" xfId="46316"/>
    <cellStyle name="Output 4 6 3 3" xfId="46317"/>
    <cellStyle name="Output 4 6 3 3 2" xfId="46318"/>
    <cellStyle name="Output 4 6 3 3 3" xfId="46319"/>
    <cellStyle name="Output 4 6 3 3 4" xfId="46320"/>
    <cellStyle name="Output 4 6 3 4" xfId="46321"/>
    <cellStyle name="Output 4 6 3 5" xfId="46322"/>
    <cellStyle name="Output 4 6 3 6" xfId="46323"/>
    <cellStyle name="Output 4 6 4" xfId="46324"/>
    <cellStyle name="Output 4 6 5" xfId="46325"/>
    <cellStyle name="Output 4 7" xfId="46326"/>
    <cellStyle name="Output 4 7 2" xfId="46327"/>
    <cellStyle name="Output 4 7 2 2" xfId="46328"/>
    <cellStyle name="Output 4 7 2 3" xfId="46329"/>
    <cellStyle name="Output 4 7 2 4" xfId="46330"/>
    <cellStyle name="Output 4 7 3" xfId="46331"/>
    <cellStyle name="Output 4 7 3 2" xfId="46332"/>
    <cellStyle name="Output 4 7 3 2 2" xfId="46333"/>
    <cellStyle name="Output 4 7 3 2 3" xfId="46334"/>
    <cellStyle name="Output 4 7 3 2 4" xfId="46335"/>
    <cellStyle name="Output 4 7 3 3" xfId="46336"/>
    <cellStyle name="Output 4 7 3 3 2" xfId="46337"/>
    <cellStyle name="Output 4 7 3 3 3" xfId="46338"/>
    <cellStyle name="Output 4 7 3 3 4" xfId="46339"/>
    <cellStyle name="Output 4 7 3 4" xfId="46340"/>
    <cellStyle name="Output 4 7 3 5" xfId="46341"/>
    <cellStyle name="Output 4 7 3 6" xfId="46342"/>
    <cellStyle name="Output 4 7 4" xfId="46343"/>
    <cellStyle name="Output 4 7 5" xfId="46344"/>
    <cellStyle name="Output 4 8" xfId="46345"/>
    <cellStyle name="Output 4 8 2" xfId="46346"/>
    <cellStyle name="Output 4 8 2 2" xfId="46347"/>
    <cellStyle name="Output 4 8 2 3" xfId="46348"/>
    <cellStyle name="Output 4 8 2 4" xfId="46349"/>
    <cellStyle name="Output 4 8 3" xfId="46350"/>
    <cellStyle name="Output 4 8 3 2" xfId="46351"/>
    <cellStyle name="Output 4 8 3 2 2" xfId="46352"/>
    <cellStyle name="Output 4 8 3 2 3" xfId="46353"/>
    <cellStyle name="Output 4 8 3 2 4" xfId="46354"/>
    <cellStyle name="Output 4 8 3 3" xfId="46355"/>
    <cellStyle name="Output 4 8 3 3 2" xfId="46356"/>
    <cellStyle name="Output 4 8 3 3 3" xfId="46357"/>
    <cellStyle name="Output 4 8 3 3 4" xfId="46358"/>
    <cellStyle name="Output 4 8 3 4" xfId="46359"/>
    <cellStyle name="Output 4 8 3 5" xfId="46360"/>
    <cellStyle name="Output 4 8 3 6" xfId="46361"/>
    <cellStyle name="Output 4 8 4" xfId="46362"/>
    <cellStyle name="Output 4 8 5" xfId="46363"/>
    <cellStyle name="Output 4 9" xfId="46364"/>
    <cellStyle name="Output 4 9 2" xfId="46365"/>
    <cellStyle name="Output 4 9 2 2" xfId="46366"/>
    <cellStyle name="Output 4 9 2 3" xfId="46367"/>
    <cellStyle name="Output 4 9 2 4" xfId="46368"/>
    <cellStyle name="Output 4 9 3" xfId="46369"/>
    <cellStyle name="Output 4 9 3 2" xfId="46370"/>
    <cellStyle name="Output 4 9 3 2 2" xfId="46371"/>
    <cellStyle name="Output 4 9 3 2 3" xfId="46372"/>
    <cellStyle name="Output 4 9 3 2 4" xfId="46373"/>
    <cellStyle name="Output 4 9 3 3" xfId="46374"/>
    <cellStyle name="Output 4 9 3 3 2" xfId="46375"/>
    <cellStyle name="Output 4 9 3 3 3" xfId="46376"/>
    <cellStyle name="Output 4 9 3 3 4" xfId="46377"/>
    <cellStyle name="Output 4 9 3 4" xfId="46378"/>
    <cellStyle name="Output 4 9 3 5" xfId="46379"/>
    <cellStyle name="Output 4 9 3 6" xfId="46380"/>
    <cellStyle name="Output 4 9 4" xfId="46381"/>
    <cellStyle name="Output 4 9 5" xfId="46382"/>
    <cellStyle name="Output 5" xfId="46383"/>
    <cellStyle name="Output 5 2" xfId="46384"/>
    <cellStyle name="Output 5 2 2" xfId="46385"/>
    <cellStyle name="Output 5 2 3" xfId="46386"/>
    <cellStyle name="Output 5 2 4" xfId="46387"/>
    <cellStyle name="Output 5 3" xfId="46388"/>
    <cellStyle name="Output 5 3 2" xfId="46389"/>
    <cellStyle name="Output 5 3 2 2" xfId="46390"/>
    <cellStyle name="Output 5 3 2 3" xfId="46391"/>
    <cellStyle name="Output 5 3 2 4" xfId="46392"/>
    <cellStyle name="Output 5 3 3" xfId="46393"/>
    <cellStyle name="Output 5 3 3 2" xfId="46394"/>
    <cellStyle name="Output 5 3 3 3" xfId="46395"/>
    <cellStyle name="Output 5 3 3 4" xfId="46396"/>
    <cellStyle name="Output 5 3 4" xfId="46397"/>
    <cellStyle name="Output 5 3 5" xfId="46398"/>
    <cellStyle name="Output 5 3 6" xfId="46399"/>
    <cellStyle name="Output 5 4" xfId="46400"/>
    <cellStyle name="Output 5 5" xfId="46401"/>
    <cellStyle name="Output 6" xfId="46402"/>
    <cellStyle name="Output 6 2" xfId="46403"/>
    <cellStyle name="Output 6 2 2" xfId="46404"/>
    <cellStyle name="Output 6 2 3" xfId="46405"/>
    <cellStyle name="Output 6 2 4" xfId="46406"/>
    <cellStyle name="Output 6 3" xfId="46407"/>
    <cellStyle name="Output 6 3 2" xfId="46408"/>
    <cellStyle name="Output 6 3 2 2" xfId="46409"/>
    <cellStyle name="Output 6 3 2 3" xfId="46410"/>
    <cellStyle name="Output 6 3 2 4" xfId="46411"/>
    <cellStyle name="Output 6 3 3" xfId="46412"/>
    <cellStyle name="Output 6 3 3 2" xfId="46413"/>
    <cellStyle name="Output 6 3 3 3" xfId="46414"/>
    <cellStyle name="Output 6 3 3 4" xfId="46415"/>
    <cellStyle name="Output 6 3 4" xfId="46416"/>
    <cellStyle name="Output 6 3 5" xfId="46417"/>
    <cellStyle name="Output 6 3 6" xfId="46418"/>
    <cellStyle name="Output 6 4" xfId="46419"/>
    <cellStyle name="Output 6 5" xfId="46420"/>
    <cellStyle name="Output 7" xfId="46421"/>
    <cellStyle name="Output 7 2" xfId="46422"/>
    <cellStyle name="Output 7 2 2" xfId="46423"/>
    <cellStyle name="Output 7 2 2 2" xfId="46424"/>
    <cellStyle name="Output 7 2 2 3" xfId="46425"/>
    <cellStyle name="Output 7 2 2 4" xfId="46426"/>
    <cellStyle name="Output 7 2 3" xfId="46427"/>
    <cellStyle name="Output 7 2 3 2" xfId="46428"/>
    <cellStyle name="Output 7 2 3 3" xfId="46429"/>
    <cellStyle name="Output 7 2 3 4" xfId="46430"/>
    <cellStyle name="Output 7 2 4" xfId="46431"/>
    <cellStyle name="Output 7 2 5" xfId="46432"/>
    <cellStyle name="Output 7 2 6" xfId="46433"/>
    <cellStyle name="Output 7 3" xfId="46434"/>
    <cellStyle name="Output 7 3 2" xfId="46435"/>
    <cellStyle name="Output 7 3 2 2" xfId="46436"/>
    <cellStyle name="Output 7 3 2 3" xfId="46437"/>
    <cellStyle name="Output 7 3 2 4" xfId="46438"/>
    <cellStyle name="Output 7 3 3" xfId="46439"/>
    <cellStyle name="Output 7 3 3 2" xfId="46440"/>
    <cellStyle name="Output 7 3 3 3" xfId="46441"/>
    <cellStyle name="Output 7 3 3 4" xfId="46442"/>
    <cellStyle name="Output 7 3 4" xfId="46443"/>
    <cellStyle name="Output 7 3 5" xfId="46444"/>
    <cellStyle name="Output 7 3 6" xfId="46445"/>
    <cellStyle name="Output 7 4" xfId="46446"/>
    <cellStyle name="Output 7 5" xfId="46447"/>
    <cellStyle name="Output 7 6" xfId="46448"/>
    <cellStyle name="Output 8" xfId="46449"/>
    <cellStyle name="Output 8 2" xfId="46450"/>
    <cellStyle name="Output 8 2 2" xfId="46451"/>
    <cellStyle name="Output 8 2 2 2" xfId="46452"/>
    <cellStyle name="Output 8 2 2 3" xfId="46453"/>
    <cellStyle name="Output 8 2 2 4" xfId="46454"/>
    <cellStyle name="Output 8 2 3" xfId="46455"/>
    <cellStyle name="Output 8 2 3 2" xfId="46456"/>
    <cellStyle name="Output 8 2 3 3" xfId="46457"/>
    <cellStyle name="Output 8 2 3 4" xfId="46458"/>
    <cellStyle name="Output 8 2 4" xfId="46459"/>
    <cellStyle name="Output 8 2 5" xfId="46460"/>
    <cellStyle name="Output 8 2 6" xfId="46461"/>
    <cellStyle name="Output 8 3" xfId="46462"/>
    <cellStyle name="Output 8 3 2" xfId="46463"/>
    <cellStyle name="Output 8 3 2 2" xfId="46464"/>
    <cellStyle name="Output 8 3 2 3" xfId="46465"/>
    <cellStyle name="Output 8 3 2 4" xfId="46466"/>
    <cellStyle name="Output 8 3 3" xfId="46467"/>
    <cellStyle name="Output 8 3 3 2" xfId="46468"/>
    <cellStyle name="Output 8 3 3 3" xfId="46469"/>
    <cellStyle name="Output 8 3 3 4" xfId="46470"/>
    <cellStyle name="Output 8 3 4" xfId="46471"/>
    <cellStyle name="Output 8 3 5" xfId="46472"/>
    <cellStyle name="Output 8 3 6" xfId="46473"/>
    <cellStyle name="Output 8 4" xfId="46474"/>
    <cellStyle name="Output 8 5" xfId="46475"/>
    <cellStyle name="Output 8 6" xfId="46476"/>
    <cellStyle name="Output 9" xfId="46477"/>
    <cellStyle name="OutputData" xfId="46478"/>
    <cellStyle name="Pattern" xfId="46479"/>
    <cellStyle name="per.style" xfId="46480"/>
    <cellStyle name="per.style 10" xfId="46481"/>
    <cellStyle name="per.style 11" xfId="46482"/>
    <cellStyle name="per.style 12" xfId="46483"/>
    <cellStyle name="per.style 13" xfId="46484"/>
    <cellStyle name="per.style 14" xfId="46485"/>
    <cellStyle name="per.style 15" xfId="46486"/>
    <cellStyle name="per.style 16" xfId="46487"/>
    <cellStyle name="per.style 17" xfId="46488"/>
    <cellStyle name="per.style 18" xfId="46489"/>
    <cellStyle name="per.style 19" xfId="46490"/>
    <cellStyle name="per.style 2" xfId="46491"/>
    <cellStyle name="per.style 20" xfId="46492"/>
    <cellStyle name="per.style 21" xfId="46493"/>
    <cellStyle name="per.style 3" xfId="46494"/>
    <cellStyle name="per.style 4" xfId="46495"/>
    <cellStyle name="per.style 5" xfId="46496"/>
    <cellStyle name="per.style 6" xfId="46497"/>
    <cellStyle name="per.style 7" xfId="46498"/>
    <cellStyle name="per.style 8" xfId="46499"/>
    <cellStyle name="per.style 9" xfId="46500"/>
    <cellStyle name="Percent [2]" xfId="46501"/>
    <cellStyle name="Percent [2] 10" xfId="46502"/>
    <cellStyle name="Percent [2] 10 10" xfId="46503"/>
    <cellStyle name="Percent [2] 10 2" xfId="46504"/>
    <cellStyle name="Percent [2] 10 2 2" xfId="46505"/>
    <cellStyle name="Percent [2] 10 3" xfId="46506"/>
    <cellStyle name="Percent [2] 10 3 2" xfId="46507"/>
    <cellStyle name="Percent [2] 10 4" xfId="46508"/>
    <cellStyle name="Percent [2] 10 4 2" xfId="46509"/>
    <cellStyle name="Percent [2] 10 5" xfId="46510"/>
    <cellStyle name="Percent [2] 10 5 2" xfId="46511"/>
    <cellStyle name="Percent [2] 10 6" xfId="46512"/>
    <cellStyle name="Percent [2] 10 6 2" xfId="46513"/>
    <cellStyle name="Percent [2] 10 7" xfId="46514"/>
    <cellStyle name="Percent [2] 10 7 2" xfId="46515"/>
    <cellStyle name="Percent [2] 10 8" xfId="46516"/>
    <cellStyle name="Percent [2] 10 8 2" xfId="46517"/>
    <cellStyle name="Percent [2] 10 9" xfId="46518"/>
    <cellStyle name="Percent [2] 10 9 2" xfId="46519"/>
    <cellStyle name="Percent [2] 11" xfId="46520"/>
    <cellStyle name="Percent [2] 11 10" xfId="46521"/>
    <cellStyle name="Percent [2] 11 2" xfId="46522"/>
    <cellStyle name="Percent [2] 11 2 2" xfId="46523"/>
    <cellStyle name="Percent [2] 11 3" xfId="46524"/>
    <cellStyle name="Percent [2] 11 3 2" xfId="46525"/>
    <cellStyle name="Percent [2] 11 4" xfId="46526"/>
    <cellStyle name="Percent [2] 11 4 2" xfId="46527"/>
    <cellStyle name="Percent [2] 11 5" xfId="46528"/>
    <cellStyle name="Percent [2] 11 5 2" xfId="46529"/>
    <cellStyle name="Percent [2] 11 6" xfId="46530"/>
    <cellStyle name="Percent [2] 11 6 2" xfId="46531"/>
    <cellStyle name="Percent [2] 11 7" xfId="46532"/>
    <cellStyle name="Percent [2] 11 7 2" xfId="46533"/>
    <cellStyle name="Percent [2] 11 8" xfId="46534"/>
    <cellStyle name="Percent [2] 11 8 2" xfId="46535"/>
    <cellStyle name="Percent [2] 11 9" xfId="46536"/>
    <cellStyle name="Percent [2] 11 9 2" xfId="46537"/>
    <cellStyle name="Percent [2] 12" xfId="46538"/>
    <cellStyle name="Percent [2] 12 10" xfId="46539"/>
    <cellStyle name="Percent [2] 12 2" xfId="46540"/>
    <cellStyle name="Percent [2] 12 2 2" xfId="46541"/>
    <cellStyle name="Percent [2] 12 3" xfId="46542"/>
    <cellStyle name="Percent [2] 12 3 2" xfId="46543"/>
    <cellStyle name="Percent [2] 12 4" xfId="46544"/>
    <cellStyle name="Percent [2] 12 4 2" xfId="46545"/>
    <cellStyle name="Percent [2] 12 5" xfId="46546"/>
    <cellStyle name="Percent [2] 12 5 2" xfId="46547"/>
    <cellStyle name="Percent [2] 12 6" xfId="46548"/>
    <cellStyle name="Percent [2] 12 6 2" xfId="46549"/>
    <cellStyle name="Percent [2] 12 7" xfId="46550"/>
    <cellStyle name="Percent [2] 12 7 2" xfId="46551"/>
    <cellStyle name="Percent [2] 12 8" xfId="46552"/>
    <cellStyle name="Percent [2] 12 8 2" xfId="46553"/>
    <cellStyle name="Percent [2] 12 9" xfId="46554"/>
    <cellStyle name="Percent [2] 12 9 2" xfId="46555"/>
    <cellStyle name="Percent [2] 13" xfId="46556"/>
    <cellStyle name="Percent [2] 13 10" xfId="46557"/>
    <cellStyle name="Percent [2] 13 2" xfId="46558"/>
    <cellStyle name="Percent [2] 13 2 2" xfId="46559"/>
    <cellStyle name="Percent [2] 13 3" xfId="46560"/>
    <cellStyle name="Percent [2] 13 3 2" xfId="46561"/>
    <cellStyle name="Percent [2] 13 4" xfId="46562"/>
    <cellStyle name="Percent [2] 13 4 2" xfId="46563"/>
    <cellStyle name="Percent [2] 13 5" xfId="46564"/>
    <cellStyle name="Percent [2] 13 5 2" xfId="46565"/>
    <cellStyle name="Percent [2] 13 6" xfId="46566"/>
    <cellStyle name="Percent [2] 13 6 2" xfId="46567"/>
    <cellStyle name="Percent [2] 13 7" xfId="46568"/>
    <cellStyle name="Percent [2] 13 7 2" xfId="46569"/>
    <cellStyle name="Percent [2] 13 8" xfId="46570"/>
    <cellStyle name="Percent [2] 13 8 2" xfId="46571"/>
    <cellStyle name="Percent [2] 13 9" xfId="46572"/>
    <cellStyle name="Percent [2] 13 9 2" xfId="46573"/>
    <cellStyle name="Percent [2] 14" xfId="46574"/>
    <cellStyle name="Percent [2] 14 10" xfId="46575"/>
    <cellStyle name="Percent [2] 14 2" xfId="46576"/>
    <cellStyle name="Percent [2] 14 2 2" xfId="46577"/>
    <cellStyle name="Percent [2] 14 3" xfId="46578"/>
    <cellStyle name="Percent [2] 14 3 2" xfId="46579"/>
    <cellStyle name="Percent [2] 14 4" xfId="46580"/>
    <cellStyle name="Percent [2] 14 4 2" xfId="46581"/>
    <cellStyle name="Percent [2] 14 5" xfId="46582"/>
    <cellStyle name="Percent [2] 14 5 2" xfId="46583"/>
    <cellStyle name="Percent [2] 14 6" xfId="46584"/>
    <cellStyle name="Percent [2] 14 6 2" xfId="46585"/>
    <cellStyle name="Percent [2] 14 7" xfId="46586"/>
    <cellStyle name="Percent [2] 14 7 2" xfId="46587"/>
    <cellStyle name="Percent [2] 14 8" xfId="46588"/>
    <cellStyle name="Percent [2] 14 8 2" xfId="46589"/>
    <cellStyle name="Percent [2] 14 9" xfId="46590"/>
    <cellStyle name="Percent [2] 14 9 2" xfId="46591"/>
    <cellStyle name="Percent [2] 15" xfId="46592"/>
    <cellStyle name="Percent [2] 15 10" xfId="46593"/>
    <cellStyle name="Percent [2] 15 2" xfId="46594"/>
    <cellStyle name="Percent [2] 15 2 2" xfId="46595"/>
    <cellStyle name="Percent [2] 15 3" xfId="46596"/>
    <cellStyle name="Percent [2] 15 3 2" xfId="46597"/>
    <cellStyle name="Percent [2] 15 4" xfId="46598"/>
    <cellStyle name="Percent [2] 15 4 2" xfId="46599"/>
    <cellStyle name="Percent [2] 15 5" xfId="46600"/>
    <cellStyle name="Percent [2] 15 5 2" xfId="46601"/>
    <cellStyle name="Percent [2] 15 6" xfId="46602"/>
    <cellStyle name="Percent [2] 15 6 2" xfId="46603"/>
    <cellStyle name="Percent [2] 15 7" xfId="46604"/>
    <cellStyle name="Percent [2] 15 7 2" xfId="46605"/>
    <cellStyle name="Percent [2] 15 8" xfId="46606"/>
    <cellStyle name="Percent [2] 15 8 2" xfId="46607"/>
    <cellStyle name="Percent [2] 15 9" xfId="46608"/>
    <cellStyle name="Percent [2] 15 9 2" xfId="46609"/>
    <cellStyle name="Percent [2] 16" xfId="46610"/>
    <cellStyle name="Percent [2] 16 10" xfId="46611"/>
    <cellStyle name="Percent [2] 16 2" xfId="46612"/>
    <cellStyle name="Percent [2] 16 2 2" xfId="46613"/>
    <cellStyle name="Percent [2] 16 3" xfId="46614"/>
    <cellStyle name="Percent [2] 16 3 2" xfId="46615"/>
    <cellStyle name="Percent [2] 16 4" xfId="46616"/>
    <cellStyle name="Percent [2] 16 4 2" xfId="46617"/>
    <cellStyle name="Percent [2] 16 5" xfId="46618"/>
    <cellStyle name="Percent [2] 16 5 2" xfId="46619"/>
    <cellStyle name="Percent [2] 16 6" xfId="46620"/>
    <cellStyle name="Percent [2] 16 6 2" xfId="46621"/>
    <cellStyle name="Percent [2] 16 7" xfId="46622"/>
    <cellStyle name="Percent [2] 16 7 2" xfId="46623"/>
    <cellStyle name="Percent [2] 16 8" xfId="46624"/>
    <cellStyle name="Percent [2] 16 8 2" xfId="46625"/>
    <cellStyle name="Percent [2] 16 9" xfId="46626"/>
    <cellStyle name="Percent [2] 16 9 2" xfId="46627"/>
    <cellStyle name="Percent [2] 17" xfId="46628"/>
    <cellStyle name="Percent [2] 17 10" xfId="46629"/>
    <cellStyle name="Percent [2] 17 2" xfId="46630"/>
    <cellStyle name="Percent [2] 17 2 2" xfId="46631"/>
    <cellStyle name="Percent [2] 17 3" xfId="46632"/>
    <cellStyle name="Percent [2] 17 3 2" xfId="46633"/>
    <cellStyle name="Percent [2] 17 4" xfId="46634"/>
    <cellStyle name="Percent [2] 17 4 2" xfId="46635"/>
    <cellStyle name="Percent [2] 17 5" xfId="46636"/>
    <cellStyle name="Percent [2] 17 5 2" xfId="46637"/>
    <cellStyle name="Percent [2] 17 6" xfId="46638"/>
    <cellStyle name="Percent [2] 17 6 2" xfId="46639"/>
    <cellStyle name="Percent [2] 17 7" xfId="46640"/>
    <cellStyle name="Percent [2] 17 7 2" xfId="46641"/>
    <cellStyle name="Percent [2] 17 8" xfId="46642"/>
    <cellStyle name="Percent [2] 17 8 2" xfId="46643"/>
    <cellStyle name="Percent [2] 17 9" xfId="46644"/>
    <cellStyle name="Percent [2] 17 9 2" xfId="46645"/>
    <cellStyle name="Percent [2] 18" xfId="46646"/>
    <cellStyle name="Percent [2] 18 10" xfId="46647"/>
    <cellStyle name="Percent [2] 18 2" xfId="46648"/>
    <cellStyle name="Percent [2] 18 2 2" xfId="46649"/>
    <cellStyle name="Percent [2] 18 3" xfId="46650"/>
    <cellStyle name="Percent [2] 18 3 2" xfId="46651"/>
    <cellStyle name="Percent [2] 18 4" xfId="46652"/>
    <cellStyle name="Percent [2] 18 4 2" xfId="46653"/>
    <cellStyle name="Percent [2] 18 5" xfId="46654"/>
    <cellStyle name="Percent [2] 18 5 2" xfId="46655"/>
    <cellStyle name="Percent [2] 18 6" xfId="46656"/>
    <cellStyle name="Percent [2] 18 6 2" xfId="46657"/>
    <cellStyle name="Percent [2] 18 7" xfId="46658"/>
    <cellStyle name="Percent [2] 18 7 2" xfId="46659"/>
    <cellStyle name="Percent [2] 18 8" xfId="46660"/>
    <cellStyle name="Percent [2] 18 8 2" xfId="46661"/>
    <cellStyle name="Percent [2] 18 9" xfId="46662"/>
    <cellStyle name="Percent [2] 18 9 2" xfId="46663"/>
    <cellStyle name="Percent [2] 19" xfId="46664"/>
    <cellStyle name="Percent [2] 19 10" xfId="46665"/>
    <cellStyle name="Percent [2] 19 2" xfId="46666"/>
    <cellStyle name="Percent [2] 19 2 2" xfId="46667"/>
    <cellStyle name="Percent [2] 19 3" xfId="46668"/>
    <cellStyle name="Percent [2] 19 3 2" xfId="46669"/>
    <cellStyle name="Percent [2] 19 4" xfId="46670"/>
    <cellStyle name="Percent [2] 19 4 2" xfId="46671"/>
    <cellStyle name="Percent [2] 19 5" xfId="46672"/>
    <cellStyle name="Percent [2] 19 5 2" xfId="46673"/>
    <cellStyle name="Percent [2] 19 6" xfId="46674"/>
    <cellStyle name="Percent [2] 19 6 2" xfId="46675"/>
    <cellStyle name="Percent [2] 19 7" xfId="46676"/>
    <cellStyle name="Percent [2] 19 7 2" xfId="46677"/>
    <cellStyle name="Percent [2] 19 8" xfId="46678"/>
    <cellStyle name="Percent [2] 19 8 2" xfId="46679"/>
    <cellStyle name="Percent [2] 19 9" xfId="46680"/>
    <cellStyle name="Percent [2] 19 9 2" xfId="46681"/>
    <cellStyle name="Percent [2] 2" xfId="46682"/>
    <cellStyle name="Percent [2] 2 10" xfId="46683"/>
    <cellStyle name="Percent [2] 2 2" xfId="46684"/>
    <cellStyle name="Percent [2] 2 2 2" xfId="46685"/>
    <cellStyle name="Percent [2] 2 3" xfId="46686"/>
    <cellStyle name="Percent [2] 2 3 2" xfId="46687"/>
    <cellStyle name="Percent [2] 2 4" xfId="46688"/>
    <cellStyle name="Percent [2] 2 4 2" xfId="46689"/>
    <cellStyle name="Percent [2] 2 5" xfId="46690"/>
    <cellStyle name="Percent [2] 2 5 2" xfId="46691"/>
    <cellStyle name="Percent [2] 2 6" xfId="46692"/>
    <cellStyle name="Percent [2] 2 6 2" xfId="46693"/>
    <cellStyle name="Percent [2] 2 7" xfId="46694"/>
    <cellStyle name="Percent [2] 2 7 2" xfId="46695"/>
    <cellStyle name="Percent [2] 2 8" xfId="46696"/>
    <cellStyle name="Percent [2] 2 8 2" xfId="46697"/>
    <cellStyle name="Percent [2] 2 9" xfId="46698"/>
    <cellStyle name="Percent [2] 2 9 2" xfId="46699"/>
    <cellStyle name="Percent [2] 20" xfId="46700"/>
    <cellStyle name="Percent [2] 20 10" xfId="46701"/>
    <cellStyle name="Percent [2] 20 2" xfId="46702"/>
    <cellStyle name="Percent [2] 20 2 2" xfId="46703"/>
    <cellStyle name="Percent [2] 20 3" xfId="46704"/>
    <cellStyle name="Percent [2] 20 3 2" xfId="46705"/>
    <cellStyle name="Percent [2] 20 4" xfId="46706"/>
    <cellStyle name="Percent [2] 20 4 2" xfId="46707"/>
    <cellStyle name="Percent [2] 20 5" xfId="46708"/>
    <cellStyle name="Percent [2] 20 5 2" xfId="46709"/>
    <cellStyle name="Percent [2] 20 6" xfId="46710"/>
    <cellStyle name="Percent [2] 20 6 2" xfId="46711"/>
    <cellStyle name="Percent [2] 20 7" xfId="46712"/>
    <cellStyle name="Percent [2] 20 7 2" xfId="46713"/>
    <cellStyle name="Percent [2] 20 8" xfId="46714"/>
    <cellStyle name="Percent [2] 20 8 2" xfId="46715"/>
    <cellStyle name="Percent [2] 20 9" xfId="46716"/>
    <cellStyle name="Percent [2] 20 9 2" xfId="46717"/>
    <cellStyle name="Percent [2] 21" xfId="46718"/>
    <cellStyle name="Percent [2] 21 10" xfId="46719"/>
    <cellStyle name="Percent [2] 21 2" xfId="46720"/>
    <cellStyle name="Percent [2] 21 2 2" xfId="46721"/>
    <cellStyle name="Percent [2] 21 3" xfId="46722"/>
    <cellStyle name="Percent [2] 21 3 2" xfId="46723"/>
    <cellStyle name="Percent [2] 21 4" xfId="46724"/>
    <cellStyle name="Percent [2] 21 4 2" xfId="46725"/>
    <cellStyle name="Percent [2] 21 5" xfId="46726"/>
    <cellStyle name="Percent [2] 21 5 2" xfId="46727"/>
    <cellStyle name="Percent [2] 21 6" xfId="46728"/>
    <cellStyle name="Percent [2] 21 6 2" xfId="46729"/>
    <cellStyle name="Percent [2] 21 7" xfId="46730"/>
    <cellStyle name="Percent [2] 21 7 2" xfId="46731"/>
    <cellStyle name="Percent [2] 21 8" xfId="46732"/>
    <cellStyle name="Percent [2] 21 8 2" xfId="46733"/>
    <cellStyle name="Percent [2] 21 9" xfId="46734"/>
    <cellStyle name="Percent [2] 21 9 2" xfId="46735"/>
    <cellStyle name="Percent [2] 22" xfId="46736"/>
    <cellStyle name="Percent [2] 3" xfId="46737"/>
    <cellStyle name="Percent [2] 3 10" xfId="46738"/>
    <cellStyle name="Percent [2] 3 2" xfId="46739"/>
    <cellStyle name="Percent [2] 3 2 2" xfId="46740"/>
    <cellStyle name="Percent [2] 3 3" xfId="46741"/>
    <cellStyle name="Percent [2] 3 3 2" xfId="46742"/>
    <cellStyle name="Percent [2] 3 4" xfId="46743"/>
    <cellStyle name="Percent [2] 3 4 2" xfId="46744"/>
    <cellStyle name="Percent [2] 3 5" xfId="46745"/>
    <cellStyle name="Percent [2] 3 5 2" xfId="46746"/>
    <cellStyle name="Percent [2] 3 6" xfId="46747"/>
    <cellStyle name="Percent [2] 3 6 2" xfId="46748"/>
    <cellStyle name="Percent [2] 3 7" xfId="46749"/>
    <cellStyle name="Percent [2] 3 7 2" xfId="46750"/>
    <cellStyle name="Percent [2] 3 8" xfId="46751"/>
    <cellStyle name="Percent [2] 3 8 2" xfId="46752"/>
    <cellStyle name="Percent [2] 3 9" xfId="46753"/>
    <cellStyle name="Percent [2] 3 9 2" xfId="46754"/>
    <cellStyle name="Percent [2] 4" xfId="46755"/>
    <cellStyle name="Percent [2] 4 10" xfId="46756"/>
    <cellStyle name="Percent [2] 4 2" xfId="46757"/>
    <cellStyle name="Percent [2] 4 2 2" xfId="46758"/>
    <cellStyle name="Percent [2] 4 3" xfId="46759"/>
    <cellStyle name="Percent [2] 4 3 2" xfId="46760"/>
    <cellStyle name="Percent [2] 4 4" xfId="46761"/>
    <cellStyle name="Percent [2] 4 4 2" xfId="46762"/>
    <cellStyle name="Percent [2] 4 5" xfId="46763"/>
    <cellStyle name="Percent [2] 4 5 2" xfId="46764"/>
    <cellStyle name="Percent [2] 4 6" xfId="46765"/>
    <cellStyle name="Percent [2] 4 6 2" xfId="46766"/>
    <cellStyle name="Percent [2] 4 7" xfId="46767"/>
    <cellStyle name="Percent [2] 4 7 2" xfId="46768"/>
    <cellStyle name="Percent [2] 4 8" xfId="46769"/>
    <cellStyle name="Percent [2] 4 8 2" xfId="46770"/>
    <cellStyle name="Percent [2] 4 9" xfId="46771"/>
    <cellStyle name="Percent [2] 4 9 2" xfId="46772"/>
    <cellStyle name="Percent [2] 5" xfId="46773"/>
    <cellStyle name="Percent [2] 5 10" xfId="46774"/>
    <cellStyle name="Percent [2] 5 2" xfId="46775"/>
    <cellStyle name="Percent [2] 5 2 2" xfId="46776"/>
    <cellStyle name="Percent [2] 5 3" xfId="46777"/>
    <cellStyle name="Percent [2] 5 3 2" xfId="46778"/>
    <cellStyle name="Percent [2] 5 4" xfId="46779"/>
    <cellStyle name="Percent [2] 5 4 2" xfId="46780"/>
    <cellStyle name="Percent [2] 5 5" xfId="46781"/>
    <cellStyle name="Percent [2] 5 5 2" xfId="46782"/>
    <cellStyle name="Percent [2] 5 6" xfId="46783"/>
    <cellStyle name="Percent [2] 5 6 2" xfId="46784"/>
    <cellStyle name="Percent [2] 5 7" xfId="46785"/>
    <cellStyle name="Percent [2] 5 7 2" xfId="46786"/>
    <cellStyle name="Percent [2] 5 8" xfId="46787"/>
    <cellStyle name="Percent [2] 5 8 2" xfId="46788"/>
    <cellStyle name="Percent [2] 5 9" xfId="46789"/>
    <cellStyle name="Percent [2] 5 9 2" xfId="46790"/>
    <cellStyle name="Percent [2] 6" xfId="46791"/>
    <cellStyle name="Percent [2] 6 10" xfId="46792"/>
    <cellStyle name="Percent [2] 6 2" xfId="46793"/>
    <cellStyle name="Percent [2] 6 2 2" xfId="46794"/>
    <cellStyle name="Percent [2] 6 3" xfId="46795"/>
    <cellStyle name="Percent [2] 6 3 2" xfId="46796"/>
    <cellStyle name="Percent [2] 6 4" xfId="46797"/>
    <cellStyle name="Percent [2] 6 4 2" xfId="46798"/>
    <cellStyle name="Percent [2] 6 5" xfId="46799"/>
    <cellStyle name="Percent [2] 6 5 2" xfId="46800"/>
    <cellStyle name="Percent [2] 6 6" xfId="46801"/>
    <cellStyle name="Percent [2] 6 6 2" xfId="46802"/>
    <cellStyle name="Percent [2] 6 7" xfId="46803"/>
    <cellStyle name="Percent [2] 6 7 2" xfId="46804"/>
    <cellStyle name="Percent [2] 6 8" xfId="46805"/>
    <cellStyle name="Percent [2] 6 8 2" xfId="46806"/>
    <cellStyle name="Percent [2] 6 9" xfId="46807"/>
    <cellStyle name="Percent [2] 6 9 2" xfId="46808"/>
    <cellStyle name="Percent [2] 7" xfId="46809"/>
    <cellStyle name="Percent [2] 7 10" xfId="46810"/>
    <cellStyle name="Percent [2] 7 2" xfId="46811"/>
    <cellStyle name="Percent [2] 7 2 2" xfId="46812"/>
    <cellStyle name="Percent [2] 7 3" xfId="46813"/>
    <cellStyle name="Percent [2] 7 3 2" xfId="46814"/>
    <cellStyle name="Percent [2] 7 4" xfId="46815"/>
    <cellStyle name="Percent [2] 7 4 2" xfId="46816"/>
    <cellStyle name="Percent [2] 7 5" xfId="46817"/>
    <cellStyle name="Percent [2] 7 5 2" xfId="46818"/>
    <cellStyle name="Percent [2] 7 6" xfId="46819"/>
    <cellStyle name="Percent [2] 7 6 2" xfId="46820"/>
    <cellStyle name="Percent [2] 7 7" xfId="46821"/>
    <cellStyle name="Percent [2] 7 7 2" xfId="46822"/>
    <cellStyle name="Percent [2] 7 8" xfId="46823"/>
    <cellStyle name="Percent [2] 7 8 2" xfId="46824"/>
    <cellStyle name="Percent [2] 7 9" xfId="46825"/>
    <cellStyle name="Percent [2] 7 9 2" xfId="46826"/>
    <cellStyle name="Percent [2] 8" xfId="46827"/>
    <cellStyle name="Percent [2] 8 10" xfId="46828"/>
    <cellStyle name="Percent [2] 8 2" xfId="46829"/>
    <cellStyle name="Percent [2] 8 2 2" xfId="46830"/>
    <cellStyle name="Percent [2] 8 3" xfId="46831"/>
    <cellStyle name="Percent [2] 8 3 2" xfId="46832"/>
    <cellStyle name="Percent [2] 8 4" xfId="46833"/>
    <cellStyle name="Percent [2] 8 4 2" xfId="46834"/>
    <cellStyle name="Percent [2] 8 5" xfId="46835"/>
    <cellStyle name="Percent [2] 8 5 2" xfId="46836"/>
    <cellStyle name="Percent [2] 8 6" xfId="46837"/>
    <cellStyle name="Percent [2] 8 6 2" xfId="46838"/>
    <cellStyle name="Percent [2] 8 7" xfId="46839"/>
    <cellStyle name="Percent [2] 8 7 2" xfId="46840"/>
    <cellStyle name="Percent [2] 8 8" xfId="46841"/>
    <cellStyle name="Percent [2] 8 8 2" xfId="46842"/>
    <cellStyle name="Percent [2] 8 9" xfId="46843"/>
    <cellStyle name="Percent [2] 8 9 2" xfId="46844"/>
    <cellStyle name="Percent [2] 9" xfId="46845"/>
    <cellStyle name="Percent [2] 9 10" xfId="46846"/>
    <cellStyle name="Percent [2] 9 2" xfId="46847"/>
    <cellStyle name="Percent [2] 9 2 2" xfId="46848"/>
    <cellStyle name="Percent [2] 9 3" xfId="46849"/>
    <cellStyle name="Percent [2] 9 3 2" xfId="46850"/>
    <cellStyle name="Percent [2] 9 4" xfId="46851"/>
    <cellStyle name="Percent [2] 9 4 2" xfId="46852"/>
    <cellStyle name="Percent [2] 9 5" xfId="46853"/>
    <cellStyle name="Percent [2] 9 5 2" xfId="46854"/>
    <cellStyle name="Percent [2] 9 6" xfId="46855"/>
    <cellStyle name="Percent [2] 9 6 2" xfId="46856"/>
    <cellStyle name="Percent [2] 9 7" xfId="46857"/>
    <cellStyle name="Percent [2] 9 7 2" xfId="46858"/>
    <cellStyle name="Percent [2] 9 8" xfId="46859"/>
    <cellStyle name="Percent [2] 9 8 2" xfId="46860"/>
    <cellStyle name="Percent [2] 9 9" xfId="46861"/>
    <cellStyle name="Percent [2] 9 9 2" xfId="46862"/>
    <cellStyle name="Percentual" xfId="46863"/>
    <cellStyle name="Ponto" xfId="46864"/>
    <cellStyle name="Porcentagem 2" xfId="46865"/>
    <cellStyle name="Porcentaje 2 2 2" xfId="46866"/>
    <cellStyle name="Porcentaje 2 3 2" xfId="46867"/>
    <cellStyle name="Porcentaje 3" xfId="46868"/>
    <cellStyle name="Porcentaje 3 2" xfId="46869"/>
    <cellStyle name="Porcentaje 4" xfId="46870"/>
    <cellStyle name="Porcentaje 4 2" xfId="46871"/>
    <cellStyle name="Porcentual 2" xfId="46872"/>
    <cellStyle name="Porcentual 2 2" xfId="46873"/>
    <cellStyle name="Porcentual 2 3" xfId="46874"/>
    <cellStyle name="Porcentual 2 4" xfId="46875"/>
    <cellStyle name="Porcentual 2 5" xfId="46876"/>
    <cellStyle name="Porcentual 3" xfId="46877"/>
    <cellStyle name="Porcentual 3 2" xfId="46878"/>
    <cellStyle name="Porcentual 4" xfId="46879"/>
    <cellStyle name="Porcentual 42" xfId="46880"/>
    <cellStyle name="Porcentual 42 2" xfId="46881"/>
    <cellStyle name="Porcentual 42 3" xfId="46882"/>
    <cellStyle name="Porcentual 5" xfId="46883"/>
    <cellStyle name="Porcentual 6" xfId="46884"/>
    <cellStyle name="pricing" xfId="46885"/>
    <cellStyle name="pricing 10" xfId="46886"/>
    <cellStyle name="pricing 11" xfId="46887"/>
    <cellStyle name="pricing 12" xfId="46888"/>
    <cellStyle name="pricing 13" xfId="46889"/>
    <cellStyle name="pricing 14" xfId="46890"/>
    <cellStyle name="pricing 15" xfId="46891"/>
    <cellStyle name="pricing 16" xfId="46892"/>
    <cellStyle name="pricing 17" xfId="46893"/>
    <cellStyle name="pricing 18" xfId="46894"/>
    <cellStyle name="pricing 19" xfId="46895"/>
    <cellStyle name="pricing 2" xfId="46896"/>
    <cellStyle name="pricing 20" xfId="46897"/>
    <cellStyle name="pricing 21" xfId="46898"/>
    <cellStyle name="pricing 3" xfId="46899"/>
    <cellStyle name="pricing 4" xfId="46900"/>
    <cellStyle name="pricing 5" xfId="46901"/>
    <cellStyle name="pricing 6" xfId="46902"/>
    <cellStyle name="pricing 7" xfId="46903"/>
    <cellStyle name="pricing 8" xfId="46904"/>
    <cellStyle name="pricing 9" xfId="46905"/>
    <cellStyle name="PSChar" xfId="46906"/>
    <cellStyle name="PSChar 10" xfId="46907"/>
    <cellStyle name="PSChar 11" xfId="46908"/>
    <cellStyle name="PSChar 12" xfId="46909"/>
    <cellStyle name="PSChar 13" xfId="46910"/>
    <cellStyle name="PSChar 14" xfId="46911"/>
    <cellStyle name="PSChar 15" xfId="46912"/>
    <cellStyle name="PSChar 16" xfId="46913"/>
    <cellStyle name="PSChar 17" xfId="46914"/>
    <cellStyle name="PSChar 18" xfId="46915"/>
    <cellStyle name="PSChar 19" xfId="46916"/>
    <cellStyle name="PSChar 2" xfId="46917"/>
    <cellStyle name="PSChar 20" xfId="46918"/>
    <cellStyle name="PSChar 21" xfId="46919"/>
    <cellStyle name="PSChar 3" xfId="46920"/>
    <cellStyle name="PSChar 4" xfId="46921"/>
    <cellStyle name="PSChar 5" xfId="46922"/>
    <cellStyle name="PSChar 6" xfId="46923"/>
    <cellStyle name="PSChar 7" xfId="46924"/>
    <cellStyle name="PSChar 8" xfId="46925"/>
    <cellStyle name="PSChar 9" xfId="46926"/>
    <cellStyle name="Reference" xfId="46927"/>
    <cellStyle name="RevList" xfId="46928"/>
    <cellStyle name="RevList 10" xfId="46929"/>
    <cellStyle name="RevList 10 10" xfId="46930"/>
    <cellStyle name="RevList 10 10 2" xfId="46931"/>
    <cellStyle name="RevList 10 11" xfId="46932"/>
    <cellStyle name="RevList 10 2" xfId="46933"/>
    <cellStyle name="RevList 10 2 2" xfId="46934"/>
    <cellStyle name="RevList 10 2 2 2" xfId="46935"/>
    <cellStyle name="RevList 10 2 3" xfId="46936"/>
    <cellStyle name="RevList 10 3" xfId="46937"/>
    <cellStyle name="RevList 10 3 2" xfId="46938"/>
    <cellStyle name="RevList 10 3 2 2" xfId="46939"/>
    <cellStyle name="RevList 10 3 3" xfId="46940"/>
    <cellStyle name="RevList 10 4" xfId="46941"/>
    <cellStyle name="RevList 10 4 2" xfId="46942"/>
    <cellStyle name="RevList 10 4 2 2" xfId="46943"/>
    <cellStyle name="RevList 10 4 3" xfId="46944"/>
    <cellStyle name="RevList 10 5" xfId="46945"/>
    <cellStyle name="RevList 10 5 2" xfId="46946"/>
    <cellStyle name="RevList 10 5 2 2" xfId="46947"/>
    <cellStyle name="RevList 10 5 3" xfId="46948"/>
    <cellStyle name="RevList 10 6" xfId="46949"/>
    <cellStyle name="RevList 10 6 2" xfId="46950"/>
    <cellStyle name="RevList 10 6 2 2" xfId="46951"/>
    <cellStyle name="RevList 10 6 3" xfId="46952"/>
    <cellStyle name="RevList 10 7" xfId="46953"/>
    <cellStyle name="RevList 10 7 2" xfId="46954"/>
    <cellStyle name="RevList 10 7 2 2" xfId="46955"/>
    <cellStyle name="RevList 10 7 3" xfId="46956"/>
    <cellStyle name="RevList 10 8" xfId="46957"/>
    <cellStyle name="RevList 10 8 2" xfId="46958"/>
    <cellStyle name="RevList 10 8 2 2" xfId="46959"/>
    <cellStyle name="RevList 10 8 3" xfId="46960"/>
    <cellStyle name="RevList 10 9" xfId="46961"/>
    <cellStyle name="RevList 10 9 2" xfId="46962"/>
    <cellStyle name="RevList 10 9 2 2" xfId="46963"/>
    <cellStyle name="RevList 10 9 3" xfId="46964"/>
    <cellStyle name="RevList 11" xfId="46965"/>
    <cellStyle name="RevList 11 10" xfId="46966"/>
    <cellStyle name="RevList 11 10 2" xfId="46967"/>
    <cellStyle name="RevList 11 11" xfId="46968"/>
    <cellStyle name="RevList 11 2" xfId="46969"/>
    <cellStyle name="RevList 11 2 2" xfId="46970"/>
    <cellStyle name="RevList 11 2 2 2" xfId="46971"/>
    <cellStyle name="RevList 11 2 3" xfId="46972"/>
    <cellStyle name="RevList 11 3" xfId="46973"/>
    <cellStyle name="RevList 11 3 2" xfId="46974"/>
    <cellStyle name="RevList 11 3 2 2" xfId="46975"/>
    <cellStyle name="RevList 11 3 3" xfId="46976"/>
    <cellStyle name="RevList 11 4" xfId="46977"/>
    <cellStyle name="RevList 11 4 2" xfId="46978"/>
    <cellStyle name="RevList 11 4 2 2" xfId="46979"/>
    <cellStyle name="RevList 11 4 3" xfId="46980"/>
    <cellStyle name="RevList 11 5" xfId="46981"/>
    <cellStyle name="RevList 11 5 2" xfId="46982"/>
    <cellStyle name="RevList 11 5 2 2" xfId="46983"/>
    <cellStyle name="RevList 11 5 3" xfId="46984"/>
    <cellStyle name="RevList 11 6" xfId="46985"/>
    <cellStyle name="RevList 11 6 2" xfId="46986"/>
    <cellStyle name="RevList 11 6 2 2" xfId="46987"/>
    <cellStyle name="RevList 11 6 3" xfId="46988"/>
    <cellStyle name="RevList 11 7" xfId="46989"/>
    <cellStyle name="RevList 11 7 2" xfId="46990"/>
    <cellStyle name="RevList 11 7 2 2" xfId="46991"/>
    <cellStyle name="RevList 11 7 3" xfId="46992"/>
    <cellStyle name="RevList 11 8" xfId="46993"/>
    <cellStyle name="RevList 11 8 2" xfId="46994"/>
    <cellStyle name="RevList 11 8 2 2" xfId="46995"/>
    <cellStyle name="RevList 11 8 3" xfId="46996"/>
    <cellStyle name="RevList 11 9" xfId="46997"/>
    <cellStyle name="RevList 11 9 2" xfId="46998"/>
    <cellStyle name="RevList 11 9 2 2" xfId="46999"/>
    <cellStyle name="RevList 11 9 3" xfId="47000"/>
    <cellStyle name="RevList 12" xfId="47001"/>
    <cellStyle name="RevList 12 10" xfId="47002"/>
    <cellStyle name="RevList 12 10 2" xfId="47003"/>
    <cellStyle name="RevList 12 11" xfId="47004"/>
    <cellStyle name="RevList 12 2" xfId="47005"/>
    <cellStyle name="RevList 12 2 2" xfId="47006"/>
    <cellStyle name="RevList 12 2 2 2" xfId="47007"/>
    <cellStyle name="RevList 12 2 3" xfId="47008"/>
    <cellStyle name="RevList 12 3" xfId="47009"/>
    <cellStyle name="RevList 12 3 2" xfId="47010"/>
    <cellStyle name="RevList 12 3 2 2" xfId="47011"/>
    <cellStyle name="RevList 12 3 3" xfId="47012"/>
    <cellStyle name="RevList 12 4" xfId="47013"/>
    <cellStyle name="RevList 12 4 2" xfId="47014"/>
    <cellStyle name="RevList 12 4 2 2" xfId="47015"/>
    <cellStyle name="RevList 12 4 3" xfId="47016"/>
    <cellStyle name="RevList 12 5" xfId="47017"/>
    <cellStyle name="RevList 12 5 2" xfId="47018"/>
    <cellStyle name="RevList 12 5 2 2" xfId="47019"/>
    <cellStyle name="RevList 12 5 3" xfId="47020"/>
    <cellStyle name="RevList 12 6" xfId="47021"/>
    <cellStyle name="RevList 12 6 2" xfId="47022"/>
    <cellStyle name="RevList 12 6 2 2" xfId="47023"/>
    <cellStyle name="RevList 12 6 3" xfId="47024"/>
    <cellStyle name="RevList 12 7" xfId="47025"/>
    <cellStyle name="RevList 12 7 2" xfId="47026"/>
    <cellStyle name="RevList 12 7 2 2" xfId="47027"/>
    <cellStyle name="RevList 12 7 3" xfId="47028"/>
    <cellStyle name="RevList 12 8" xfId="47029"/>
    <cellStyle name="RevList 12 8 2" xfId="47030"/>
    <cellStyle name="RevList 12 8 2 2" xfId="47031"/>
    <cellStyle name="RevList 12 8 3" xfId="47032"/>
    <cellStyle name="RevList 12 9" xfId="47033"/>
    <cellStyle name="RevList 12 9 2" xfId="47034"/>
    <cellStyle name="RevList 12 9 2 2" xfId="47035"/>
    <cellStyle name="RevList 12 9 3" xfId="47036"/>
    <cellStyle name="RevList 13" xfId="47037"/>
    <cellStyle name="RevList 13 10" xfId="47038"/>
    <cellStyle name="RevList 13 10 2" xfId="47039"/>
    <cellStyle name="RevList 13 11" xfId="47040"/>
    <cellStyle name="RevList 13 2" xfId="47041"/>
    <cellStyle name="RevList 13 2 2" xfId="47042"/>
    <cellStyle name="RevList 13 2 2 2" xfId="47043"/>
    <cellStyle name="RevList 13 2 3" xfId="47044"/>
    <cellStyle name="RevList 13 3" xfId="47045"/>
    <cellStyle name="RevList 13 3 2" xfId="47046"/>
    <cellStyle name="RevList 13 3 2 2" xfId="47047"/>
    <cellStyle name="RevList 13 3 3" xfId="47048"/>
    <cellStyle name="RevList 13 4" xfId="47049"/>
    <cellStyle name="RevList 13 4 2" xfId="47050"/>
    <cellStyle name="RevList 13 4 2 2" xfId="47051"/>
    <cellStyle name="RevList 13 4 3" xfId="47052"/>
    <cellStyle name="RevList 13 5" xfId="47053"/>
    <cellStyle name="RevList 13 5 2" xfId="47054"/>
    <cellStyle name="RevList 13 5 2 2" xfId="47055"/>
    <cellStyle name="RevList 13 5 3" xfId="47056"/>
    <cellStyle name="RevList 13 6" xfId="47057"/>
    <cellStyle name="RevList 13 6 2" xfId="47058"/>
    <cellStyle name="RevList 13 6 2 2" xfId="47059"/>
    <cellStyle name="RevList 13 6 3" xfId="47060"/>
    <cellStyle name="RevList 13 7" xfId="47061"/>
    <cellStyle name="RevList 13 7 2" xfId="47062"/>
    <cellStyle name="RevList 13 7 2 2" xfId="47063"/>
    <cellStyle name="RevList 13 7 3" xfId="47064"/>
    <cellStyle name="RevList 13 8" xfId="47065"/>
    <cellStyle name="RevList 13 8 2" xfId="47066"/>
    <cellStyle name="RevList 13 8 2 2" xfId="47067"/>
    <cellStyle name="RevList 13 8 3" xfId="47068"/>
    <cellStyle name="RevList 13 9" xfId="47069"/>
    <cellStyle name="RevList 13 9 2" xfId="47070"/>
    <cellStyle name="RevList 13 9 2 2" xfId="47071"/>
    <cellStyle name="RevList 13 9 3" xfId="47072"/>
    <cellStyle name="RevList 14" xfId="47073"/>
    <cellStyle name="RevList 14 10" xfId="47074"/>
    <cellStyle name="RevList 14 10 2" xfId="47075"/>
    <cellStyle name="RevList 14 11" xfId="47076"/>
    <cellStyle name="RevList 14 2" xfId="47077"/>
    <cellStyle name="RevList 14 2 2" xfId="47078"/>
    <cellStyle name="RevList 14 2 2 2" xfId="47079"/>
    <cellStyle name="RevList 14 2 3" xfId="47080"/>
    <cellStyle name="RevList 14 3" xfId="47081"/>
    <cellStyle name="RevList 14 3 2" xfId="47082"/>
    <cellStyle name="RevList 14 3 2 2" xfId="47083"/>
    <cellStyle name="RevList 14 3 3" xfId="47084"/>
    <cellStyle name="RevList 14 4" xfId="47085"/>
    <cellStyle name="RevList 14 4 2" xfId="47086"/>
    <cellStyle name="RevList 14 4 2 2" xfId="47087"/>
    <cellStyle name="RevList 14 4 3" xfId="47088"/>
    <cellStyle name="RevList 14 5" xfId="47089"/>
    <cellStyle name="RevList 14 5 2" xfId="47090"/>
    <cellStyle name="RevList 14 5 2 2" xfId="47091"/>
    <cellStyle name="RevList 14 5 3" xfId="47092"/>
    <cellStyle name="RevList 14 6" xfId="47093"/>
    <cellStyle name="RevList 14 6 2" xfId="47094"/>
    <cellStyle name="RevList 14 6 2 2" xfId="47095"/>
    <cellStyle name="RevList 14 6 3" xfId="47096"/>
    <cellStyle name="RevList 14 7" xfId="47097"/>
    <cellStyle name="RevList 14 7 2" xfId="47098"/>
    <cellStyle name="RevList 14 7 2 2" xfId="47099"/>
    <cellStyle name="RevList 14 7 3" xfId="47100"/>
    <cellStyle name="RevList 14 8" xfId="47101"/>
    <cellStyle name="RevList 14 8 2" xfId="47102"/>
    <cellStyle name="RevList 14 8 2 2" xfId="47103"/>
    <cellStyle name="RevList 14 8 3" xfId="47104"/>
    <cellStyle name="RevList 14 9" xfId="47105"/>
    <cellStyle name="RevList 14 9 2" xfId="47106"/>
    <cellStyle name="RevList 14 9 2 2" xfId="47107"/>
    <cellStyle name="RevList 14 9 3" xfId="47108"/>
    <cellStyle name="RevList 15" xfId="47109"/>
    <cellStyle name="RevList 15 10" xfId="47110"/>
    <cellStyle name="RevList 15 10 2" xfId="47111"/>
    <cellStyle name="RevList 15 11" xfId="47112"/>
    <cellStyle name="RevList 15 2" xfId="47113"/>
    <cellStyle name="RevList 15 2 2" xfId="47114"/>
    <cellStyle name="RevList 15 2 2 2" xfId="47115"/>
    <cellStyle name="RevList 15 2 3" xfId="47116"/>
    <cellStyle name="RevList 15 3" xfId="47117"/>
    <cellStyle name="RevList 15 3 2" xfId="47118"/>
    <cellStyle name="RevList 15 3 2 2" xfId="47119"/>
    <cellStyle name="RevList 15 3 3" xfId="47120"/>
    <cellStyle name="RevList 15 4" xfId="47121"/>
    <cellStyle name="RevList 15 4 2" xfId="47122"/>
    <cellStyle name="RevList 15 4 2 2" xfId="47123"/>
    <cellStyle name="RevList 15 4 3" xfId="47124"/>
    <cellStyle name="RevList 15 5" xfId="47125"/>
    <cellStyle name="RevList 15 5 2" xfId="47126"/>
    <cellStyle name="RevList 15 5 2 2" xfId="47127"/>
    <cellStyle name="RevList 15 5 3" xfId="47128"/>
    <cellStyle name="RevList 15 6" xfId="47129"/>
    <cellStyle name="RevList 15 6 2" xfId="47130"/>
    <cellStyle name="RevList 15 6 2 2" xfId="47131"/>
    <cellStyle name="RevList 15 6 3" xfId="47132"/>
    <cellStyle name="RevList 15 7" xfId="47133"/>
    <cellStyle name="RevList 15 7 2" xfId="47134"/>
    <cellStyle name="RevList 15 7 2 2" xfId="47135"/>
    <cellStyle name="RevList 15 7 3" xfId="47136"/>
    <cellStyle name="RevList 15 8" xfId="47137"/>
    <cellStyle name="RevList 15 8 2" xfId="47138"/>
    <cellStyle name="RevList 15 8 2 2" xfId="47139"/>
    <cellStyle name="RevList 15 8 3" xfId="47140"/>
    <cellStyle name="RevList 15 9" xfId="47141"/>
    <cellStyle name="RevList 15 9 2" xfId="47142"/>
    <cellStyle name="RevList 15 9 2 2" xfId="47143"/>
    <cellStyle name="RevList 15 9 3" xfId="47144"/>
    <cellStyle name="RevList 16" xfId="47145"/>
    <cellStyle name="RevList 16 10" xfId="47146"/>
    <cellStyle name="RevList 16 10 2" xfId="47147"/>
    <cellStyle name="RevList 16 11" xfId="47148"/>
    <cellStyle name="RevList 16 2" xfId="47149"/>
    <cellStyle name="RevList 16 2 2" xfId="47150"/>
    <cellStyle name="RevList 16 2 2 2" xfId="47151"/>
    <cellStyle name="RevList 16 2 3" xfId="47152"/>
    <cellStyle name="RevList 16 3" xfId="47153"/>
    <cellStyle name="RevList 16 3 2" xfId="47154"/>
    <cellStyle name="RevList 16 3 2 2" xfId="47155"/>
    <cellStyle name="RevList 16 3 3" xfId="47156"/>
    <cellStyle name="RevList 16 4" xfId="47157"/>
    <cellStyle name="RevList 16 4 2" xfId="47158"/>
    <cellStyle name="RevList 16 4 2 2" xfId="47159"/>
    <cellStyle name="RevList 16 4 3" xfId="47160"/>
    <cellStyle name="RevList 16 5" xfId="47161"/>
    <cellStyle name="RevList 16 5 2" xfId="47162"/>
    <cellStyle name="RevList 16 5 2 2" xfId="47163"/>
    <cellStyle name="RevList 16 5 3" xfId="47164"/>
    <cellStyle name="RevList 16 6" xfId="47165"/>
    <cellStyle name="RevList 16 6 2" xfId="47166"/>
    <cellStyle name="RevList 16 6 2 2" xfId="47167"/>
    <cellStyle name="RevList 16 6 3" xfId="47168"/>
    <cellStyle name="RevList 16 7" xfId="47169"/>
    <cellStyle name="RevList 16 7 2" xfId="47170"/>
    <cellStyle name="RevList 16 7 2 2" xfId="47171"/>
    <cellStyle name="RevList 16 7 3" xfId="47172"/>
    <cellStyle name="RevList 16 8" xfId="47173"/>
    <cellStyle name="RevList 16 8 2" xfId="47174"/>
    <cellStyle name="RevList 16 8 2 2" xfId="47175"/>
    <cellStyle name="RevList 16 8 3" xfId="47176"/>
    <cellStyle name="RevList 16 9" xfId="47177"/>
    <cellStyle name="RevList 16 9 2" xfId="47178"/>
    <cellStyle name="RevList 16 9 2 2" xfId="47179"/>
    <cellStyle name="RevList 16 9 3" xfId="47180"/>
    <cellStyle name="RevList 17" xfId="47181"/>
    <cellStyle name="RevList 17 10" xfId="47182"/>
    <cellStyle name="RevList 17 10 2" xfId="47183"/>
    <cellStyle name="RevList 17 11" xfId="47184"/>
    <cellStyle name="RevList 17 2" xfId="47185"/>
    <cellStyle name="RevList 17 2 2" xfId="47186"/>
    <cellStyle name="RevList 17 2 2 2" xfId="47187"/>
    <cellStyle name="RevList 17 2 3" xfId="47188"/>
    <cellStyle name="RevList 17 3" xfId="47189"/>
    <cellStyle name="RevList 17 3 2" xfId="47190"/>
    <cellStyle name="RevList 17 3 2 2" xfId="47191"/>
    <cellStyle name="RevList 17 3 3" xfId="47192"/>
    <cellStyle name="RevList 17 4" xfId="47193"/>
    <cellStyle name="RevList 17 4 2" xfId="47194"/>
    <cellStyle name="RevList 17 4 2 2" xfId="47195"/>
    <cellStyle name="RevList 17 4 3" xfId="47196"/>
    <cellStyle name="RevList 17 5" xfId="47197"/>
    <cellStyle name="RevList 17 5 2" xfId="47198"/>
    <cellStyle name="RevList 17 5 2 2" xfId="47199"/>
    <cellStyle name="RevList 17 5 3" xfId="47200"/>
    <cellStyle name="RevList 17 6" xfId="47201"/>
    <cellStyle name="RevList 17 6 2" xfId="47202"/>
    <cellStyle name="RevList 17 6 2 2" xfId="47203"/>
    <cellStyle name="RevList 17 6 3" xfId="47204"/>
    <cellStyle name="RevList 17 7" xfId="47205"/>
    <cellStyle name="RevList 17 7 2" xfId="47206"/>
    <cellStyle name="RevList 17 7 2 2" xfId="47207"/>
    <cellStyle name="RevList 17 7 3" xfId="47208"/>
    <cellStyle name="RevList 17 8" xfId="47209"/>
    <cellStyle name="RevList 17 8 2" xfId="47210"/>
    <cellStyle name="RevList 17 8 2 2" xfId="47211"/>
    <cellStyle name="RevList 17 8 3" xfId="47212"/>
    <cellStyle name="RevList 17 9" xfId="47213"/>
    <cellStyle name="RevList 17 9 2" xfId="47214"/>
    <cellStyle name="RevList 17 9 2 2" xfId="47215"/>
    <cellStyle name="RevList 17 9 3" xfId="47216"/>
    <cellStyle name="RevList 18" xfId="47217"/>
    <cellStyle name="RevList 18 10" xfId="47218"/>
    <cellStyle name="RevList 18 10 2" xfId="47219"/>
    <cellStyle name="RevList 18 11" xfId="47220"/>
    <cellStyle name="RevList 18 2" xfId="47221"/>
    <cellStyle name="RevList 18 2 2" xfId="47222"/>
    <cellStyle name="RevList 18 2 2 2" xfId="47223"/>
    <cellStyle name="RevList 18 2 3" xfId="47224"/>
    <cellStyle name="RevList 18 3" xfId="47225"/>
    <cellStyle name="RevList 18 3 2" xfId="47226"/>
    <cellStyle name="RevList 18 3 2 2" xfId="47227"/>
    <cellStyle name="RevList 18 3 3" xfId="47228"/>
    <cellStyle name="RevList 18 4" xfId="47229"/>
    <cellStyle name="RevList 18 4 2" xfId="47230"/>
    <cellStyle name="RevList 18 4 2 2" xfId="47231"/>
    <cellStyle name="RevList 18 4 3" xfId="47232"/>
    <cellStyle name="RevList 18 5" xfId="47233"/>
    <cellStyle name="RevList 18 5 2" xfId="47234"/>
    <cellStyle name="RevList 18 5 2 2" xfId="47235"/>
    <cellStyle name="RevList 18 5 3" xfId="47236"/>
    <cellStyle name="RevList 18 6" xfId="47237"/>
    <cellStyle name="RevList 18 6 2" xfId="47238"/>
    <cellStyle name="RevList 18 6 2 2" xfId="47239"/>
    <cellStyle name="RevList 18 6 3" xfId="47240"/>
    <cellStyle name="RevList 18 7" xfId="47241"/>
    <cellStyle name="RevList 18 7 2" xfId="47242"/>
    <cellStyle name="RevList 18 7 2 2" xfId="47243"/>
    <cellStyle name="RevList 18 7 3" xfId="47244"/>
    <cellStyle name="RevList 18 8" xfId="47245"/>
    <cellStyle name="RevList 18 8 2" xfId="47246"/>
    <cellStyle name="RevList 18 8 2 2" xfId="47247"/>
    <cellStyle name="RevList 18 8 3" xfId="47248"/>
    <cellStyle name="RevList 18 9" xfId="47249"/>
    <cellStyle name="RevList 18 9 2" xfId="47250"/>
    <cellStyle name="RevList 18 9 2 2" xfId="47251"/>
    <cellStyle name="RevList 18 9 3" xfId="47252"/>
    <cellStyle name="RevList 19" xfId="47253"/>
    <cellStyle name="RevList 19 10" xfId="47254"/>
    <cellStyle name="RevList 19 10 2" xfId="47255"/>
    <cellStyle name="RevList 19 11" xfId="47256"/>
    <cellStyle name="RevList 19 2" xfId="47257"/>
    <cellStyle name="RevList 19 2 2" xfId="47258"/>
    <cellStyle name="RevList 19 2 2 2" xfId="47259"/>
    <cellStyle name="RevList 19 2 3" xfId="47260"/>
    <cellStyle name="RevList 19 3" xfId="47261"/>
    <cellStyle name="RevList 19 3 2" xfId="47262"/>
    <cellStyle name="RevList 19 3 2 2" xfId="47263"/>
    <cellStyle name="RevList 19 3 3" xfId="47264"/>
    <cellStyle name="RevList 19 4" xfId="47265"/>
    <cellStyle name="RevList 19 4 2" xfId="47266"/>
    <cellStyle name="RevList 19 4 2 2" xfId="47267"/>
    <cellStyle name="RevList 19 4 3" xfId="47268"/>
    <cellStyle name="RevList 19 5" xfId="47269"/>
    <cellStyle name="RevList 19 5 2" xfId="47270"/>
    <cellStyle name="RevList 19 5 2 2" xfId="47271"/>
    <cellStyle name="RevList 19 5 3" xfId="47272"/>
    <cellStyle name="RevList 19 6" xfId="47273"/>
    <cellStyle name="RevList 19 6 2" xfId="47274"/>
    <cellStyle name="RevList 19 6 2 2" xfId="47275"/>
    <cellStyle name="RevList 19 6 3" xfId="47276"/>
    <cellStyle name="RevList 19 7" xfId="47277"/>
    <cellStyle name="RevList 19 7 2" xfId="47278"/>
    <cellStyle name="RevList 19 7 2 2" xfId="47279"/>
    <cellStyle name="RevList 19 7 3" xfId="47280"/>
    <cellStyle name="RevList 19 8" xfId="47281"/>
    <cellStyle name="RevList 19 8 2" xfId="47282"/>
    <cellStyle name="RevList 19 8 2 2" xfId="47283"/>
    <cellStyle name="RevList 19 8 3" xfId="47284"/>
    <cellStyle name="RevList 19 9" xfId="47285"/>
    <cellStyle name="RevList 19 9 2" xfId="47286"/>
    <cellStyle name="RevList 19 9 2 2" xfId="47287"/>
    <cellStyle name="RevList 19 9 3" xfId="47288"/>
    <cellStyle name="RevList 2" xfId="47289"/>
    <cellStyle name="RevList 2 10" xfId="47290"/>
    <cellStyle name="RevList 2 10 2" xfId="47291"/>
    <cellStyle name="RevList 2 11" xfId="47292"/>
    <cellStyle name="RevList 2 2" xfId="47293"/>
    <cellStyle name="RevList 2 2 2" xfId="47294"/>
    <cellStyle name="RevList 2 2 2 2" xfId="47295"/>
    <cellStyle name="RevList 2 2 3" xfId="47296"/>
    <cellStyle name="RevList 2 3" xfId="47297"/>
    <cellStyle name="RevList 2 3 2" xfId="47298"/>
    <cellStyle name="RevList 2 3 2 2" xfId="47299"/>
    <cellStyle name="RevList 2 3 3" xfId="47300"/>
    <cellStyle name="RevList 2 4" xfId="47301"/>
    <cellStyle name="RevList 2 4 2" xfId="47302"/>
    <cellStyle name="RevList 2 4 2 2" xfId="47303"/>
    <cellStyle name="RevList 2 4 3" xfId="47304"/>
    <cellStyle name="RevList 2 5" xfId="47305"/>
    <cellStyle name="RevList 2 5 2" xfId="47306"/>
    <cellStyle name="RevList 2 5 2 2" xfId="47307"/>
    <cellStyle name="RevList 2 5 3" xfId="47308"/>
    <cellStyle name="RevList 2 6" xfId="47309"/>
    <cellStyle name="RevList 2 6 2" xfId="47310"/>
    <cellStyle name="RevList 2 6 2 2" xfId="47311"/>
    <cellStyle name="RevList 2 6 3" xfId="47312"/>
    <cellStyle name="RevList 2 7" xfId="47313"/>
    <cellStyle name="RevList 2 7 2" xfId="47314"/>
    <cellStyle name="RevList 2 7 2 2" xfId="47315"/>
    <cellStyle name="RevList 2 7 3" xfId="47316"/>
    <cellStyle name="RevList 2 8" xfId="47317"/>
    <cellStyle name="RevList 2 8 2" xfId="47318"/>
    <cellStyle name="RevList 2 8 2 2" xfId="47319"/>
    <cellStyle name="RevList 2 8 3" xfId="47320"/>
    <cellStyle name="RevList 2 9" xfId="47321"/>
    <cellStyle name="RevList 2 9 2" xfId="47322"/>
    <cellStyle name="RevList 2 9 2 2" xfId="47323"/>
    <cellStyle name="RevList 2 9 3" xfId="47324"/>
    <cellStyle name="RevList 20" xfId="47325"/>
    <cellStyle name="RevList 20 10" xfId="47326"/>
    <cellStyle name="RevList 20 10 2" xfId="47327"/>
    <cellStyle name="RevList 20 11" xfId="47328"/>
    <cellStyle name="RevList 20 2" xfId="47329"/>
    <cellStyle name="RevList 20 2 2" xfId="47330"/>
    <cellStyle name="RevList 20 2 2 2" xfId="47331"/>
    <cellStyle name="RevList 20 2 3" xfId="47332"/>
    <cellStyle name="RevList 20 3" xfId="47333"/>
    <cellStyle name="RevList 20 3 2" xfId="47334"/>
    <cellStyle name="RevList 20 3 2 2" xfId="47335"/>
    <cellStyle name="RevList 20 3 3" xfId="47336"/>
    <cellStyle name="RevList 20 4" xfId="47337"/>
    <cellStyle name="RevList 20 4 2" xfId="47338"/>
    <cellStyle name="RevList 20 4 2 2" xfId="47339"/>
    <cellStyle name="RevList 20 4 3" xfId="47340"/>
    <cellStyle name="RevList 20 5" xfId="47341"/>
    <cellStyle name="RevList 20 5 2" xfId="47342"/>
    <cellStyle name="RevList 20 5 2 2" xfId="47343"/>
    <cellStyle name="RevList 20 5 3" xfId="47344"/>
    <cellStyle name="RevList 20 6" xfId="47345"/>
    <cellStyle name="RevList 20 6 2" xfId="47346"/>
    <cellStyle name="RevList 20 6 2 2" xfId="47347"/>
    <cellStyle name="RevList 20 6 3" xfId="47348"/>
    <cellStyle name="RevList 20 7" xfId="47349"/>
    <cellStyle name="RevList 20 7 2" xfId="47350"/>
    <cellStyle name="RevList 20 7 2 2" xfId="47351"/>
    <cellStyle name="RevList 20 7 3" xfId="47352"/>
    <cellStyle name="RevList 20 8" xfId="47353"/>
    <cellStyle name="RevList 20 8 2" xfId="47354"/>
    <cellStyle name="RevList 20 8 2 2" xfId="47355"/>
    <cellStyle name="RevList 20 8 3" xfId="47356"/>
    <cellStyle name="RevList 20 9" xfId="47357"/>
    <cellStyle name="RevList 20 9 2" xfId="47358"/>
    <cellStyle name="RevList 20 9 2 2" xfId="47359"/>
    <cellStyle name="RevList 20 9 3" xfId="47360"/>
    <cellStyle name="RevList 21" xfId="47361"/>
    <cellStyle name="RevList 21 10" xfId="47362"/>
    <cellStyle name="RevList 21 10 2" xfId="47363"/>
    <cellStyle name="RevList 21 11" xfId="47364"/>
    <cellStyle name="RevList 21 2" xfId="47365"/>
    <cellStyle name="RevList 21 2 2" xfId="47366"/>
    <cellStyle name="RevList 21 2 2 2" xfId="47367"/>
    <cellStyle name="RevList 21 2 3" xfId="47368"/>
    <cellStyle name="RevList 21 3" xfId="47369"/>
    <cellStyle name="RevList 21 3 2" xfId="47370"/>
    <cellStyle name="RevList 21 3 2 2" xfId="47371"/>
    <cellStyle name="RevList 21 3 3" xfId="47372"/>
    <cellStyle name="RevList 21 4" xfId="47373"/>
    <cellStyle name="RevList 21 4 2" xfId="47374"/>
    <cellStyle name="RevList 21 4 2 2" xfId="47375"/>
    <cellStyle name="RevList 21 4 3" xfId="47376"/>
    <cellStyle name="RevList 21 5" xfId="47377"/>
    <cellStyle name="RevList 21 5 2" xfId="47378"/>
    <cellStyle name="RevList 21 5 2 2" xfId="47379"/>
    <cellStyle name="RevList 21 5 3" xfId="47380"/>
    <cellStyle name="RevList 21 6" xfId="47381"/>
    <cellStyle name="RevList 21 6 2" xfId="47382"/>
    <cellStyle name="RevList 21 6 2 2" xfId="47383"/>
    <cellStyle name="RevList 21 6 3" xfId="47384"/>
    <cellStyle name="RevList 21 7" xfId="47385"/>
    <cellStyle name="RevList 21 7 2" xfId="47386"/>
    <cellStyle name="RevList 21 7 2 2" xfId="47387"/>
    <cellStyle name="RevList 21 7 3" xfId="47388"/>
    <cellStyle name="RevList 21 8" xfId="47389"/>
    <cellStyle name="RevList 21 8 2" xfId="47390"/>
    <cellStyle name="RevList 21 8 2 2" xfId="47391"/>
    <cellStyle name="RevList 21 8 3" xfId="47392"/>
    <cellStyle name="RevList 21 9" xfId="47393"/>
    <cellStyle name="RevList 21 9 2" xfId="47394"/>
    <cellStyle name="RevList 21 9 2 2" xfId="47395"/>
    <cellStyle name="RevList 21 9 3" xfId="47396"/>
    <cellStyle name="RevList 3" xfId="47397"/>
    <cellStyle name="RevList 3 10" xfId="47398"/>
    <cellStyle name="RevList 3 10 2" xfId="47399"/>
    <cellStyle name="RevList 3 11" xfId="47400"/>
    <cellStyle name="RevList 3 2" xfId="47401"/>
    <cellStyle name="RevList 3 2 2" xfId="47402"/>
    <cellStyle name="RevList 3 2 2 2" xfId="47403"/>
    <cellStyle name="RevList 3 2 3" xfId="47404"/>
    <cellStyle name="RevList 3 3" xfId="47405"/>
    <cellStyle name="RevList 3 3 2" xfId="47406"/>
    <cellStyle name="RevList 3 3 2 2" xfId="47407"/>
    <cellStyle name="RevList 3 3 3" xfId="47408"/>
    <cellStyle name="RevList 3 4" xfId="47409"/>
    <cellStyle name="RevList 3 4 2" xfId="47410"/>
    <cellStyle name="RevList 3 4 2 2" xfId="47411"/>
    <cellStyle name="RevList 3 4 3" xfId="47412"/>
    <cellStyle name="RevList 3 5" xfId="47413"/>
    <cellStyle name="RevList 3 5 2" xfId="47414"/>
    <cellStyle name="RevList 3 5 2 2" xfId="47415"/>
    <cellStyle name="RevList 3 5 3" xfId="47416"/>
    <cellStyle name="RevList 3 6" xfId="47417"/>
    <cellStyle name="RevList 3 6 2" xfId="47418"/>
    <cellStyle name="RevList 3 6 2 2" xfId="47419"/>
    <cellStyle name="RevList 3 6 3" xfId="47420"/>
    <cellStyle name="RevList 3 7" xfId="47421"/>
    <cellStyle name="RevList 3 7 2" xfId="47422"/>
    <cellStyle name="RevList 3 7 2 2" xfId="47423"/>
    <cellStyle name="RevList 3 7 3" xfId="47424"/>
    <cellStyle name="RevList 3 8" xfId="47425"/>
    <cellStyle name="RevList 3 8 2" xfId="47426"/>
    <cellStyle name="RevList 3 8 2 2" xfId="47427"/>
    <cellStyle name="RevList 3 8 3" xfId="47428"/>
    <cellStyle name="RevList 3 9" xfId="47429"/>
    <cellStyle name="RevList 3 9 2" xfId="47430"/>
    <cellStyle name="RevList 3 9 2 2" xfId="47431"/>
    <cellStyle name="RevList 3 9 3" xfId="47432"/>
    <cellStyle name="RevList 4" xfId="47433"/>
    <cellStyle name="RevList 4 10" xfId="47434"/>
    <cellStyle name="RevList 4 10 2" xfId="47435"/>
    <cellStyle name="RevList 4 11" xfId="47436"/>
    <cellStyle name="RevList 4 2" xfId="47437"/>
    <cellStyle name="RevList 4 2 2" xfId="47438"/>
    <cellStyle name="RevList 4 2 2 2" xfId="47439"/>
    <cellStyle name="RevList 4 2 3" xfId="47440"/>
    <cellStyle name="RevList 4 3" xfId="47441"/>
    <cellStyle name="RevList 4 3 2" xfId="47442"/>
    <cellStyle name="RevList 4 3 2 2" xfId="47443"/>
    <cellStyle name="RevList 4 3 3" xfId="47444"/>
    <cellStyle name="RevList 4 4" xfId="47445"/>
    <cellStyle name="RevList 4 4 2" xfId="47446"/>
    <cellStyle name="RevList 4 4 2 2" xfId="47447"/>
    <cellStyle name="RevList 4 4 3" xfId="47448"/>
    <cellStyle name="RevList 4 5" xfId="47449"/>
    <cellStyle name="RevList 4 5 2" xfId="47450"/>
    <cellStyle name="RevList 4 5 2 2" xfId="47451"/>
    <cellStyle name="RevList 4 5 3" xfId="47452"/>
    <cellStyle name="RevList 4 6" xfId="47453"/>
    <cellStyle name="RevList 4 6 2" xfId="47454"/>
    <cellStyle name="RevList 4 6 2 2" xfId="47455"/>
    <cellStyle name="RevList 4 6 3" xfId="47456"/>
    <cellStyle name="RevList 4 7" xfId="47457"/>
    <cellStyle name="RevList 4 7 2" xfId="47458"/>
    <cellStyle name="RevList 4 7 2 2" xfId="47459"/>
    <cellStyle name="RevList 4 7 3" xfId="47460"/>
    <cellStyle name="RevList 4 8" xfId="47461"/>
    <cellStyle name="RevList 4 8 2" xfId="47462"/>
    <cellStyle name="RevList 4 8 2 2" xfId="47463"/>
    <cellStyle name="RevList 4 8 3" xfId="47464"/>
    <cellStyle name="RevList 4 9" xfId="47465"/>
    <cellStyle name="RevList 4 9 2" xfId="47466"/>
    <cellStyle name="RevList 4 9 2 2" xfId="47467"/>
    <cellStyle name="RevList 4 9 3" xfId="47468"/>
    <cellStyle name="RevList 5" xfId="47469"/>
    <cellStyle name="RevList 5 10" xfId="47470"/>
    <cellStyle name="RevList 5 10 2" xfId="47471"/>
    <cellStyle name="RevList 5 11" xfId="47472"/>
    <cellStyle name="RevList 5 2" xfId="47473"/>
    <cellStyle name="RevList 5 2 2" xfId="47474"/>
    <cellStyle name="RevList 5 2 2 2" xfId="47475"/>
    <cellStyle name="RevList 5 2 3" xfId="47476"/>
    <cellStyle name="RevList 5 3" xfId="47477"/>
    <cellStyle name="RevList 5 3 2" xfId="47478"/>
    <cellStyle name="RevList 5 3 2 2" xfId="47479"/>
    <cellStyle name="RevList 5 3 3" xfId="47480"/>
    <cellStyle name="RevList 5 4" xfId="47481"/>
    <cellStyle name="RevList 5 4 2" xfId="47482"/>
    <cellStyle name="RevList 5 4 2 2" xfId="47483"/>
    <cellStyle name="RevList 5 4 3" xfId="47484"/>
    <cellStyle name="RevList 5 5" xfId="47485"/>
    <cellStyle name="RevList 5 5 2" xfId="47486"/>
    <cellStyle name="RevList 5 5 2 2" xfId="47487"/>
    <cellStyle name="RevList 5 5 3" xfId="47488"/>
    <cellStyle name="RevList 5 6" xfId="47489"/>
    <cellStyle name="RevList 5 6 2" xfId="47490"/>
    <cellStyle name="RevList 5 6 2 2" xfId="47491"/>
    <cellStyle name="RevList 5 6 3" xfId="47492"/>
    <cellStyle name="RevList 5 7" xfId="47493"/>
    <cellStyle name="RevList 5 7 2" xfId="47494"/>
    <cellStyle name="RevList 5 7 2 2" xfId="47495"/>
    <cellStyle name="RevList 5 7 3" xfId="47496"/>
    <cellStyle name="RevList 5 8" xfId="47497"/>
    <cellStyle name="RevList 5 8 2" xfId="47498"/>
    <cellStyle name="RevList 5 8 2 2" xfId="47499"/>
    <cellStyle name="RevList 5 8 3" xfId="47500"/>
    <cellStyle name="RevList 5 9" xfId="47501"/>
    <cellStyle name="RevList 5 9 2" xfId="47502"/>
    <cellStyle name="RevList 5 9 2 2" xfId="47503"/>
    <cellStyle name="RevList 5 9 3" xfId="47504"/>
    <cellStyle name="RevList 6" xfId="47505"/>
    <cellStyle name="RevList 6 10" xfId="47506"/>
    <cellStyle name="RevList 6 10 2" xfId="47507"/>
    <cellStyle name="RevList 6 11" xfId="47508"/>
    <cellStyle name="RevList 6 2" xfId="47509"/>
    <cellStyle name="RevList 6 2 2" xfId="47510"/>
    <cellStyle name="RevList 6 2 2 2" xfId="47511"/>
    <cellStyle name="RevList 6 2 3" xfId="47512"/>
    <cellStyle name="RevList 6 3" xfId="47513"/>
    <cellStyle name="RevList 6 3 2" xfId="47514"/>
    <cellStyle name="RevList 6 3 2 2" xfId="47515"/>
    <cellStyle name="RevList 6 3 3" xfId="47516"/>
    <cellStyle name="RevList 6 4" xfId="47517"/>
    <cellStyle name="RevList 6 4 2" xfId="47518"/>
    <cellStyle name="RevList 6 4 2 2" xfId="47519"/>
    <cellStyle name="RevList 6 4 3" xfId="47520"/>
    <cellStyle name="RevList 6 5" xfId="47521"/>
    <cellStyle name="RevList 6 5 2" xfId="47522"/>
    <cellStyle name="RevList 6 5 2 2" xfId="47523"/>
    <cellStyle name="RevList 6 5 3" xfId="47524"/>
    <cellStyle name="RevList 6 6" xfId="47525"/>
    <cellStyle name="RevList 6 6 2" xfId="47526"/>
    <cellStyle name="RevList 6 6 2 2" xfId="47527"/>
    <cellStyle name="RevList 6 6 3" xfId="47528"/>
    <cellStyle name="RevList 6 7" xfId="47529"/>
    <cellStyle name="RevList 6 7 2" xfId="47530"/>
    <cellStyle name="RevList 6 7 2 2" xfId="47531"/>
    <cellStyle name="RevList 6 7 3" xfId="47532"/>
    <cellStyle name="RevList 6 8" xfId="47533"/>
    <cellStyle name="RevList 6 8 2" xfId="47534"/>
    <cellStyle name="RevList 6 8 2 2" xfId="47535"/>
    <cellStyle name="RevList 6 8 3" xfId="47536"/>
    <cellStyle name="RevList 6 9" xfId="47537"/>
    <cellStyle name="RevList 6 9 2" xfId="47538"/>
    <cellStyle name="RevList 6 9 2 2" xfId="47539"/>
    <cellStyle name="RevList 6 9 3" xfId="47540"/>
    <cellStyle name="RevList 7" xfId="47541"/>
    <cellStyle name="RevList 7 10" xfId="47542"/>
    <cellStyle name="RevList 7 10 2" xfId="47543"/>
    <cellStyle name="RevList 7 11" xfId="47544"/>
    <cellStyle name="RevList 7 2" xfId="47545"/>
    <cellStyle name="RevList 7 2 2" xfId="47546"/>
    <cellStyle name="RevList 7 2 2 2" xfId="47547"/>
    <cellStyle name="RevList 7 2 3" xfId="47548"/>
    <cellStyle name="RevList 7 3" xfId="47549"/>
    <cellStyle name="RevList 7 3 2" xfId="47550"/>
    <cellStyle name="RevList 7 3 2 2" xfId="47551"/>
    <cellStyle name="RevList 7 3 3" xfId="47552"/>
    <cellStyle name="RevList 7 4" xfId="47553"/>
    <cellStyle name="RevList 7 4 2" xfId="47554"/>
    <cellStyle name="RevList 7 4 2 2" xfId="47555"/>
    <cellStyle name="RevList 7 4 3" xfId="47556"/>
    <cellStyle name="RevList 7 5" xfId="47557"/>
    <cellStyle name="RevList 7 5 2" xfId="47558"/>
    <cellStyle name="RevList 7 5 2 2" xfId="47559"/>
    <cellStyle name="RevList 7 5 3" xfId="47560"/>
    <cellStyle name="RevList 7 6" xfId="47561"/>
    <cellStyle name="RevList 7 6 2" xfId="47562"/>
    <cellStyle name="RevList 7 6 2 2" xfId="47563"/>
    <cellStyle name="RevList 7 6 3" xfId="47564"/>
    <cellStyle name="RevList 7 7" xfId="47565"/>
    <cellStyle name="RevList 7 7 2" xfId="47566"/>
    <cellStyle name="RevList 7 7 2 2" xfId="47567"/>
    <cellStyle name="RevList 7 7 3" xfId="47568"/>
    <cellStyle name="RevList 7 8" xfId="47569"/>
    <cellStyle name="RevList 7 8 2" xfId="47570"/>
    <cellStyle name="RevList 7 8 2 2" xfId="47571"/>
    <cellStyle name="RevList 7 8 3" xfId="47572"/>
    <cellStyle name="RevList 7 9" xfId="47573"/>
    <cellStyle name="RevList 7 9 2" xfId="47574"/>
    <cellStyle name="RevList 7 9 2 2" xfId="47575"/>
    <cellStyle name="RevList 7 9 3" xfId="47576"/>
    <cellStyle name="RevList 8" xfId="47577"/>
    <cellStyle name="RevList 8 10" xfId="47578"/>
    <cellStyle name="RevList 8 10 2" xfId="47579"/>
    <cellStyle name="RevList 8 11" xfId="47580"/>
    <cellStyle name="RevList 8 2" xfId="47581"/>
    <cellStyle name="RevList 8 2 2" xfId="47582"/>
    <cellStyle name="RevList 8 2 2 2" xfId="47583"/>
    <cellStyle name="RevList 8 2 3" xfId="47584"/>
    <cellStyle name="RevList 8 3" xfId="47585"/>
    <cellStyle name="RevList 8 3 2" xfId="47586"/>
    <cellStyle name="RevList 8 3 2 2" xfId="47587"/>
    <cellStyle name="RevList 8 3 3" xfId="47588"/>
    <cellStyle name="RevList 8 4" xfId="47589"/>
    <cellStyle name="RevList 8 4 2" xfId="47590"/>
    <cellStyle name="RevList 8 4 2 2" xfId="47591"/>
    <cellStyle name="RevList 8 4 3" xfId="47592"/>
    <cellStyle name="RevList 8 5" xfId="47593"/>
    <cellStyle name="RevList 8 5 2" xfId="47594"/>
    <cellStyle name="RevList 8 5 2 2" xfId="47595"/>
    <cellStyle name="RevList 8 5 3" xfId="47596"/>
    <cellStyle name="RevList 8 6" xfId="47597"/>
    <cellStyle name="RevList 8 6 2" xfId="47598"/>
    <cellStyle name="RevList 8 6 2 2" xfId="47599"/>
    <cellStyle name="RevList 8 6 3" xfId="47600"/>
    <cellStyle name="RevList 8 7" xfId="47601"/>
    <cellStyle name="RevList 8 7 2" xfId="47602"/>
    <cellStyle name="RevList 8 7 2 2" xfId="47603"/>
    <cellStyle name="RevList 8 7 3" xfId="47604"/>
    <cellStyle name="RevList 8 8" xfId="47605"/>
    <cellStyle name="RevList 8 8 2" xfId="47606"/>
    <cellStyle name="RevList 8 8 2 2" xfId="47607"/>
    <cellStyle name="RevList 8 8 3" xfId="47608"/>
    <cellStyle name="RevList 8 9" xfId="47609"/>
    <cellStyle name="RevList 8 9 2" xfId="47610"/>
    <cellStyle name="RevList 8 9 2 2" xfId="47611"/>
    <cellStyle name="RevList 8 9 3" xfId="47612"/>
    <cellStyle name="RevList 9" xfId="47613"/>
    <cellStyle name="RevList 9 10" xfId="47614"/>
    <cellStyle name="RevList 9 10 2" xfId="47615"/>
    <cellStyle name="RevList 9 11" xfId="47616"/>
    <cellStyle name="RevList 9 2" xfId="47617"/>
    <cellStyle name="RevList 9 2 2" xfId="47618"/>
    <cellStyle name="RevList 9 2 2 2" xfId="47619"/>
    <cellStyle name="RevList 9 2 3" xfId="47620"/>
    <cellStyle name="RevList 9 3" xfId="47621"/>
    <cellStyle name="RevList 9 3 2" xfId="47622"/>
    <cellStyle name="RevList 9 3 2 2" xfId="47623"/>
    <cellStyle name="RevList 9 3 3" xfId="47624"/>
    <cellStyle name="RevList 9 4" xfId="47625"/>
    <cellStyle name="RevList 9 4 2" xfId="47626"/>
    <cellStyle name="RevList 9 4 2 2" xfId="47627"/>
    <cellStyle name="RevList 9 4 3" xfId="47628"/>
    <cellStyle name="RevList 9 5" xfId="47629"/>
    <cellStyle name="RevList 9 5 2" xfId="47630"/>
    <cellStyle name="RevList 9 5 2 2" xfId="47631"/>
    <cellStyle name="RevList 9 5 3" xfId="47632"/>
    <cellStyle name="RevList 9 6" xfId="47633"/>
    <cellStyle name="RevList 9 6 2" xfId="47634"/>
    <cellStyle name="RevList 9 6 2 2" xfId="47635"/>
    <cellStyle name="RevList 9 6 3" xfId="47636"/>
    <cellStyle name="RevList 9 7" xfId="47637"/>
    <cellStyle name="RevList 9 7 2" xfId="47638"/>
    <cellStyle name="RevList 9 7 2 2" xfId="47639"/>
    <cellStyle name="RevList 9 7 3" xfId="47640"/>
    <cellStyle name="RevList 9 8" xfId="47641"/>
    <cellStyle name="RevList 9 8 2" xfId="47642"/>
    <cellStyle name="RevList 9 8 2 2" xfId="47643"/>
    <cellStyle name="RevList 9 8 3" xfId="47644"/>
    <cellStyle name="RevList 9 9" xfId="47645"/>
    <cellStyle name="RevList 9 9 2" xfId="47646"/>
    <cellStyle name="RevList 9 9 2 2" xfId="47647"/>
    <cellStyle name="RevList 9 9 3" xfId="47648"/>
    <cellStyle name="RM" xfId="47649"/>
    <cellStyle name="RM 10" xfId="47650"/>
    <cellStyle name="RM 11" xfId="47651"/>
    <cellStyle name="RM 12" xfId="47652"/>
    <cellStyle name="RM 13" xfId="47653"/>
    <cellStyle name="RM 14" xfId="47654"/>
    <cellStyle name="RM 15" xfId="47655"/>
    <cellStyle name="RM 16" xfId="47656"/>
    <cellStyle name="RM 17" xfId="47657"/>
    <cellStyle name="RM 18" xfId="47658"/>
    <cellStyle name="RM 19" xfId="47659"/>
    <cellStyle name="RM 2" xfId="47660"/>
    <cellStyle name="RM 20" xfId="47661"/>
    <cellStyle name="RM 21" xfId="47662"/>
    <cellStyle name="RM 3" xfId="47663"/>
    <cellStyle name="RM 4" xfId="47664"/>
    <cellStyle name="RM 5" xfId="47665"/>
    <cellStyle name="RM 6" xfId="47666"/>
    <cellStyle name="RM 7" xfId="47667"/>
    <cellStyle name="RM 8" xfId="47668"/>
    <cellStyle name="RM 9" xfId="47669"/>
    <cellStyle name="Row heading" xfId="47670"/>
    <cellStyle name="Salida 2" xfId="47671"/>
    <cellStyle name="Salida 2 2" xfId="47672"/>
    <cellStyle name="Salida 2 2 2" xfId="47673"/>
    <cellStyle name="Salida 2 2 2 10" xfId="47674"/>
    <cellStyle name="Salida 2 2 2 10 2" xfId="47675"/>
    <cellStyle name="Salida 2 2 2 10 2 2" xfId="47676"/>
    <cellStyle name="Salida 2 2 2 10 2 3" xfId="47677"/>
    <cellStyle name="Salida 2 2 2 10 2 4" xfId="47678"/>
    <cellStyle name="Salida 2 2 2 10 3" xfId="47679"/>
    <cellStyle name="Salida 2 2 2 10 3 2" xfId="47680"/>
    <cellStyle name="Salida 2 2 2 10 3 2 2" xfId="47681"/>
    <cellStyle name="Salida 2 2 2 10 3 2 3" xfId="47682"/>
    <cellStyle name="Salida 2 2 2 10 3 2 4" xfId="47683"/>
    <cellStyle name="Salida 2 2 2 10 3 3" xfId="47684"/>
    <cellStyle name="Salida 2 2 2 10 3 3 2" xfId="47685"/>
    <cellStyle name="Salida 2 2 2 10 3 3 3" xfId="47686"/>
    <cellStyle name="Salida 2 2 2 10 3 3 4" xfId="47687"/>
    <cellStyle name="Salida 2 2 2 10 3 4" xfId="47688"/>
    <cellStyle name="Salida 2 2 2 10 3 5" xfId="47689"/>
    <cellStyle name="Salida 2 2 2 10 3 6" xfId="47690"/>
    <cellStyle name="Salida 2 2 2 10 4" xfId="47691"/>
    <cellStyle name="Salida 2 2 2 10 5" xfId="47692"/>
    <cellStyle name="Salida 2 2 2 11" xfId="47693"/>
    <cellStyle name="Salida 2 2 2 11 2" xfId="47694"/>
    <cellStyle name="Salida 2 2 2 11 2 2" xfId="47695"/>
    <cellStyle name="Salida 2 2 2 11 2 3" xfId="47696"/>
    <cellStyle name="Salida 2 2 2 11 2 4" xfId="47697"/>
    <cellStyle name="Salida 2 2 2 11 3" xfId="47698"/>
    <cellStyle name="Salida 2 2 2 11 3 2" xfId="47699"/>
    <cellStyle name="Salida 2 2 2 11 3 2 2" xfId="47700"/>
    <cellStyle name="Salida 2 2 2 11 3 2 3" xfId="47701"/>
    <cellStyle name="Salida 2 2 2 11 3 2 4" xfId="47702"/>
    <cellStyle name="Salida 2 2 2 11 3 3" xfId="47703"/>
    <cellStyle name="Salida 2 2 2 11 3 3 2" xfId="47704"/>
    <cellStyle name="Salida 2 2 2 11 3 3 3" xfId="47705"/>
    <cellStyle name="Salida 2 2 2 11 3 3 4" xfId="47706"/>
    <cellStyle name="Salida 2 2 2 11 3 4" xfId="47707"/>
    <cellStyle name="Salida 2 2 2 11 3 5" xfId="47708"/>
    <cellStyle name="Salida 2 2 2 11 3 6" xfId="47709"/>
    <cellStyle name="Salida 2 2 2 11 4" xfId="47710"/>
    <cellStyle name="Salida 2 2 2 11 5" xfId="47711"/>
    <cellStyle name="Salida 2 2 2 12" xfId="47712"/>
    <cellStyle name="Salida 2 2 2 12 2" xfId="47713"/>
    <cellStyle name="Salida 2 2 2 12 2 2" xfId="47714"/>
    <cellStyle name="Salida 2 2 2 12 2 2 2" xfId="47715"/>
    <cellStyle name="Salida 2 2 2 12 2 2 3" xfId="47716"/>
    <cellStyle name="Salida 2 2 2 12 2 2 4" xfId="47717"/>
    <cellStyle name="Salida 2 2 2 12 2 3" xfId="47718"/>
    <cellStyle name="Salida 2 2 2 12 2 3 2" xfId="47719"/>
    <cellStyle name="Salida 2 2 2 12 2 3 3" xfId="47720"/>
    <cellStyle name="Salida 2 2 2 12 2 3 4" xfId="47721"/>
    <cellStyle name="Salida 2 2 2 12 2 4" xfId="47722"/>
    <cellStyle name="Salida 2 2 2 12 2 5" xfId="47723"/>
    <cellStyle name="Salida 2 2 2 12 2 6" xfId="47724"/>
    <cellStyle name="Salida 2 2 2 12 3" xfId="47725"/>
    <cellStyle name="Salida 2 2 2 12 3 2" xfId="47726"/>
    <cellStyle name="Salida 2 2 2 12 3 2 2" xfId="47727"/>
    <cellStyle name="Salida 2 2 2 12 3 2 3" xfId="47728"/>
    <cellStyle name="Salida 2 2 2 12 3 2 4" xfId="47729"/>
    <cellStyle name="Salida 2 2 2 12 3 3" xfId="47730"/>
    <cellStyle name="Salida 2 2 2 12 3 3 2" xfId="47731"/>
    <cellStyle name="Salida 2 2 2 12 3 3 3" xfId="47732"/>
    <cellStyle name="Salida 2 2 2 12 3 3 4" xfId="47733"/>
    <cellStyle name="Salida 2 2 2 12 3 4" xfId="47734"/>
    <cellStyle name="Salida 2 2 2 12 3 5" xfId="47735"/>
    <cellStyle name="Salida 2 2 2 12 3 6" xfId="47736"/>
    <cellStyle name="Salida 2 2 2 12 4" xfId="47737"/>
    <cellStyle name="Salida 2 2 2 12 5" xfId="47738"/>
    <cellStyle name="Salida 2 2 2 12 6" xfId="47739"/>
    <cellStyle name="Salida 2 2 2 13" xfId="47740"/>
    <cellStyle name="Salida 2 2 2 14" xfId="47741"/>
    <cellStyle name="Salida 2 2 2 2" xfId="47742"/>
    <cellStyle name="Salida 2 2 2 2 2" xfId="47743"/>
    <cellStyle name="Salida 2 2 2 2 2 2" xfId="47744"/>
    <cellStyle name="Salida 2 2 2 2 2 2 2" xfId="47745"/>
    <cellStyle name="Salida 2 2 2 2 2 2 2 2" xfId="47746"/>
    <cellStyle name="Salida 2 2 2 2 2 2 2 3" xfId="47747"/>
    <cellStyle name="Salida 2 2 2 2 2 2 2 4" xfId="47748"/>
    <cellStyle name="Salida 2 2 2 2 2 2 3" xfId="47749"/>
    <cellStyle name="Salida 2 2 2 2 2 2 3 2" xfId="47750"/>
    <cellStyle name="Salida 2 2 2 2 2 2 3 3" xfId="47751"/>
    <cellStyle name="Salida 2 2 2 2 2 2 3 4" xfId="47752"/>
    <cellStyle name="Salida 2 2 2 2 2 2 4" xfId="47753"/>
    <cellStyle name="Salida 2 2 2 2 2 2 5" xfId="47754"/>
    <cellStyle name="Salida 2 2 2 2 2 2 6" xfId="47755"/>
    <cellStyle name="Salida 2 2 2 2 2 3" xfId="47756"/>
    <cellStyle name="Salida 2 2 2 2 2 3 2" xfId="47757"/>
    <cellStyle name="Salida 2 2 2 2 2 3 2 2" xfId="47758"/>
    <cellStyle name="Salida 2 2 2 2 2 3 2 3" xfId="47759"/>
    <cellStyle name="Salida 2 2 2 2 2 3 2 4" xfId="47760"/>
    <cellStyle name="Salida 2 2 2 2 2 3 3" xfId="47761"/>
    <cellStyle name="Salida 2 2 2 2 2 3 3 2" xfId="47762"/>
    <cellStyle name="Salida 2 2 2 2 2 3 3 3" xfId="47763"/>
    <cellStyle name="Salida 2 2 2 2 2 3 3 4" xfId="47764"/>
    <cellStyle name="Salida 2 2 2 2 2 3 4" xfId="47765"/>
    <cellStyle name="Salida 2 2 2 2 2 3 5" xfId="47766"/>
    <cellStyle name="Salida 2 2 2 2 2 3 6" xfId="47767"/>
    <cellStyle name="Salida 2 2 2 2 2 4" xfId="47768"/>
    <cellStyle name="Salida 2 2 2 2 2 5" xfId="47769"/>
    <cellStyle name="Salida 2 2 2 2 2 6" xfId="47770"/>
    <cellStyle name="Salida 2 2 2 2 3" xfId="47771"/>
    <cellStyle name="Salida 2 2 2 2 4" xfId="47772"/>
    <cellStyle name="Salida 2 2 2 3" xfId="47773"/>
    <cellStyle name="Salida 2 2 2 3 2" xfId="47774"/>
    <cellStyle name="Salida 2 2 2 3 2 2" xfId="47775"/>
    <cellStyle name="Salida 2 2 2 3 2 2 2" xfId="47776"/>
    <cellStyle name="Salida 2 2 2 3 2 2 2 2" xfId="47777"/>
    <cellStyle name="Salida 2 2 2 3 2 2 2 3" xfId="47778"/>
    <cellStyle name="Salida 2 2 2 3 2 2 2 4" xfId="47779"/>
    <cellStyle name="Salida 2 2 2 3 2 2 3" xfId="47780"/>
    <cellStyle name="Salida 2 2 2 3 2 2 3 2" xfId="47781"/>
    <cellStyle name="Salida 2 2 2 3 2 2 3 3" xfId="47782"/>
    <cellStyle name="Salida 2 2 2 3 2 2 3 4" xfId="47783"/>
    <cellStyle name="Salida 2 2 2 3 2 2 4" xfId="47784"/>
    <cellStyle name="Salida 2 2 2 3 2 2 5" xfId="47785"/>
    <cellStyle name="Salida 2 2 2 3 2 2 6" xfId="47786"/>
    <cellStyle name="Salida 2 2 2 3 2 3" xfId="47787"/>
    <cellStyle name="Salida 2 2 2 3 2 3 2" xfId="47788"/>
    <cellStyle name="Salida 2 2 2 3 2 3 2 2" xfId="47789"/>
    <cellStyle name="Salida 2 2 2 3 2 3 2 3" xfId="47790"/>
    <cellStyle name="Salida 2 2 2 3 2 3 2 4" xfId="47791"/>
    <cellStyle name="Salida 2 2 2 3 2 3 3" xfId="47792"/>
    <cellStyle name="Salida 2 2 2 3 2 3 3 2" xfId="47793"/>
    <cellStyle name="Salida 2 2 2 3 2 3 3 3" xfId="47794"/>
    <cellStyle name="Salida 2 2 2 3 2 3 3 4" xfId="47795"/>
    <cellStyle name="Salida 2 2 2 3 2 3 4" xfId="47796"/>
    <cellStyle name="Salida 2 2 2 3 2 3 5" xfId="47797"/>
    <cellStyle name="Salida 2 2 2 3 2 3 6" xfId="47798"/>
    <cellStyle name="Salida 2 2 2 3 2 4" xfId="47799"/>
    <cellStyle name="Salida 2 2 2 3 2 5" xfId="47800"/>
    <cellStyle name="Salida 2 2 2 3 2 6" xfId="47801"/>
    <cellStyle name="Salida 2 2 2 3 3" xfId="47802"/>
    <cellStyle name="Salida 2 2 2 3 4" xfId="47803"/>
    <cellStyle name="Salida 2 2 2 4" xfId="47804"/>
    <cellStyle name="Salida 2 2 2 4 2" xfId="47805"/>
    <cellStyle name="Salida 2 2 2 4 2 2" xfId="47806"/>
    <cellStyle name="Salida 2 2 2 4 2 2 2" xfId="47807"/>
    <cellStyle name="Salida 2 2 2 4 2 2 2 2" xfId="47808"/>
    <cellStyle name="Salida 2 2 2 4 2 2 2 3" xfId="47809"/>
    <cellStyle name="Salida 2 2 2 4 2 2 2 4" xfId="47810"/>
    <cellStyle name="Salida 2 2 2 4 2 2 3" xfId="47811"/>
    <cellStyle name="Salida 2 2 2 4 2 2 3 2" xfId="47812"/>
    <cellStyle name="Salida 2 2 2 4 2 2 3 3" xfId="47813"/>
    <cellStyle name="Salida 2 2 2 4 2 2 3 4" xfId="47814"/>
    <cellStyle name="Salida 2 2 2 4 2 2 4" xfId="47815"/>
    <cellStyle name="Salida 2 2 2 4 2 2 5" xfId="47816"/>
    <cellStyle name="Salida 2 2 2 4 2 2 6" xfId="47817"/>
    <cellStyle name="Salida 2 2 2 4 2 3" xfId="47818"/>
    <cellStyle name="Salida 2 2 2 4 2 3 2" xfId="47819"/>
    <cellStyle name="Salida 2 2 2 4 2 3 2 2" xfId="47820"/>
    <cellStyle name="Salida 2 2 2 4 2 3 2 3" xfId="47821"/>
    <cellStyle name="Salida 2 2 2 4 2 3 2 4" xfId="47822"/>
    <cellStyle name="Salida 2 2 2 4 2 3 3" xfId="47823"/>
    <cellStyle name="Salida 2 2 2 4 2 3 3 2" xfId="47824"/>
    <cellStyle name="Salida 2 2 2 4 2 3 3 3" xfId="47825"/>
    <cellStyle name="Salida 2 2 2 4 2 3 3 4" xfId="47826"/>
    <cellStyle name="Salida 2 2 2 4 2 3 4" xfId="47827"/>
    <cellStyle name="Salida 2 2 2 4 2 3 5" xfId="47828"/>
    <cellStyle name="Salida 2 2 2 4 2 3 6" xfId="47829"/>
    <cellStyle name="Salida 2 2 2 4 2 4" xfId="47830"/>
    <cellStyle name="Salida 2 2 2 4 2 5" xfId="47831"/>
    <cellStyle name="Salida 2 2 2 4 2 6" xfId="47832"/>
    <cellStyle name="Salida 2 2 2 4 3" xfId="47833"/>
    <cellStyle name="Salida 2 2 2 4 4" xfId="47834"/>
    <cellStyle name="Salida 2 2 2 5" xfId="47835"/>
    <cellStyle name="Salida 2 2 2 5 2" xfId="47836"/>
    <cellStyle name="Salida 2 2 2 5 2 2" xfId="47837"/>
    <cellStyle name="Salida 2 2 2 5 2 3" xfId="47838"/>
    <cellStyle name="Salida 2 2 2 5 2 4" xfId="47839"/>
    <cellStyle name="Salida 2 2 2 5 3" xfId="47840"/>
    <cellStyle name="Salida 2 2 2 5 3 2" xfId="47841"/>
    <cellStyle name="Salida 2 2 2 5 3 2 2" xfId="47842"/>
    <cellStyle name="Salida 2 2 2 5 3 2 3" xfId="47843"/>
    <cellStyle name="Salida 2 2 2 5 3 2 4" xfId="47844"/>
    <cellStyle name="Salida 2 2 2 5 3 3" xfId="47845"/>
    <cellStyle name="Salida 2 2 2 5 3 3 2" xfId="47846"/>
    <cellStyle name="Salida 2 2 2 5 3 3 3" xfId="47847"/>
    <cellStyle name="Salida 2 2 2 5 3 3 4" xfId="47848"/>
    <cellStyle name="Salida 2 2 2 5 3 4" xfId="47849"/>
    <cellStyle name="Salida 2 2 2 5 3 5" xfId="47850"/>
    <cellStyle name="Salida 2 2 2 5 3 6" xfId="47851"/>
    <cellStyle name="Salida 2 2 2 5 4" xfId="47852"/>
    <cellStyle name="Salida 2 2 2 5 5" xfId="47853"/>
    <cellStyle name="Salida 2 2 2 6" xfId="47854"/>
    <cellStyle name="Salida 2 2 2 6 2" xfId="47855"/>
    <cellStyle name="Salida 2 2 2 6 2 2" xfId="47856"/>
    <cellStyle name="Salida 2 2 2 6 2 3" xfId="47857"/>
    <cellStyle name="Salida 2 2 2 6 2 4" xfId="47858"/>
    <cellStyle name="Salida 2 2 2 6 3" xfId="47859"/>
    <cellStyle name="Salida 2 2 2 6 3 2" xfId="47860"/>
    <cellStyle name="Salida 2 2 2 6 3 2 2" xfId="47861"/>
    <cellStyle name="Salida 2 2 2 6 3 2 3" xfId="47862"/>
    <cellStyle name="Salida 2 2 2 6 3 2 4" xfId="47863"/>
    <cellStyle name="Salida 2 2 2 6 3 3" xfId="47864"/>
    <cellStyle name="Salida 2 2 2 6 3 3 2" xfId="47865"/>
    <cellStyle name="Salida 2 2 2 6 3 3 3" xfId="47866"/>
    <cellStyle name="Salida 2 2 2 6 3 3 4" xfId="47867"/>
    <cellStyle name="Salida 2 2 2 6 3 4" xfId="47868"/>
    <cellStyle name="Salida 2 2 2 6 3 5" xfId="47869"/>
    <cellStyle name="Salida 2 2 2 6 3 6" xfId="47870"/>
    <cellStyle name="Salida 2 2 2 6 4" xfId="47871"/>
    <cellStyle name="Salida 2 2 2 6 5" xfId="47872"/>
    <cellStyle name="Salida 2 2 2 7" xfId="47873"/>
    <cellStyle name="Salida 2 2 2 7 2" xfId="47874"/>
    <cellStyle name="Salida 2 2 2 7 2 2" xfId="47875"/>
    <cellStyle name="Salida 2 2 2 7 2 3" xfId="47876"/>
    <cellStyle name="Salida 2 2 2 7 2 4" xfId="47877"/>
    <cellStyle name="Salida 2 2 2 7 3" xfId="47878"/>
    <cellStyle name="Salida 2 2 2 7 3 2" xfId="47879"/>
    <cellStyle name="Salida 2 2 2 7 3 2 2" xfId="47880"/>
    <cellStyle name="Salida 2 2 2 7 3 2 3" xfId="47881"/>
    <cellStyle name="Salida 2 2 2 7 3 2 4" xfId="47882"/>
    <cellStyle name="Salida 2 2 2 7 3 3" xfId="47883"/>
    <cellStyle name="Salida 2 2 2 7 3 3 2" xfId="47884"/>
    <cellStyle name="Salida 2 2 2 7 3 3 3" xfId="47885"/>
    <cellStyle name="Salida 2 2 2 7 3 3 4" xfId="47886"/>
    <cellStyle name="Salida 2 2 2 7 3 4" xfId="47887"/>
    <cellStyle name="Salida 2 2 2 7 3 5" xfId="47888"/>
    <cellStyle name="Salida 2 2 2 7 3 6" xfId="47889"/>
    <cellStyle name="Salida 2 2 2 7 4" xfId="47890"/>
    <cellStyle name="Salida 2 2 2 7 5" xfId="47891"/>
    <cellStyle name="Salida 2 2 2 8" xfId="47892"/>
    <cellStyle name="Salida 2 2 2 8 2" xfId="47893"/>
    <cellStyle name="Salida 2 2 2 8 2 2" xfId="47894"/>
    <cellStyle name="Salida 2 2 2 8 2 3" xfId="47895"/>
    <cellStyle name="Salida 2 2 2 8 2 4" xfId="47896"/>
    <cellStyle name="Salida 2 2 2 8 3" xfId="47897"/>
    <cellStyle name="Salida 2 2 2 8 3 2" xfId="47898"/>
    <cellStyle name="Salida 2 2 2 8 3 2 2" xfId="47899"/>
    <cellStyle name="Salida 2 2 2 8 3 2 3" xfId="47900"/>
    <cellStyle name="Salida 2 2 2 8 3 2 4" xfId="47901"/>
    <cellStyle name="Salida 2 2 2 8 3 3" xfId="47902"/>
    <cellStyle name="Salida 2 2 2 8 3 3 2" xfId="47903"/>
    <cellStyle name="Salida 2 2 2 8 3 3 3" xfId="47904"/>
    <cellStyle name="Salida 2 2 2 8 3 3 4" xfId="47905"/>
    <cellStyle name="Salida 2 2 2 8 3 4" xfId="47906"/>
    <cellStyle name="Salida 2 2 2 8 3 5" xfId="47907"/>
    <cellStyle name="Salida 2 2 2 8 3 6" xfId="47908"/>
    <cellStyle name="Salida 2 2 2 8 4" xfId="47909"/>
    <cellStyle name="Salida 2 2 2 8 5" xfId="47910"/>
    <cellStyle name="Salida 2 2 2 9" xfId="47911"/>
    <cellStyle name="Salida 2 2 2 9 2" xfId="47912"/>
    <cellStyle name="Salida 2 2 2 9 2 2" xfId="47913"/>
    <cellStyle name="Salida 2 2 2 9 2 3" xfId="47914"/>
    <cellStyle name="Salida 2 2 2 9 2 4" xfId="47915"/>
    <cellStyle name="Salida 2 2 2 9 3" xfId="47916"/>
    <cellStyle name="Salida 2 2 2 9 3 2" xfId="47917"/>
    <cellStyle name="Salida 2 2 2 9 3 2 2" xfId="47918"/>
    <cellStyle name="Salida 2 2 2 9 3 2 3" xfId="47919"/>
    <cellStyle name="Salida 2 2 2 9 3 2 4" xfId="47920"/>
    <cellStyle name="Salida 2 2 2 9 3 3" xfId="47921"/>
    <cellStyle name="Salida 2 2 2 9 3 3 2" xfId="47922"/>
    <cellStyle name="Salida 2 2 2 9 3 3 3" xfId="47923"/>
    <cellStyle name="Salida 2 2 2 9 3 3 4" xfId="47924"/>
    <cellStyle name="Salida 2 2 2 9 3 4" xfId="47925"/>
    <cellStyle name="Salida 2 2 2 9 3 5" xfId="47926"/>
    <cellStyle name="Salida 2 2 2 9 3 6" xfId="47927"/>
    <cellStyle name="Salida 2 2 2 9 4" xfId="47928"/>
    <cellStyle name="Salida 2 2 2 9 5" xfId="47929"/>
    <cellStyle name="Salida 2 2 3" xfId="47930"/>
    <cellStyle name="Salida 2 2 3 2" xfId="47931"/>
    <cellStyle name="Salida 2 2 3 2 2" xfId="47932"/>
    <cellStyle name="Salida 2 2 3 2 3" xfId="47933"/>
    <cellStyle name="Salida 2 2 3 2 4" xfId="47934"/>
    <cellStyle name="Salida 2 2 3 3" xfId="47935"/>
    <cellStyle name="Salida 2 2 3 3 2" xfId="47936"/>
    <cellStyle name="Salida 2 2 3 3 2 2" xfId="47937"/>
    <cellStyle name="Salida 2 2 3 3 2 3" xfId="47938"/>
    <cellStyle name="Salida 2 2 3 3 2 4" xfId="47939"/>
    <cellStyle name="Salida 2 2 3 3 3" xfId="47940"/>
    <cellStyle name="Salida 2 2 3 3 3 2" xfId="47941"/>
    <cellStyle name="Salida 2 2 3 3 3 3" xfId="47942"/>
    <cellStyle name="Salida 2 2 3 3 3 4" xfId="47943"/>
    <cellStyle name="Salida 2 2 3 3 4" xfId="47944"/>
    <cellStyle name="Salida 2 2 3 3 5" xfId="47945"/>
    <cellStyle name="Salida 2 2 3 3 6" xfId="47946"/>
    <cellStyle name="Salida 2 2 3 4" xfId="47947"/>
    <cellStyle name="Salida 2 2 3 5" xfId="47948"/>
    <cellStyle name="Salida 2 2 4" xfId="47949"/>
    <cellStyle name="Salida 2 2 4 2" xfId="47950"/>
    <cellStyle name="Salida 2 2 4 2 2" xfId="47951"/>
    <cellStyle name="Salida 2 2 4 2 2 2" xfId="47952"/>
    <cellStyle name="Salida 2 2 4 2 2 3" xfId="47953"/>
    <cellStyle name="Salida 2 2 4 2 2 4" xfId="47954"/>
    <cellStyle name="Salida 2 2 4 2 3" xfId="47955"/>
    <cellStyle name="Salida 2 2 4 2 3 2" xfId="47956"/>
    <cellStyle name="Salida 2 2 4 2 3 3" xfId="47957"/>
    <cellStyle name="Salida 2 2 4 2 3 4" xfId="47958"/>
    <cellStyle name="Salida 2 2 4 2 4" xfId="47959"/>
    <cellStyle name="Salida 2 2 4 2 5" xfId="47960"/>
    <cellStyle name="Salida 2 2 4 2 6" xfId="47961"/>
    <cellStyle name="Salida 2 2 4 3" xfId="47962"/>
    <cellStyle name="Salida 2 2 4 3 2" xfId="47963"/>
    <cellStyle name="Salida 2 2 4 3 2 2" xfId="47964"/>
    <cellStyle name="Salida 2 2 4 3 2 3" xfId="47965"/>
    <cellStyle name="Salida 2 2 4 3 2 4" xfId="47966"/>
    <cellStyle name="Salida 2 2 4 3 3" xfId="47967"/>
    <cellStyle name="Salida 2 2 4 3 3 2" xfId="47968"/>
    <cellStyle name="Salida 2 2 4 3 3 3" xfId="47969"/>
    <cellStyle name="Salida 2 2 4 3 3 4" xfId="47970"/>
    <cellStyle name="Salida 2 2 4 3 4" xfId="47971"/>
    <cellStyle name="Salida 2 2 4 3 5" xfId="47972"/>
    <cellStyle name="Salida 2 2 4 3 6" xfId="47973"/>
    <cellStyle name="Salida 2 2 4 4" xfId="47974"/>
    <cellStyle name="Salida 2 2 4 5" xfId="47975"/>
    <cellStyle name="Salida 2 2 4 6" xfId="47976"/>
    <cellStyle name="Salida 2 2 5" xfId="47977"/>
    <cellStyle name="Salida 2 2 6" xfId="47978"/>
    <cellStyle name="Salida 2 3" xfId="47979"/>
    <cellStyle name="Salida 2 3 10" xfId="47980"/>
    <cellStyle name="Salida 2 3 10 2" xfId="47981"/>
    <cellStyle name="Salida 2 3 10 2 2" xfId="47982"/>
    <cellStyle name="Salida 2 3 10 2 3" xfId="47983"/>
    <cellStyle name="Salida 2 3 10 2 4" xfId="47984"/>
    <cellStyle name="Salida 2 3 10 3" xfId="47985"/>
    <cellStyle name="Salida 2 3 10 3 2" xfId="47986"/>
    <cellStyle name="Salida 2 3 10 3 2 2" xfId="47987"/>
    <cellStyle name="Salida 2 3 10 3 2 3" xfId="47988"/>
    <cellStyle name="Salida 2 3 10 3 2 4" xfId="47989"/>
    <cellStyle name="Salida 2 3 10 3 3" xfId="47990"/>
    <cellStyle name="Salida 2 3 10 3 3 2" xfId="47991"/>
    <cellStyle name="Salida 2 3 10 3 3 3" xfId="47992"/>
    <cellStyle name="Salida 2 3 10 3 3 4" xfId="47993"/>
    <cellStyle name="Salida 2 3 10 3 4" xfId="47994"/>
    <cellStyle name="Salida 2 3 10 3 5" xfId="47995"/>
    <cellStyle name="Salida 2 3 10 3 6" xfId="47996"/>
    <cellStyle name="Salida 2 3 10 4" xfId="47997"/>
    <cellStyle name="Salida 2 3 10 5" xfId="47998"/>
    <cellStyle name="Salida 2 3 11" xfId="47999"/>
    <cellStyle name="Salida 2 3 11 2" xfId="48000"/>
    <cellStyle name="Salida 2 3 11 2 2" xfId="48001"/>
    <cellStyle name="Salida 2 3 11 2 3" xfId="48002"/>
    <cellStyle name="Salida 2 3 11 2 4" xfId="48003"/>
    <cellStyle name="Salida 2 3 11 3" xfId="48004"/>
    <cellStyle name="Salida 2 3 11 3 2" xfId="48005"/>
    <cellStyle name="Salida 2 3 11 3 2 2" xfId="48006"/>
    <cellStyle name="Salida 2 3 11 3 2 3" xfId="48007"/>
    <cellStyle name="Salida 2 3 11 3 2 4" xfId="48008"/>
    <cellStyle name="Salida 2 3 11 3 3" xfId="48009"/>
    <cellStyle name="Salida 2 3 11 3 3 2" xfId="48010"/>
    <cellStyle name="Salida 2 3 11 3 3 3" xfId="48011"/>
    <cellStyle name="Salida 2 3 11 3 3 4" xfId="48012"/>
    <cellStyle name="Salida 2 3 11 3 4" xfId="48013"/>
    <cellStyle name="Salida 2 3 11 3 5" xfId="48014"/>
    <cellStyle name="Salida 2 3 11 3 6" xfId="48015"/>
    <cellStyle name="Salida 2 3 11 4" xfId="48016"/>
    <cellStyle name="Salida 2 3 11 5" xfId="48017"/>
    <cellStyle name="Salida 2 3 12" xfId="48018"/>
    <cellStyle name="Salida 2 3 12 2" xfId="48019"/>
    <cellStyle name="Salida 2 3 12 2 2" xfId="48020"/>
    <cellStyle name="Salida 2 3 12 2 2 2" xfId="48021"/>
    <cellStyle name="Salida 2 3 12 2 2 3" xfId="48022"/>
    <cellStyle name="Salida 2 3 12 2 2 4" xfId="48023"/>
    <cellStyle name="Salida 2 3 12 2 3" xfId="48024"/>
    <cellStyle name="Salida 2 3 12 2 3 2" xfId="48025"/>
    <cellStyle name="Salida 2 3 12 2 3 3" xfId="48026"/>
    <cellStyle name="Salida 2 3 12 2 3 4" xfId="48027"/>
    <cellStyle name="Salida 2 3 12 2 4" xfId="48028"/>
    <cellStyle name="Salida 2 3 12 2 5" xfId="48029"/>
    <cellStyle name="Salida 2 3 12 2 6" xfId="48030"/>
    <cellStyle name="Salida 2 3 12 3" xfId="48031"/>
    <cellStyle name="Salida 2 3 12 3 2" xfId="48032"/>
    <cellStyle name="Salida 2 3 12 3 2 2" xfId="48033"/>
    <cellStyle name="Salida 2 3 12 3 2 3" xfId="48034"/>
    <cellStyle name="Salida 2 3 12 3 2 4" xfId="48035"/>
    <cellStyle name="Salida 2 3 12 3 3" xfId="48036"/>
    <cellStyle name="Salida 2 3 12 3 3 2" xfId="48037"/>
    <cellStyle name="Salida 2 3 12 3 3 3" xfId="48038"/>
    <cellStyle name="Salida 2 3 12 3 3 4" xfId="48039"/>
    <cellStyle name="Salida 2 3 12 3 4" xfId="48040"/>
    <cellStyle name="Salida 2 3 12 3 5" xfId="48041"/>
    <cellStyle name="Salida 2 3 12 3 6" xfId="48042"/>
    <cellStyle name="Salida 2 3 12 4" xfId="48043"/>
    <cellStyle name="Salida 2 3 12 5" xfId="48044"/>
    <cellStyle name="Salida 2 3 12 6" xfId="48045"/>
    <cellStyle name="Salida 2 3 13" xfId="48046"/>
    <cellStyle name="Salida 2 3 14" xfId="48047"/>
    <cellStyle name="Salida 2 3 2" xfId="48048"/>
    <cellStyle name="Salida 2 3 2 2" xfId="48049"/>
    <cellStyle name="Salida 2 3 2 2 2" xfId="48050"/>
    <cellStyle name="Salida 2 3 2 2 2 2" xfId="48051"/>
    <cellStyle name="Salida 2 3 2 2 2 2 2" xfId="48052"/>
    <cellStyle name="Salida 2 3 2 2 2 2 3" xfId="48053"/>
    <cellStyle name="Salida 2 3 2 2 2 2 4" xfId="48054"/>
    <cellStyle name="Salida 2 3 2 2 2 3" xfId="48055"/>
    <cellStyle name="Salida 2 3 2 2 2 3 2" xfId="48056"/>
    <cellStyle name="Salida 2 3 2 2 2 3 3" xfId="48057"/>
    <cellStyle name="Salida 2 3 2 2 2 3 4" xfId="48058"/>
    <cellStyle name="Salida 2 3 2 2 2 4" xfId="48059"/>
    <cellStyle name="Salida 2 3 2 2 2 5" xfId="48060"/>
    <cellStyle name="Salida 2 3 2 2 2 6" xfId="48061"/>
    <cellStyle name="Salida 2 3 2 2 3" xfId="48062"/>
    <cellStyle name="Salida 2 3 2 2 3 2" xfId="48063"/>
    <cellStyle name="Salida 2 3 2 2 3 2 2" xfId="48064"/>
    <cellStyle name="Salida 2 3 2 2 3 2 3" xfId="48065"/>
    <cellStyle name="Salida 2 3 2 2 3 2 4" xfId="48066"/>
    <cellStyle name="Salida 2 3 2 2 3 3" xfId="48067"/>
    <cellStyle name="Salida 2 3 2 2 3 3 2" xfId="48068"/>
    <cellStyle name="Salida 2 3 2 2 3 3 3" xfId="48069"/>
    <cellStyle name="Salida 2 3 2 2 3 3 4" xfId="48070"/>
    <cellStyle name="Salida 2 3 2 2 3 4" xfId="48071"/>
    <cellStyle name="Salida 2 3 2 2 3 5" xfId="48072"/>
    <cellStyle name="Salida 2 3 2 2 3 6" xfId="48073"/>
    <cellStyle name="Salida 2 3 2 2 4" xfId="48074"/>
    <cellStyle name="Salida 2 3 2 2 5" xfId="48075"/>
    <cellStyle name="Salida 2 3 2 2 6" xfId="48076"/>
    <cellStyle name="Salida 2 3 2 3" xfId="48077"/>
    <cellStyle name="Salida 2 3 2 4" xfId="48078"/>
    <cellStyle name="Salida 2 3 3" xfId="48079"/>
    <cellStyle name="Salida 2 3 3 2" xfId="48080"/>
    <cellStyle name="Salida 2 3 3 2 2" xfId="48081"/>
    <cellStyle name="Salida 2 3 3 2 2 2" xfId="48082"/>
    <cellStyle name="Salida 2 3 3 2 2 2 2" xfId="48083"/>
    <cellStyle name="Salida 2 3 3 2 2 2 3" xfId="48084"/>
    <cellStyle name="Salida 2 3 3 2 2 2 4" xfId="48085"/>
    <cellStyle name="Salida 2 3 3 2 2 3" xfId="48086"/>
    <cellStyle name="Salida 2 3 3 2 2 3 2" xfId="48087"/>
    <cellStyle name="Salida 2 3 3 2 2 3 3" xfId="48088"/>
    <cellStyle name="Salida 2 3 3 2 2 3 4" xfId="48089"/>
    <cellStyle name="Salida 2 3 3 2 2 4" xfId="48090"/>
    <cellStyle name="Salida 2 3 3 2 2 5" xfId="48091"/>
    <cellStyle name="Salida 2 3 3 2 2 6" xfId="48092"/>
    <cellStyle name="Salida 2 3 3 2 3" xfId="48093"/>
    <cellStyle name="Salida 2 3 3 2 3 2" xfId="48094"/>
    <cellStyle name="Salida 2 3 3 2 3 2 2" xfId="48095"/>
    <cellStyle name="Salida 2 3 3 2 3 2 3" xfId="48096"/>
    <cellStyle name="Salida 2 3 3 2 3 2 4" xfId="48097"/>
    <cellStyle name="Salida 2 3 3 2 3 3" xfId="48098"/>
    <cellStyle name="Salida 2 3 3 2 3 3 2" xfId="48099"/>
    <cellStyle name="Salida 2 3 3 2 3 3 3" xfId="48100"/>
    <cellStyle name="Salida 2 3 3 2 3 3 4" xfId="48101"/>
    <cellStyle name="Salida 2 3 3 2 3 4" xfId="48102"/>
    <cellStyle name="Salida 2 3 3 2 3 5" xfId="48103"/>
    <cellStyle name="Salida 2 3 3 2 3 6" xfId="48104"/>
    <cellStyle name="Salida 2 3 3 2 4" xfId="48105"/>
    <cellStyle name="Salida 2 3 3 2 5" xfId="48106"/>
    <cellStyle name="Salida 2 3 3 2 6" xfId="48107"/>
    <cellStyle name="Salida 2 3 3 3" xfId="48108"/>
    <cellStyle name="Salida 2 3 3 4" xfId="48109"/>
    <cellStyle name="Salida 2 3 4" xfId="48110"/>
    <cellStyle name="Salida 2 3 4 2" xfId="48111"/>
    <cellStyle name="Salida 2 3 4 2 2" xfId="48112"/>
    <cellStyle name="Salida 2 3 4 2 2 2" xfId="48113"/>
    <cellStyle name="Salida 2 3 4 2 2 2 2" xfId="48114"/>
    <cellStyle name="Salida 2 3 4 2 2 2 3" xfId="48115"/>
    <cellStyle name="Salida 2 3 4 2 2 2 4" xfId="48116"/>
    <cellStyle name="Salida 2 3 4 2 2 3" xfId="48117"/>
    <cellStyle name="Salida 2 3 4 2 2 3 2" xfId="48118"/>
    <cellStyle name="Salida 2 3 4 2 2 3 3" xfId="48119"/>
    <cellStyle name="Salida 2 3 4 2 2 3 4" xfId="48120"/>
    <cellStyle name="Salida 2 3 4 2 2 4" xfId="48121"/>
    <cellStyle name="Salida 2 3 4 2 2 5" xfId="48122"/>
    <cellStyle name="Salida 2 3 4 2 2 6" xfId="48123"/>
    <cellStyle name="Salida 2 3 4 2 3" xfId="48124"/>
    <cellStyle name="Salida 2 3 4 2 3 2" xfId="48125"/>
    <cellStyle name="Salida 2 3 4 2 3 2 2" xfId="48126"/>
    <cellStyle name="Salida 2 3 4 2 3 2 3" xfId="48127"/>
    <cellStyle name="Salida 2 3 4 2 3 2 4" xfId="48128"/>
    <cellStyle name="Salida 2 3 4 2 3 3" xfId="48129"/>
    <cellStyle name="Salida 2 3 4 2 3 3 2" xfId="48130"/>
    <cellStyle name="Salida 2 3 4 2 3 3 3" xfId="48131"/>
    <cellStyle name="Salida 2 3 4 2 3 3 4" xfId="48132"/>
    <cellStyle name="Salida 2 3 4 2 3 4" xfId="48133"/>
    <cellStyle name="Salida 2 3 4 2 3 5" xfId="48134"/>
    <cellStyle name="Salida 2 3 4 2 3 6" xfId="48135"/>
    <cellStyle name="Salida 2 3 4 2 4" xfId="48136"/>
    <cellStyle name="Salida 2 3 4 2 5" xfId="48137"/>
    <cellStyle name="Salida 2 3 4 2 6" xfId="48138"/>
    <cellStyle name="Salida 2 3 4 3" xfId="48139"/>
    <cellStyle name="Salida 2 3 4 4" xfId="48140"/>
    <cellStyle name="Salida 2 3 5" xfId="48141"/>
    <cellStyle name="Salida 2 3 5 2" xfId="48142"/>
    <cellStyle name="Salida 2 3 5 2 2" xfId="48143"/>
    <cellStyle name="Salida 2 3 5 2 3" xfId="48144"/>
    <cellStyle name="Salida 2 3 5 2 4" xfId="48145"/>
    <cellStyle name="Salida 2 3 5 3" xfId="48146"/>
    <cellStyle name="Salida 2 3 5 3 2" xfId="48147"/>
    <cellStyle name="Salida 2 3 5 3 2 2" xfId="48148"/>
    <cellStyle name="Salida 2 3 5 3 2 3" xfId="48149"/>
    <cellStyle name="Salida 2 3 5 3 2 4" xfId="48150"/>
    <cellStyle name="Salida 2 3 5 3 3" xfId="48151"/>
    <cellStyle name="Salida 2 3 5 3 3 2" xfId="48152"/>
    <cellStyle name="Salida 2 3 5 3 3 3" xfId="48153"/>
    <cellStyle name="Salida 2 3 5 3 3 4" xfId="48154"/>
    <cellStyle name="Salida 2 3 5 3 4" xfId="48155"/>
    <cellStyle name="Salida 2 3 5 3 5" xfId="48156"/>
    <cellStyle name="Salida 2 3 5 3 6" xfId="48157"/>
    <cellStyle name="Salida 2 3 5 4" xfId="48158"/>
    <cellStyle name="Salida 2 3 5 5" xfId="48159"/>
    <cellStyle name="Salida 2 3 6" xfId="48160"/>
    <cellStyle name="Salida 2 3 6 2" xfId="48161"/>
    <cellStyle name="Salida 2 3 6 2 2" xfId="48162"/>
    <cellStyle name="Salida 2 3 6 2 3" xfId="48163"/>
    <cellStyle name="Salida 2 3 6 2 4" xfId="48164"/>
    <cellStyle name="Salida 2 3 6 3" xfId="48165"/>
    <cellStyle name="Salida 2 3 6 3 2" xfId="48166"/>
    <cellStyle name="Salida 2 3 6 3 2 2" xfId="48167"/>
    <cellStyle name="Salida 2 3 6 3 2 3" xfId="48168"/>
    <cellStyle name="Salida 2 3 6 3 2 4" xfId="48169"/>
    <cellStyle name="Salida 2 3 6 3 3" xfId="48170"/>
    <cellStyle name="Salida 2 3 6 3 3 2" xfId="48171"/>
    <cellStyle name="Salida 2 3 6 3 3 3" xfId="48172"/>
    <cellStyle name="Salida 2 3 6 3 3 4" xfId="48173"/>
    <cellStyle name="Salida 2 3 6 3 4" xfId="48174"/>
    <cellStyle name="Salida 2 3 6 3 5" xfId="48175"/>
    <cellStyle name="Salida 2 3 6 3 6" xfId="48176"/>
    <cellStyle name="Salida 2 3 6 4" xfId="48177"/>
    <cellStyle name="Salida 2 3 6 5" xfId="48178"/>
    <cellStyle name="Salida 2 3 7" xfId="48179"/>
    <cellStyle name="Salida 2 3 7 2" xfId="48180"/>
    <cellStyle name="Salida 2 3 7 2 2" xfId="48181"/>
    <cellStyle name="Salida 2 3 7 2 3" xfId="48182"/>
    <cellStyle name="Salida 2 3 7 2 4" xfId="48183"/>
    <cellStyle name="Salida 2 3 7 3" xfId="48184"/>
    <cellStyle name="Salida 2 3 7 3 2" xfId="48185"/>
    <cellStyle name="Salida 2 3 7 3 2 2" xfId="48186"/>
    <cellStyle name="Salida 2 3 7 3 2 3" xfId="48187"/>
    <cellStyle name="Salida 2 3 7 3 2 4" xfId="48188"/>
    <cellStyle name="Salida 2 3 7 3 3" xfId="48189"/>
    <cellStyle name="Salida 2 3 7 3 3 2" xfId="48190"/>
    <cellStyle name="Salida 2 3 7 3 3 3" xfId="48191"/>
    <cellStyle name="Salida 2 3 7 3 3 4" xfId="48192"/>
    <cellStyle name="Salida 2 3 7 3 4" xfId="48193"/>
    <cellStyle name="Salida 2 3 7 3 5" xfId="48194"/>
    <cellStyle name="Salida 2 3 7 3 6" xfId="48195"/>
    <cellStyle name="Salida 2 3 7 4" xfId="48196"/>
    <cellStyle name="Salida 2 3 7 5" xfId="48197"/>
    <cellStyle name="Salida 2 3 8" xfId="48198"/>
    <cellStyle name="Salida 2 3 8 2" xfId="48199"/>
    <cellStyle name="Salida 2 3 8 2 2" xfId="48200"/>
    <cellStyle name="Salida 2 3 8 2 3" xfId="48201"/>
    <cellStyle name="Salida 2 3 8 2 4" xfId="48202"/>
    <cellStyle name="Salida 2 3 8 3" xfId="48203"/>
    <cellStyle name="Salida 2 3 8 3 2" xfId="48204"/>
    <cellStyle name="Salida 2 3 8 3 2 2" xfId="48205"/>
    <cellStyle name="Salida 2 3 8 3 2 3" xfId="48206"/>
    <cellStyle name="Salida 2 3 8 3 2 4" xfId="48207"/>
    <cellStyle name="Salida 2 3 8 3 3" xfId="48208"/>
    <cellStyle name="Salida 2 3 8 3 3 2" xfId="48209"/>
    <cellStyle name="Salida 2 3 8 3 3 3" xfId="48210"/>
    <cellStyle name="Salida 2 3 8 3 3 4" xfId="48211"/>
    <cellStyle name="Salida 2 3 8 3 4" xfId="48212"/>
    <cellStyle name="Salida 2 3 8 3 5" xfId="48213"/>
    <cellStyle name="Salida 2 3 8 3 6" xfId="48214"/>
    <cellStyle name="Salida 2 3 8 4" xfId="48215"/>
    <cellStyle name="Salida 2 3 8 5" xfId="48216"/>
    <cellStyle name="Salida 2 3 9" xfId="48217"/>
    <cellStyle name="Salida 2 3 9 2" xfId="48218"/>
    <cellStyle name="Salida 2 3 9 2 2" xfId="48219"/>
    <cellStyle name="Salida 2 3 9 2 3" xfId="48220"/>
    <cellStyle name="Salida 2 3 9 2 4" xfId="48221"/>
    <cellStyle name="Salida 2 3 9 3" xfId="48222"/>
    <cellStyle name="Salida 2 3 9 3 2" xfId="48223"/>
    <cellStyle name="Salida 2 3 9 3 2 2" xfId="48224"/>
    <cellStyle name="Salida 2 3 9 3 2 3" xfId="48225"/>
    <cellStyle name="Salida 2 3 9 3 2 4" xfId="48226"/>
    <cellStyle name="Salida 2 3 9 3 3" xfId="48227"/>
    <cellStyle name="Salida 2 3 9 3 3 2" xfId="48228"/>
    <cellStyle name="Salida 2 3 9 3 3 3" xfId="48229"/>
    <cellStyle name="Salida 2 3 9 3 3 4" xfId="48230"/>
    <cellStyle name="Salida 2 3 9 3 4" xfId="48231"/>
    <cellStyle name="Salida 2 3 9 3 5" xfId="48232"/>
    <cellStyle name="Salida 2 3 9 3 6" xfId="48233"/>
    <cellStyle name="Salida 2 3 9 4" xfId="48234"/>
    <cellStyle name="Salida 2 3 9 5" xfId="48235"/>
    <cellStyle name="Salida 2 4" xfId="48236"/>
    <cellStyle name="Salida 2 4 10" xfId="48237"/>
    <cellStyle name="Salida 2 4 10 2" xfId="48238"/>
    <cellStyle name="Salida 2 4 10 2 2" xfId="48239"/>
    <cellStyle name="Salida 2 4 10 2 3" xfId="48240"/>
    <cellStyle name="Salida 2 4 10 2 4" xfId="48241"/>
    <cellStyle name="Salida 2 4 10 3" xfId="48242"/>
    <cellStyle name="Salida 2 4 10 3 2" xfId="48243"/>
    <cellStyle name="Salida 2 4 10 3 2 2" xfId="48244"/>
    <cellStyle name="Salida 2 4 10 3 2 3" xfId="48245"/>
    <cellStyle name="Salida 2 4 10 3 2 4" xfId="48246"/>
    <cellStyle name="Salida 2 4 10 3 3" xfId="48247"/>
    <cellStyle name="Salida 2 4 10 3 3 2" xfId="48248"/>
    <cellStyle name="Salida 2 4 10 3 3 3" xfId="48249"/>
    <cellStyle name="Salida 2 4 10 3 3 4" xfId="48250"/>
    <cellStyle name="Salida 2 4 10 3 4" xfId="48251"/>
    <cellStyle name="Salida 2 4 10 3 5" xfId="48252"/>
    <cellStyle name="Salida 2 4 10 3 6" xfId="48253"/>
    <cellStyle name="Salida 2 4 10 4" xfId="48254"/>
    <cellStyle name="Salida 2 4 10 5" xfId="48255"/>
    <cellStyle name="Salida 2 4 11" xfId="48256"/>
    <cellStyle name="Salida 2 4 11 2" xfId="48257"/>
    <cellStyle name="Salida 2 4 11 2 2" xfId="48258"/>
    <cellStyle name="Salida 2 4 11 2 3" xfId="48259"/>
    <cellStyle name="Salida 2 4 11 2 4" xfId="48260"/>
    <cellStyle name="Salida 2 4 11 3" xfId="48261"/>
    <cellStyle name="Salida 2 4 11 3 2" xfId="48262"/>
    <cellStyle name="Salida 2 4 11 3 2 2" xfId="48263"/>
    <cellStyle name="Salida 2 4 11 3 2 3" xfId="48264"/>
    <cellStyle name="Salida 2 4 11 3 2 4" xfId="48265"/>
    <cellStyle name="Salida 2 4 11 3 3" xfId="48266"/>
    <cellStyle name="Salida 2 4 11 3 3 2" xfId="48267"/>
    <cellStyle name="Salida 2 4 11 3 3 3" xfId="48268"/>
    <cellStyle name="Salida 2 4 11 3 3 4" xfId="48269"/>
    <cellStyle name="Salida 2 4 11 3 4" xfId="48270"/>
    <cellStyle name="Salida 2 4 11 3 5" xfId="48271"/>
    <cellStyle name="Salida 2 4 11 3 6" xfId="48272"/>
    <cellStyle name="Salida 2 4 11 4" xfId="48273"/>
    <cellStyle name="Salida 2 4 11 5" xfId="48274"/>
    <cellStyle name="Salida 2 4 12" xfId="48275"/>
    <cellStyle name="Salida 2 4 12 2" xfId="48276"/>
    <cellStyle name="Salida 2 4 12 2 2" xfId="48277"/>
    <cellStyle name="Salida 2 4 12 2 2 2" xfId="48278"/>
    <cellStyle name="Salida 2 4 12 2 2 3" xfId="48279"/>
    <cellStyle name="Salida 2 4 12 2 2 4" xfId="48280"/>
    <cellStyle name="Salida 2 4 12 2 3" xfId="48281"/>
    <cellStyle name="Salida 2 4 12 2 3 2" xfId="48282"/>
    <cellStyle name="Salida 2 4 12 2 3 3" xfId="48283"/>
    <cellStyle name="Salida 2 4 12 2 3 4" xfId="48284"/>
    <cellStyle name="Salida 2 4 12 2 4" xfId="48285"/>
    <cellStyle name="Salida 2 4 12 2 5" xfId="48286"/>
    <cellStyle name="Salida 2 4 12 2 6" xfId="48287"/>
    <cellStyle name="Salida 2 4 12 3" xfId="48288"/>
    <cellStyle name="Salida 2 4 12 3 2" xfId="48289"/>
    <cellStyle name="Salida 2 4 12 3 2 2" xfId="48290"/>
    <cellStyle name="Salida 2 4 12 3 2 3" xfId="48291"/>
    <cellStyle name="Salida 2 4 12 3 2 4" xfId="48292"/>
    <cellStyle name="Salida 2 4 12 3 3" xfId="48293"/>
    <cellStyle name="Salida 2 4 12 3 3 2" xfId="48294"/>
    <cellStyle name="Salida 2 4 12 3 3 3" xfId="48295"/>
    <cellStyle name="Salida 2 4 12 3 3 4" xfId="48296"/>
    <cellStyle name="Salida 2 4 12 3 4" xfId="48297"/>
    <cellStyle name="Salida 2 4 12 3 5" xfId="48298"/>
    <cellStyle name="Salida 2 4 12 3 6" xfId="48299"/>
    <cellStyle name="Salida 2 4 12 4" xfId="48300"/>
    <cellStyle name="Salida 2 4 12 5" xfId="48301"/>
    <cellStyle name="Salida 2 4 12 6" xfId="48302"/>
    <cellStyle name="Salida 2 4 13" xfId="48303"/>
    <cellStyle name="Salida 2 4 14" xfId="48304"/>
    <cellStyle name="Salida 2 4 2" xfId="48305"/>
    <cellStyle name="Salida 2 4 2 2" xfId="48306"/>
    <cellStyle name="Salida 2 4 2 2 2" xfId="48307"/>
    <cellStyle name="Salida 2 4 2 2 2 2" xfId="48308"/>
    <cellStyle name="Salida 2 4 2 2 2 2 2" xfId="48309"/>
    <cellStyle name="Salida 2 4 2 2 2 2 3" xfId="48310"/>
    <cellStyle name="Salida 2 4 2 2 2 2 4" xfId="48311"/>
    <cellStyle name="Salida 2 4 2 2 2 3" xfId="48312"/>
    <cellStyle name="Salida 2 4 2 2 2 3 2" xfId="48313"/>
    <cellStyle name="Salida 2 4 2 2 2 3 3" xfId="48314"/>
    <cellStyle name="Salida 2 4 2 2 2 3 4" xfId="48315"/>
    <cellStyle name="Salida 2 4 2 2 2 4" xfId="48316"/>
    <cellStyle name="Salida 2 4 2 2 2 5" xfId="48317"/>
    <cellStyle name="Salida 2 4 2 2 2 6" xfId="48318"/>
    <cellStyle name="Salida 2 4 2 2 3" xfId="48319"/>
    <cellStyle name="Salida 2 4 2 2 3 2" xfId="48320"/>
    <cellStyle name="Salida 2 4 2 2 3 2 2" xfId="48321"/>
    <cellStyle name="Salida 2 4 2 2 3 2 3" xfId="48322"/>
    <cellStyle name="Salida 2 4 2 2 3 2 4" xfId="48323"/>
    <cellStyle name="Salida 2 4 2 2 3 3" xfId="48324"/>
    <cellStyle name="Salida 2 4 2 2 3 3 2" xfId="48325"/>
    <cellStyle name="Salida 2 4 2 2 3 3 3" xfId="48326"/>
    <cellStyle name="Salida 2 4 2 2 3 3 4" xfId="48327"/>
    <cellStyle name="Salida 2 4 2 2 3 4" xfId="48328"/>
    <cellStyle name="Salida 2 4 2 2 3 5" xfId="48329"/>
    <cellStyle name="Salida 2 4 2 2 3 6" xfId="48330"/>
    <cellStyle name="Salida 2 4 2 2 4" xfId="48331"/>
    <cellStyle name="Salida 2 4 2 2 5" xfId="48332"/>
    <cellStyle name="Salida 2 4 2 2 6" xfId="48333"/>
    <cellStyle name="Salida 2 4 2 3" xfId="48334"/>
    <cellStyle name="Salida 2 4 2 4" xfId="48335"/>
    <cellStyle name="Salida 2 4 3" xfId="48336"/>
    <cellStyle name="Salida 2 4 3 2" xfId="48337"/>
    <cellStyle name="Salida 2 4 3 2 2" xfId="48338"/>
    <cellStyle name="Salida 2 4 3 2 2 2" xfId="48339"/>
    <cellStyle name="Salida 2 4 3 2 2 2 2" xfId="48340"/>
    <cellStyle name="Salida 2 4 3 2 2 2 3" xfId="48341"/>
    <cellStyle name="Salida 2 4 3 2 2 2 4" xfId="48342"/>
    <cellStyle name="Salida 2 4 3 2 2 3" xfId="48343"/>
    <cellStyle name="Salida 2 4 3 2 2 3 2" xfId="48344"/>
    <cellStyle name="Salida 2 4 3 2 2 3 3" xfId="48345"/>
    <cellStyle name="Salida 2 4 3 2 2 3 4" xfId="48346"/>
    <cellStyle name="Salida 2 4 3 2 2 4" xfId="48347"/>
    <cellStyle name="Salida 2 4 3 2 2 5" xfId="48348"/>
    <cellStyle name="Salida 2 4 3 2 2 6" xfId="48349"/>
    <cellStyle name="Salida 2 4 3 2 3" xfId="48350"/>
    <cellStyle name="Salida 2 4 3 2 3 2" xfId="48351"/>
    <cellStyle name="Salida 2 4 3 2 3 2 2" xfId="48352"/>
    <cellStyle name="Salida 2 4 3 2 3 2 3" xfId="48353"/>
    <cellStyle name="Salida 2 4 3 2 3 2 4" xfId="48354"/>
    <cellStyle name="Salida 2 4 3 2 3 3" xfId="48355"/>
    <cellStyle name="Salida 2 4 3 2 3 3 2" xfId="48356"/>
    <cellStyle name="Salida 2 4 3 2 3 3 3" xfId="48357"/>
    <cellStyle name="Salida 2 4 3 2 3 3 4" xfId="48358"/>
    <cellStyle name="Salida 2 4 3 2 3 4" xfId="48359"/>
    <cellStyle name="Salida 2 4 3 2 3 5" xfId="48360"/>
    <cellStyle name="Salida 2 4 3 2 3 6" xfId="48361"/>
    <cellStyle name="Salida 2 4 3 2 4" xfId="48362"/>
    <cellStyle name="Salida 2 4 3 2 5" xfId="48363"/>
    <cellStyle name="Salida 2 4 3 2 6" xfId="48364"/>
    <cellStyle name="Salida 2 4 3 3" xfId="48365"/>
    <cellStyle name="Salida 2 4 3 4" xfId="48366"/>
    <cellStyle name="Salida 2 4 4" xfId="48367"/>
    <cellStyle name="Salida 2 4 4 2" xfId="48368"/>
    <cellStyle name="Salida 2 4 4 2 2" xfId="48369"/>
    <cellStyle name="Salida 2 4 4 2 2 2" xfId="48370"/>
    <cellStyle name="Salida 2 4 4 2 2 2 2" xfId="48371"/>
    <cellStyle name="Salida 2 4 4 2 2 2 3" xfId="48372"/>
    <cellStyle name="Salida 2 4 4 2 2 2 4" xfId="48373"/>
    <cellStyle name="Salida 2 4 4 2 2 3" xfId="48374"/>
    <cellStyle name="Salida 2 4 4 2 2 3 2" xfId="48375"/>
    <cellStyle name="Salida 2 4 4 2 2 3 3" xfId="48376"/>
    <cellStyle name="Salida 2 4 4 2 2 3 4" xfId="48377"/>
    <cellStyle name="Salida 2 4 4 2 2 4" xfId="48378"/>
    <cellStyle name="Salida 2 4 4 2 2 5" xfId="48379"/>
    <cellStyle name="Salida 2 4 4 2 2 6" xfId="48380"/>
    <cellStyle name="Salida 2 4 4 2 3" xfId="48381"/>
    <cellStyle name="Salida 2 4 4 2 3 2" xfId="48382"/>
    <cellStyle name="Salida 2 4 4 2 3 2 2" xfId="48383"/>
    <cellStyle name="Salida 2 4 4 2 3 2 3" xfId="48384"/>
    <cellStyle name="Salida 2 4 4 2 3 2 4" xfId="48385"/>
    <cellStyle name="Salida 2 4 4 2 3 3" xfId="48386"/>
    <cellStyle name="Salida 2 4 4 2 3 3 2" xfId="48387"/>
    <cellStyle name="Salida 2 4 4 2 3 3 3" xfId="48388"/>
    <cellStyle name="Salida 2 4 4 2 3 3 4" xfId="48389"/>
    <cellStyle name="Salida 2 4 4 2 3 4" xfId="48390"/>
    <cellStyle name="Salida 2 4 4 2 3 5" xfId="48391"/>
    <cellStyle name="Salida 2 4 4 2 3 6" xfId="48392"/>
    <cellStyle name="Salida 2 4 4 2 4" xfId="48393"/>
    <cellStyle name="Salida 2 4 4 2 5" xfId="48394"/>
    <cellStyle name="Salida 2 4 4 2 6" xfId="48395"/>
    <cellStyle name="Salida 2 4 4 3" xfId="48396"/>
    <cellStyle name="Salida 2 4 4 4" xfId="48397"/>
    <cellStyle name="Salida 2 4 5" xfId="48398"/>
    <cellStyle name="Salida 2 4 5 2" xfId="48399"/>
    <cellStyle name="Salida 2 4 5 2 2" xfId="48400"/>
    <cellStyle name="Salida 2 4 5 2 3" xfId="48401"/>
    <cellStyle name="Salida 2 4 5 2 4" xfId="48402"/>
    <cellStyle name="Salida 2 4 5 3" xfId="48403"/>
    <cellStyle name="Salida 2 4 5 3 2" xfId="48404"/>
    <cellStyle name="Salida 2 4 5 3 2 2" xfId="48405"/>
    <cellStyle name="Salida 2 4 5 3 2 3" xfId="48406"/>
    <cellStyle name="Salida 2 4 5 3 2 4" xfId="48407"/>
    <cellStyle name="Salida 2 4 5 3 3" xfId="48408"/>
    <cellStyle name="Salida 2 4 5 3 3 2" xfId="48409"/>
    <cellStyle name="Salida 2 4 5 3 3 3" xfId="48410"/>
    <cellStyle name="Salida 2 4 5 3 3 4" xfId="48411"/>
    <cellStyle name="Salida 2 4 5 3 4" xfId="48412"/>
    <cellStyle name="Salida 2 4 5 3 5" xfId="48413"/>
    <cellStyle name="Salida 2 4 5 3 6" xfId="48414"/>
    <cellStyle name="Salida 2 4 5 4" xfId="48415"/>
    <cellStyle name="Salida 2 4 5 5" xfId="48416"/>
    <cellStyle name="Salida 2 4 6" xfId="48417"/>
    <cellStyle name="Salida 2 4 6 2" xfId="48418"/>
    <cellStyle name="Salida 2 4 6 2 2" xfId="48419"/>
    <cellStyle name="Salida 2 4 6 2 3" xfId="48420"/>
    <cellStyle name="Salida 2 4 6 2 4" xfId="48421"/>
    <cellStyle name="Salida 2 4 6 3" xfId="48422"/>
    <cellStyle name="Salida 2 4 6 3 2" xfId="48423"/>
    <cellStyle name="Salida 2 4 6 3 2 2" xfId="48424"/>
    <cellStyle name="Salida 2 4 6 3 2 3" xfId="48425"/>
    <cellStyle name="Salida 2 4 6 3 2 4" xfId="48426"/>
    <cellStyle name="Salida 2 4 6 3 3" xfId="48427"/>
    <cellStyle name="Salida 2 4 6 3 3 2" xfId="48428"/>
    <cellStyle name="Salida 2 4 6 3 3 3" xfId="48429"/>
    <cellStyle name="Salida 2 4 6 3 3 4" xfId="48430"/>
    <cellStyle name="Salida 2 4 6 3 4" xfId="48431"/>
    <cellStyle name="Salida 2 4 6 3 5" xfId="48432"/>
    <cellStyle name="Salida 2 4 6 3 6" xfId="48433"/>
    <cellStyle name="Salida 2 4 6 4" xfId="48434"/>
    <cellStyle name="Salida 2 4 6 5" xfId="48435"/>
    <cellStyle name="Salida 2 4 7" xfId="48436"/>
    <cellStyle name="Salida 2 4 7 2" xfId="48437"/>
    <cellStyle name="Salida 2 4 7 2 2" xfId="48438"/>
    <cellStyle name="Salida 2 4 7 2 3" xfId="48439"/>
    <cellStyle name="Salida 2 4 7 2 4" xfId="48440"/>
    <cellStyle name="Salida 2 4 7 3" xfId="48441"/>
    <cellStyle name="Salida 2 4 7 3 2" xfId="48442"/>
    <cellStyle name="Salida 2 4 7 3 2 2" xfId="48443"/>
    <cellStyle name="Salida 2 4 7 3 2 3" xfId="48444"/>
    <cellStyle name="Salida 2 4 7 3 2 4" xfId="48445"/>
    <cellStyle name="Salida 2 4 7 3 3" xfId="48446"/>
    <cellStyle name="Salida 2 4 7 3 3 2" xfId="48447"/>
    <cellStyle name="Salida 2 4 7 3 3 3" xfId="48448"/>
    <cellStyle name="Salida 2 4 7 3 3 4" xfId="48449"/>
    <cellStyle name="Salida 2 4 7 3 4" xfId="48450"/>
    <cellStyle name="Salida 2 4 7 3 5" xfId="48451"/>
    <cellStyle name="Salida 2 4 7 3 6" xfId="48452"/>
    <cellStyle name="Salida 2 4 7 4" xfId="48453"/>
    <cellStyle name="Salida 2 4 7 5" xfId="48454"/>
    <cellStyle name="Salida 2 4 8" xfId="48455"/>
    <cellStyle name="Salida 2 4 8 2" xfId="48456"/>
    <cellStyle name="Salida 2 4 8 2 2" xfId="48457"/>
    <cellStyle name="Salida 2 4 8 2 3" xfId="48458"/>
    <cellStyle name="Salida 2 4 8 2 4" xfId="48459"/>
    <cellStyle name="Salida 2 4 8 3" xfId="48460"/>
    <cellStyle name="Salida 2 4 8 3 2" xfId="48461"/>
    <cellStyle name="Salida 2 4 8 3 2 2" xfId="48462"/>
    <cellStyle name="Salida 2 4 8 3 2 3" xfId="48463"/>
    <cellStyle name="Salida 2 4 8 3 2 4" xfId="48464"/>
    <cellStyle name="Salida 2 4 8 3 3" xfId="48465"/>
    <cellStyle name="Salida 2 4 8 3 3 2" xfId="48466"/>
    <cellStyle name="Salida 2 4 8 3 3 3" xfId="48467"/>
    <cellStyle name="Salida 2 4 8 3 3 4" xfId="48468"/>
    <cellStyle name="Salida 2 4 8 3 4" xfId="48469"/>
    <cellStyle name="Salida 2 4 8 3 5" xfId="48470"/>
    <cellStyle name="Salida 2 4 8 3 6" xfId="48471"/>
    <cellStyle name="Salida 2 4 8 4" xfId="48472"/>
    <cellStyle name="Salida 2 4 8 5" xfId="48473"/>
    <cellStyle name="Salida 2 4 9" xfId="48474"/>
    <cellStyle name="Salida 2 4 9 2" xfId="48475"/>
    <cellStyle name="Salida 2 4 9 2 2" xfId="48476"/>
    <cellStyle name="Salida 2 4 9 2 3" xfId="48477"/>
    <cellStyle name="Salida 2 4 9 2 4" xfId="48478"/>
    <cellStyle name="Salida 2 4 9 3" xfId="48479"/>
    <cellStyle name="Salida 2 4 9 3 2" xfId="48480"/>
    <cellStyle name="Salida 2 4 9 3 2 2" xfId="48481"/>
    <cellStyle name="Salida 2 4 9 3 2 3" xfId="48482"/>
    <cellStyle name="Salida 2 4 9 3 2 4" xfId="48483"/>
    <cellStyle name="Salida 2 4 9 3 3" xfId="48484"/>
    <cellStyle name="Salida 2 4 9 3 3 2" xfId="48485"/>
    <cellStyle name="Salida 2 4 9 3 3 3" xfId="48486"/>
    <cellStyle name="Salida 2 4 9 3 3 4" xfId="48487"/>
    <cellStyle name="Salida 2 4 9 3 4" xfId="48488"/>
    <cellStyle name="Salida 2 4 9 3 5" xfId="48489"/>
    <cellStyle name="Salida 2 4 9 3 6" xfId="48490"/>
    <cellStyle name="Salida 2 4 9 4" xfId="48491"/>
    <cellStyle name="Salida 2 4 9 5" xfId="48492"/>
    <cellStyle name="Salida 2 5" xfId="48493"/>
    <cellStyle name="Salida 2 5 2" xfId="48494"/>
    <cellStyle name="Salida 2 5 2 2" xfId="48495"/>
    <cellStyle name="Salida 2 5 2 3" xfId="48496"/>
    <cellStyle name="Salida 2 5 2 4" xfId="48497"/>
    <cellStyle name="Salida 2 5 3" xfId="48498"/>
    <cellStyle name="Salida 2 5 3 2" xfId="48499"/>
    <cellStyle name="Salida 2 5 3 2 2" xfId="48500"/>
    <cellStyle name="Salida 2 5 3 2 3" xfId="48501"/>
    <cellStyle name="Salida 2 5 3 2 4" xfId="48502"/>
    <cellStyle name="Salida 2 5 3 3" xfId="48503"/>
    <cellStyle name="Salida 2 5 3 3 2" xfId="48504"/>
    <cellStyle name="Salida 2 5 3 3 3" xfId="48505"/>
    <cellStyle name="Salida 2 5 3 3 4" xfId="48506"/>
    <cellStyle name="Salida 2 5 3 4" xfId="48507"/>
    <cellStyle name="Salida 2 5 3 5" xfId="48508"/>
    <cellStyle name="Salida 2 5 3 6" xfId="48509"/>
    <cellStyle name="Salida 2 5 4" xfId="48510"/>
    <cellStyle name="Salida 2 5 5" xfId="48511"/>
    <cellStyle name="Salida 2 6" xfId="48512"/>
    <cellStyle name="Salida 2 6 2" xfId="48513"/>
    <cellStyle name="Salida 2 6 2 2" xfId="48514"/>
    <cellStyle name="Salida 2 6 2 2 2" xfId="48515"/>
    <cellStyle name="Salida 2 6 2 2 3" xfId="48516"/>
    <cellStyle name="Salida 2 6 2 2 4" xfId="48517"/>
    <cellStyle name="Salida 2 6 2 3" xfId="48518"/>
    <cellStyle name="Salida 2 6 2 3 2" xfId="48519"/>
    <cellStyle name="Salida 2 6 2 3 3" xfId="48520"/>
    <cellStyle name="Salida 2 6 2 3 4" xfId="48521"/>
    <cellStyle name="Salida 2 6 2 4" xfId="48522"/>
    <cellStyle name="Salida 2 6 2 5" xfId="48523"/>
    <cellStyle name="Salida 2 6 2 6" xfId="48524"/>
    <cellStyle name="Salida 2 6 3" xfId="48525"/>
    <cellStyle name="Salida 2 6 3 2" xfId="48526"/>
    <cellStyle name="Salida 2 6 3 2 2" xfId="48527"/>
    <cellStyle name="Salida 2 6 3 2 3" xfId="48528"/>
    <cellStyle name="Salida 2 6 3 2 4" xfId="48529"/>
    <cellStyle name="Salida 2 6 3 3" xfId="48530"/>
    <cellStyle name="Salida 2 6 3 3 2" xfId="48531"/>
    <cellStyle name="Salida 2 6 3 3 3" xfId="48532"/>
    <cellStyle name="Salida 2 6 3 3 4" xfId="48533"/>
    <cellStyle name="Salida 2 6 3 4" xfId="48534"/>
    <cellStyle name="Salida 2 6 3 5" xfId="48535"/>
    <cellStyle name="Salida 2 6 3 6" xfId="48536"/>
    <cellStyle name="Salida 2 6 4" xfId="48537"/>
    <cellStyle name="Salida 2 6 5" xfId="48538"/>
    <cellStyle name="Salida 2 6 6" xfId="48539"/>
    <cellStyle name="Salida 2 7" xfId="48540"/>
    <cellStyle name="Salida 2 8" xfId="48541"/>
    <cellStyle name="Salida 3" xfId="48542"/>
    <cellStyle name="Salida 3 2" xfId="48543"/>
    <cellStyle name="Salida 3 2 2" xfId="48544"/>
    <cellStyle name="Salida 3 2 2 10" xfId="48545"/>
    <cellStyle name="Salida 3 2 2 10 2" xfId="48546"/>
    <cellStyle name="Salida 3 2 2 10 2 2" xfId="48547"/>
    <cellStyle name="Salida 3 2 2 10 2 3" xfId="48548"/>
    <cellStyle name="Salida 3 2 2 10 2 4" xfId="48549"/>
    <cellStyle name="Salida 3 2 2 10 3" xfId="48550"/>
    <cellStyle name="Salida 3 2 2 10 3 2" xfId="48551"/>
    <cellStyle name="Salida 3 2 2 10 3 2 2" xfId="48552"/>
    <cellStyle name="Salida 3 2 2 10 3 2 3" xfId="48553"/>
    <cellStyle name="Salida 3 2 2 10 3 2 4" xfId="48554"/>
    <cellStyle name="Salida 3 2 2 10 3 3" xfId="48555"/>
    <cellStyle name="Salida 3 2 2 10 3 3 2" xfId="48556"/>
    <cellStyle name="Salida 3 2 2 10 3 3 3" xfId="48557"/>
    <cellStyle name="Salida 3 2 2 10 3 3 4" xfId="48558"/>
    <cellStyle name="Salida 3 2 2 10 3 4" xfId="48559"/>
    <cellStyle name="Salida 3 2 2 10 3 5" xfId="48560"/>
    <cellStyle name="Salida 3 2 2 10 3 6" xfId="48561"/>
    <cellStyle name="Salida 3 2 2 10 4" xfId="48562"/>
    <cellStyle name="Salida 3 2 2 10 5" xfId="48563"/>
    <cellStyle name="Salida 3 2 2 11" xfId="48564"/>
    <cellStyle name="Salida 3 2 2 11 2" xfId="48565"/>
    <cellStyle name="Salida 3 2 2 11 2 2" xfId="48566"/>
    <cellStyle name="Salida 3 2 2 11 2 3" xfId="48567"/>
    <cellStyle name="Salida 3 2 2 11 2 4" xfId="48568"/>
    <cellStyle name="Salida 3 2 2 11 3" xfId="48569"/>
    <cellStyle name="Salida 3 2 2 11 3 2" xfId="48570"/>
    <cellStyle name="Salida 3 2 2 11 3 2 2" xfId="48571"/>
    <cellStyle name="Salida 3 2 2 11 3 2 3" xfId="48572"/>
    <cellStyle name="Salida 3 2 2 11 3 2 4" xfId="48573"/>
    <cellStyle name="Salida 3 2 2 11 3 3" xfId="48574"/>
    <cellStyle name="Salida 3 2 2 11 3 3 2" xfId="48575"/>
    <cellStyle name="Salida 3 2 2 11 3 3 3" xfId="48576"/>
    <cellStyle name="Salida 3 2 2 11 3 3 4" xfId="48577"/>
    <cellStyle name="Salida 3 2 2 11 3 4" xfId="48578"/>
    <cellStyle name="Salida 3 2 2 11 3 5" xfId="48579"/>
    <cellStyle name="Salida 3 2 2 11 3 6" xfId="48580"/>
    <cellStyle name="Salida 3 2 2 11 4" xfId="48581"/>
    <cellStyle name="Salida 3 2 2 11 5" xfId="48582"/>
    <cellStyle name="Salida 3 2 2 12" xfId="48583"/>
    <cellStyle name="Salida 3 2 2 12 2" xfId="48584"/>
    <cellStyle name="Salida 3 2 2 12 2 2" xfId="48585"/>
    <cellStyle name="Salida 3 2 2 12 2 2 2" xfId="48586"/>
    <cellStyle name="Salida 3 2 2 12 2 2 3" xfId="48587"/>
    <cellStyle name="Salida 3 2 2 12 2 2 4" xfId="48588"/>
    <cellStyle name="Salida 3 2 2 12 2 3" xfId="48589"/>
    <cellStyle name="Salida 3 2 2 12 2 3 2" xfId="48590"/>
    <cellStyle name="Salida 3 2 2 12 2 3 3" xfId="48591"/>
    <cellStyle name="Salida 3 2 2 12 2 3 4" xfId="48592"/>
    <cellStyle name="Salida 3 2 2 12 2 4" xfId="48593"/>
    <cellStyle name="Salida 3 2 2 12 2 5" xfId="48594"/>
    <cellStyle name="Salida 3 2 2 12 2 6" xfId="48595"/>
    <cellStyle name="Salida 3 2 2 12 3" xfId="48596"/>
    <cellStyle name="Salida 3 2 2 12 3 2" xfId="48597"/>
    <cellStyle name="Salida 3 2 2 12 3 2 2" xfId="48598"/>
    <cellStyle name="Salida 3 2 2 12 3 2 3" xfId="48599"/>
    <cellStyle name="Salida 3 2 2 12 3 2 4" xfId="48600"/>
    <cellStyle name="Salida 3 2 2 12 3 3" xfId="48601"/>
    <cellStyle name="Salida 3 2 2 12 3 3 2" xfId="48602"/>
    <cellStyle name="Salida 3 2 2 12 3 3 3" xfId="48603"/>
    <cellStyle name="Salida 3 2 2 12 3 3 4" xfId="48604"/>
    <cellStyle name="Salida 3 2 2 12 3 4" xfId="48605"/>
    <cellStyle name="Salida 3 2 2 12 3 5" xfId="48606"/>
    <cellStyle name="Salida 3 2 2 12 3 6" xfId="48607"/>
    <cellStyle name="Salida 3 2 2 12 4" xfId="48608"/>
    <cellStyle name="Salida 3 2 2 12 5" xfId="48609"/>
    <cellStyle name="Salida 3 2 2 12 6" xfId="48610"/>
    <cellStyle name="Salida 3 2 2 13" xfId="48611"/>
    <cellStyle name="Salida 3 2 2 14" xfId="48612"/>
    <cellStyle name="Salida 3 2 2 2" xfId="48613"/>
    <cellStyle name="Salida 3 2 2 2 2" xfId="48614"/>
    <cellStyle name="Salida 3 2 2 2 2 2" xfId="48615"/>
    <cellStyle name="Salida 3 2 2 2 2 2 2" xfId="48616"/>
    <cellStyle name="Salida 3 2 2 2 2 2 2 2" xfId="48617"/>
    <cellStyle name="Salida 3 2 2 2 2 2 2 3" xfId="48618"/>
    <cellStyle name="Salida 3 2 2 2 2 2 2 4" xfId="48619"/>
    <cellStyle name="Salida 3 2 2 2 2 2 3" xfId="48620"/>
    <cellStyle name="Salida 3 2 2 2 2 2 3 2" xfId="48621"/>
    <cellStyle name="Salida 3 2 2 2 2 2 3 3" xfId="48622"/>
    <cellStyle name="Salida 3 2 2 2 2 2 3 4" xfId="48623"/>
    <cellStyle name="Salida 3 2 2 2 2 2 4" xfId="48624"/>
    <cellStyle name="Salida 3 2 2 2 2 2 5" xfId="48625"/>
    <cellStyle name="Salida 3 2 2 2 2 2 6" xfId="48626"/>
    <cellStyle name="Salida 3 2 2 2 2 3" xfId="48627"/>
    <cellStyle name="Salida 3 2 2 2 2 3 2" xfId="48628"/>
    <cellStyle name="Salida 3 2 2 2 2 3 2 2" xfId="48629"/>
    <cellStyle name="Salida 3 2 2 2 2 3 2 3" xfId="48630"/>
    <cellStyle name="Salida 3 2 2 2 2 3 2 4" xfId="48631"/>
    <cellStyle name="Salida 3 2 2 2 2 3 3" xfId="48632"/>
    <cellStyle name="Salida 3 2 2 2 2 3 3 2" xfId="48633"/>
    <cellStyle name="Salida 3 2 2 2 2 3 3 3" xfId="48634"/>
    <cellStyle name="Salida 3 2 2 2 2 3 3 4" xfId="48635"/>
    <cellStyle name="Salida 3 2 2 2 2 3 4" xfId="48636"/>
    <cellStyle name="Salida 3 2 2 2 2 3 5" xfId="48637"/>
    <cellStyle name="Salida 3 2 2 2 2 3 6" xfId="48638"/>
    <cellStyle name="Salida 3 2 2 2 2 4" xfId="48639"/>
    <cellStyle name="Salida 3 2 2 2 2 5" xfId="48640"/>
    <cellStyle name="Salida 3 2 2 2 2 6" xfId="48641"/>
    <cellStyle name="Salida 3 2 2 2 3" xfId="48642"/>
    <cellStyle name="Salida 3 2 2 2 4" xfId="48643"/>
    <cellStyle name="Salida 3 2 2 3" xfId="48644"/>
    <cellStyle name="Salida 3 2 2 3 2" xfId="48645"/>
    <cellStyle name="Salida 3 2 2 3 2 2" xfId="48646"/>
    <cellStyle name="Salida 3 2 2 3 2 2 2" xfId="48647"/>
    <cellStyle name="Salida 3 2 2 3 2 2 2 2" xfId="48648"/>
    <cellStyle name="Salida 3 2 2 3 2 2 2 3" xfId="48649"/>
    <cellStyle name="Salida 3 2 2 3 2 2 2 4" xfId="48650"/>
    <cellStyle name="Salida 3 2 2 3 2 2 3" xfId="48651"/>
    <cellStyle name="Salida 3 2 2 3 2 2 3 2" xfId="48652"/>
    <cellStyle name="Salida 3 2 2 3 2 2 3 3" xfId="48653"/>
    <cellStyle name="Salida 3 2 2 3 2 2 3 4" xfId="48654"/>
    <cellStyle name="Salida 3 2 2 3 2 2 4" xfId="48655"/>
    <cellStyle name="Salida 3 2 2 3 2 2 5" xfId="48656"/>
    <cellStyle name="Salida 3 2 2 3 2 2 6" xfId="48657"/>
    <cellStyle name="Salida 3 2 2 3 2 3" xfId="48658"/>
    <cellStyle name="Salida 3 2 2 3 2 3 2" xfId="48659"/>
    <cellStyle name="Salida 3 2 2 3 2 3 2 2" xfId="48660"/>
    <cellStyle name="Salida 3 2 2 3 2 3 2 3" xfId="48661"/>
    <cellStyle name="Salida 3 2 2 3 2 3 2 4" xfId="48662"/>
    <cellStyle name="Salida 3 2 2 3 2 3 3" xfId="48663"/>
    <cellStyle name="Salida 3 2 2 3 2 3 3 2" xfId="48664"/>
    <cellStyle name="Salida 3 2 2 3 2 3 3 3" xfId="48665"/>
    <cellStyle name="Salida 3 2 2 3 2 3 3 4" xfId="48666"/>
    <cellStyle name="Salida 3 2 2 3 2 3 4" xfId="48667"/>
    <cellStyle name="Salida 3 2 2 3 2 3 5" xfId="48668"/>
    <cellStyle name="Salida 3 2 2 3 2 3 6" xfId="48669"/>
    <cellStyle name="Salida 3 2 2 3 2 4" xfId="48670"/>
    <cellStyle name="Salida 3 2 2 3 2 5" xfId="48671"/>
    <cellStyle name="Salida 3 2 2 3 2 6" xfId="48672"/>
    <cellStyle name="Salida 3 2 2 3 3" xfId="48673"/>
    <cellStyle name="Salida 3 2 2 3 4" xfId="48674"/>
    <cellStyle name="Salida 3 2 2 4" xfId="48675"/>
    <cellStyle name="Salida 3 2 2 4 2" xfId="48676"/>
    <cellStyle name="Salida 3 2 2 4 2 2" xfId="48677"/>
    <cellStyle name="Salida 3 2 2 4 2 2 2" xfId="48678"/>
    <cellStyle name="Salida 3 2 2 4 2 2 2 2" xfId="48679"/>
    <cellStyle name="Salida 3 2 2 4 2 2 2 3" xfId="48680"/>
    <cellStyle name="Salida 3 2 2 4 2 2 2 4" xfId="48681"/>
    <cellStyle name="Salida 3 2 2 4 2 2 3" xfId="48682"/>
    <cellStyle name="Salida 3 2 2 4 2 2 3 2" xfId="48683"/>
    <cellStyle name="Salida 3 2 2 4 2 2 3 3" xfId="48684"/>
    <cellStyle name="Salida 3 2 2 4 2 2 3 4" xfId="48685"/>
    <cellStyle name="Salida 3 2 2 4 2 2 4" xfId="48686"/>
    <cellStyle name="Salida 3 2 2 4 2 2 5" xfId="48687"/>
    <cellStyle name="Salida 3 2 2 4 2 2 6" xfId="48688"/>
    <cellStyle name="Salida 3 2 2 4 2 3" xfId="48689"/>
    <cellStyle name="Salida 3 2 2 4 2 3 2" xfId="48690"/>
    <cellStyle name="Salida 3 2 2 4 2 3 2 2" xfId="48691"/>
    <cellStyle name="Salida 3 2 2 4 2 3 2 3" xfId="48692"/>
    <cellStyle name="Salida 3 2 2 4 2 3 2 4" xfId="48693"/>
    <cellStyle name="Salida 3 2 2 4 2 3 3" xfId="48694"/>
    <cellStyle name="Salida 3 2 2 4 2 3 3 2" xfId="48695"/>
    <cellStyle name="Salida 3 2 2 4 2 3 3 3" xfId="48696"/>
    <cellStyle name="Salida 3 2 2 4 2 3 3 4" xfId="48697"/>
    <cellStyle name="Salida 3 2 2 4 2 3 4" xfId="48698"/>
    <cellStyle name="Salida 3 2 2 4 2 3 5" xfId="48699"/>
    <cellStyle name="Salida 3 2 2 4 2 3 6" xfId="48700"/>
    <cellStyle name="Salida 3 2 2 4 2 4" xfId="48701"/>
    <cellStyle name="Salida 3 2 2 4 2 5" xfId="48702"/>
    <cellStyle name="Salida 3 2 2 4 2 6" xfId="48703"/>
    <cellStyle name="Salida 3 2 2 4 3" xfId="48704"/>
    <cellStyle name="Salida 3 2 2 4 4" xfId="48705"/>
    <cellStyle name="Salida 3 2 2 5" xfId="48706"/>
    <cellStyle name="Salida 3 2 2 5 2" xfId="48707"/>
    <cellStyle name="Salida 3 2 2 5 2 2" xfId="48708"/>
    <cellStyle name="Salida 3 2 2 5 2 3" xfId="48709"/>
    <cellStyle name="Salida 3 2 2 5 2 4" xfId="48710"/>
    <cellStyle name="Salida 3 2 2 5 3" xfId="48711"/>
    <cellStyle name="Salida 3 2 2 5 3 2" xfId="48712"/>
    <cellStyle name="Salida 3 2 2 5 3 2 2" xfId="48713"/>
    <cellStyle name="Salida 3 2 2 5 3 2 3" xfId="48714"/>
    <cellStyle name="Salida 3 2 2 5 3 2 4" xfId="48715"/>
    <cellStyle name="Salida 3 2 2 5 3 3" xfId="48716"/>
    <cellStyle name="Salida 3 2 2 5 3 3 2" xfId="48717"/>
    <cellStyle name="Salida 3 2 2 5 3 3 3" xfId="48718"/>
    <cellStyle name="Salida 3 2 2 5 3 3 4" xfId="48719"/>
    <cellStyle name="Salida 3 2 2 5 3 4" xfId="48720"/>
    <cellStyle name="Salida 3 2 2 5 3 5" xfId="48721"/>
    <cellStyle name="Salida 3 2 2 5 3 6" xfId="48722"/>
    <cellStyle name="Salida 3 2 2 5 4" xfId="48723"/>
    <cellStyle name="Salida 3 2 2 5 5" xfId="48724"/>
    <cellStyle name="Salida 3 2 2 6" xfId="48725"/>
    <cellStyle name="Salida 3 2 2 6 2" xfId="48726"/>
    <cellStyle name="Salida 3 2 2 6 2 2" xfId="48727"/>
    <cellStyle name="Salida 3 2 2 6 2 3" xfId="48728"/>
    <cellStyle name="Salida 3 2 2 6 2 4" xfId="48729"/>
    <cellStyle name="Salida 3 2 2 6 3" xfId="48730"/>
    <cellStyle name="Salida 3 2 2 6 3 2" xfId="48731"/>
    <cellStyle name="Salida 3 2 2 6 3 2 2" xfId="48732"/>
    <cellStyle name="Salida 3 2 2 6 3 2 3" xfId="48733"/>
    <cellStyle name="Salida 3 2 2 6 3 2 4" xfId="48734"/>
    <cellStyle name="Salida 3 2 2 6 3 3" xfId="48735"/>
    <cellStyle name="Salida 3 2 2 6 3 3 2" xfId="48736"/>
    <cellStyle name="Salida 3 2 2 6 3 3 3" xfId="48737"/>
    <cellStyle name="Salida 3 2 2 6 3 3 4" xfId="48738"/>
    <cellStyle name="Salida 3 2 2 6 3 4" xfId="48739"/>
    <cellStyle name="Salida 3 2 2 6 3 5" xfId="48740"/>
    <cellStyle name="Salida 3 2 2 6 3 6" xfId="48741"/>
    <cellStyle name="Salida 3 2 2 6 4" xfId="48742"/>
    <cellStyle name="Salida 3 2 2 6 5" xfId="48743"/>
    <cellStyle name="Salida 3 2 2 7" xfId="48744"/>
    <cellStyle name="Salida 3 2 2 7 2" xfId="48745"/>
    <cellStyle name="Salida 3 2 2 7 2 2" xfId="48746"/>
    <cellStyle name="Salida 3 2 2 7 2 3" xfId="48747"/>
    <cellStyle name="Salida 3 2 2 7 2 4" xfId="48748"/>
    <cellStyle name="Salida 3 2 2 7 3" xfId="48749"/>
    <cellStyle name="Salida 3 2 2 7 3 2" xfId="48750"/>
    <cellStyle name="Salida 3 2 2 7 3 2 2" xfId="48751"/>
    <cellStyle name="Salida 3 2 2 7 3 2 3" xfId="48752"/>
    <cellStyle name="Salida 3 2 2 7 3 2 4" xfId="48753"/>
    <cellStyle name="Salida 3 2 2 7 3 3" xfId="48754"/>
    <cellStyle name="Salida 3 2 2 7 3 3 2" xfId="48755"/>
    <cellStyle name="Salida 3 2 2 7 3 3 3" xfId="48756"/>
    <cellStyle name="Salida 3 2 2 7 3 3 4" xfId="48757"/>
    <cellStyle name="Salida 3 2 2 7 3 4" xfId="48758"/>
    <cellStyle name="Salida 3 2 2 7 3 5" xfId="48759"/>
    <cellStyle name="Salida 3 2 2 7 3 6" xfId="48760"/>
    <cellStyle name="Salida 3 2 2 7 4" xfId="48761"/>
    <cellStyle name="Salida 3 2 2 7 5" xfId="48762"/>
    <cellStyle name="Salida 3 2 2 8" xfId="48763"/>
    <cellStyle name="Salida 3 2 2 8 2" xfId="48764"/>
    <cellStyle name="Salida 3 2 2 8 2 2" xfId="48765"/>
    <cellStyle name="Salida 3 2 2 8 2 3" xfId="48766"/>
    <cellStyle name="Salida 3 2 2 8 2 4" xfId="48767"/>
    <cellStyle name="Salida 3 2 2 8 3" xfId="48768"/>
    <cellStyle name="Salida 3 2 2 8 3 2" xfId="48769"/>
    <cellStyle name="Salida 3 2 2 8 3 2 2" xfId="48770"/>
    <cellStyle name="Salida 3 2 2 8 3 2 3" xfId="48771"/>
    <cellStyle name="Salida 3 2 2 8 3 2 4" xfId="48772"/>
    <cellStyle name="Salida 3 2 2 8 3 3" xfId="48773"/>
    <cellStyle name="Salida 3 2 2 8 3 3 2" xfId="48774"/>
    <cellStyle name="Salida 3 2 2 8 3 3 3" xfId="48775"/>
    <cellStyle name="Salida 3 2 2 8 3 3 4" xfId="48776"/>
    <cellStyle name="Salida 3 2 2 8 3 4" xfId="48777"/>
    <cellStyle name="Salida 3 2 2 8 3 5" xfId="48778"/>
    <cellStyle name="Salida 3 2 2 8 3 6" xfId="48779"/>
    <cellStyle name="Salida 3 2 2 8 4" xfId="48780"/>
    <cellStyle name="Salida 3 2 2 8 5" xfId="48781"/>
    <cellStyle name="Salida 3 2 2 9" xfId="48782"/>
    <cellStyle name="Salida 3 2 2 9 2" xfId="48783"/>
    <cellStyle name="Salida 3 2 2 9 2 2" xfId="48784"/>
    <cellStyle name="Salida 3 2 2 9 2 3" xfId="48785"/>
    <cellStyle name="Salida 3 2 2 9 2 4" xfId="48786"/>
    <cellStyle name="Salida 3 2 2 9 3" xfId="48787"/>
    <cellStyle name="Salida 3 2 2 9 3 2" xfId="48788"/>
    <cellStyle name="Salida 3 2 2 9 3 2 2" xfId="48789"/>
    <cellStyle name="Salida 3 2 2 9 3 2 3" xfId="48790"/>
    <cellStyle name="Salida 3 2 2 9 3 2 4" xfId="48791"/>
    <cellStyle name="Salida 3 2 2 9 3 3" xfId="48792"/>
    <cellStyle name="Salida 3 2 2 9 3 3 2" xfId="48793"/>
    <cellStyle name="Salida 3 2 2 9 3 3 3" xfId="48794"/>
    <cellStyle name="Salida 3 2 2 9 3 3 4" xfId="48795"/>
    <cellStyle name="Salida 3 2 2 9 3 4" xfId="48796"/>
    <cellStyle name="Salida 3 2 2 9 3 5" xfId="48797"/>
    <cellStyle name="Salida 3 2 2 9 3 6" xfId="48798"/>
    <cellStyle name="Salida 3 2 2 9 4" xfId="48799"/>
    <cellStyle name="Salida 3 2 2 9 5" xfId="48800"/>
    <cellStyle name="Salida 3 2 3" xfId="48801"/>
    <cellStyle name="Salida 3 2 3 2" xfId="48802"/>
    <cellStyle name="Salida 3 2 3 2 2" xfId="48803"/>
    <cellStyle name="Salida 3 2 3 2 3" xfId="48804"/>
    <cellStyle name="Salida 3 2 3 2 4" xfId="48805"/>
    <cellStyle name="Salida 3 2 3 3" xfId="48806"/>
    <cellStyle name="Salida 3 2 3 3 2" xfId="48807"/>
    <cellStyle name="Salida 3 2 3 3 2 2" xfId="48808"/>
    <cellStyle name="Salida 3 2 3 3 2 3" xfId="48809"/>
    <cellStyle name="Salida 3 2 3 3 2 4" xfId="48810"/>
    <cellStyle name="Salida 3 2 3 3 3" xfId="48811"/>
    <cellStyle name="Salida 3 2 3 3 3 2" xfId="48812"/>
    <cellStyle name="Salida 3 2 3 3 3 3" xfId="48813"/>
    <cellStyle name="Salida 3 2 3 3 3 4" xfId="48814"/>
    <cellStyle name="Salida 3 2 3 3 4" xfId="48815"/>
    <cellStyle name="Salida 3 2 3 3 5" xfId="48816"/>
    <cellStyle name="Salida 3 2 3 3 6" xfId="48817"/>
    <cellStyle name="Salida 3 2 3 4" xfId="48818"/>
    <cellStyle name="Salida 3 2 3 5" xfId="48819"/>
    <cellStyle name="Salida 3 2 4" xfId="48820"/>
    <cellStyle name="Salida 3 2 4 2" xfId="48821"/>
    <cellStyle name="Salida 3 2 4 2 2" xfId="48822"/>
    <cellStyle name="Salida 3 2 4 2 2 2" xfId="48823"/>
    <cellStyle name="Salida 3 2 4 2 2 3" xfId="48824"/>
    <cellStyle name="Salida 3 2 4 2 2 4" xfId="48825"/>
    <cellStyle name="Salida 3 2 4 2 3" xfId="48826"/>
    <cellStyle name="Salida 3 2 4 2 3 2" xfId="48827"/>
    <cellStyle name="Salida 3 2 4 2 3 3" xfId="48828"/>
    <cellStyle name="Salida 3 2 4 2 3 4" xfId="48829"/>
    <cellStyle name="Salida 3 2 4 2 4" xfId="48830"/>
    <cellStyle name="Salida 3 2 4 2 5" xfId="48831"/>
    <cellStyle name="Salida 3 2 4 2 6" xfId="48832"/>
    <cellStyle name="Salida 3 2 4 3" xfId="48833"/>
    <cellStyle name="Salida 3 2 4 3 2" xfId="48834"/>
    <cellStyle name="Salida 3 2 4 3 2 2" xfId="48835"/>
    <cellStyle name="Salida 3 2 4 3 2 3" xfId="48836"/>
    <cellStyle name="Salida 3 2 4 3 2 4" xfId="48837"/>
    <cellStyle name="Salida 3 2 4 3 3" xfId="48838"/>
    <cellStyle name="Salida 3 2 4 3 3 2" xfId="48839"/>
    <cellStyle name="Salida 3 2 4 3 3 3" xfId="48840"/>
    <cellStyle name="Salida 3 2 4 3 3 4" xfId="48841"/>
    <cellStyle name="Salida 3 2 4 3 4" xfId="48842"/>
    <cellStyle name="Salida 3 2 4 3 5" xfId="48843"/>
    <cellStyle name="Salida 3 2 4 3 6" xfId="48844"/>
    <cellStyle name="Salida 3 2 4 4" xfId="48845"/>
    <cellStyle name="Salida 3 2 4 5" xfId="48846"/>
    <cellStyle name="Salida 3 2 4 6" xfId="48847"/>
    <cellStyle name="Salida 3 2 5" xfId="48848"/>
    <cellStyle name="Salida 3 2 6" xfId="48849"/>
    <cellStyle name="Salida 3 3" xfId="48850"/>
    <cellStyle name="Salida 3 3 10" xfId="48851"/>
    <cellStyle name="Salida 3 3 10 2" xfId="48852"/>
    <cellStyle name="Salida 3 3 10 2 2" xfId="48853"/>
    <cellStyle name="Salida 3 3 10 2 3" xfId="48854"/>
    <cellStyle name="Salida 3 3 10 2 4" xfId="48855"/>
    <cellStyle name="Salida 3 3 10 3" xfId="48856"/>
    <cellStyle name="Salida 3 3 10 3 2" xfId="48857"/>
    <cellStyle name="Salida 3 3 10 3 2 2" xfId="48858"/>
    <cellStyle name="Salida 3 3 10 3 2 3" xfId="48859"/>
    <cellStyle name="Salida 3 3 10 3 2 4" xfId="48860"/>
    <cellStyle name="Salida 3 3 10 3 3" xfId="48861"/>
    <cellStyle name="Salida 3 3 10 3 3 2" xfId="48862"/>
    <cellStyle name="Salida 3 3 10 3 3 3" xfId="48863"/>
    <cellStyle name="Salida 3 3 10 3 3 4" xfId="48864"/>
    <cellStyle name="Salida 3 3 10 3 4" xfId="48865"/>
    <cellStyle name="Salida 3 3 10 3 5" xfId="48866"/>
    <cellStyle name="Salida 3 3 10 3 6" xfId="48867"/>
    <cellStyle name="Salida 3 3 10 4" xfId="48868"/>
    <cellStyle name="Salida 3 3 10 5" xfId="48869"/>
    <cellStyle name="Salida 3 3 11" xfId="48870"/>
    <cellStyle name="Salida 3 3 11 2" xfId="48871"/>
    <cellStyle name="Salida 3 3 11 2 2" xfId="48872"/>
    <cellStyle name="Salida 3 3 11 2 3" xfId="48873"/>
    <cellStyle name="Salida 3 3 11 2 4" xfId="48874"/>
    <cellStyle name="Salida 3 3 11 3" xfId="48875"/>
    <cellStyle name="Salida 3 3 11 3 2" xfId="48876"/>
    <cellStyle name="Salida 3 3 11 3 2 2" xfId="48877"/>
    <cellStyle name="Salida 3 3 11 3 2 3" xfId="48878"/>
    <cellStyle name="Salida 3 3 11 3 2 4" xfId="48879"/>
    <cellStyle name="Salida 3 3 11 3 3" xfId="48880"/>
    <cellStyle name="Salida 3 3 11 3 3 2" xfId="48881"/>
    <cellStyle name="Salida 3 3 11 3 3 3" xfId="48882"/>
    <cellStyle name="Salida 3 3 11 3 3 4" xfId="48883"/>
    <cellStyle name="Salida 3 3 11 3 4" xfId="48884"/>
    <cellStyle name="Salida 3 3 11 3 5" xfId="48885"/>
    <cellStyle name="Salida 3 3 11 3 6" xfId="48886"/>
    <cellStyle name="Salida 3 3 11 4" xfId="48887"/>
    <cellStyle name="Salida 3 3 11 5" xfId="48888"/>
    <cellStyle name="Salida 3 3 12" xfId="48889"/>
    <cellStyle name="Salida 3 3 12 2" xfId="48890"/>
    <cellStyle name="Salida 3 3 12 2 2" xfId="48891"/>
    <cellStyle name="Salida 3 3 12 2 2 2" xfId="48892"/>
    <cellStyle name="Salida 3 3 12 2 2 3" xfId="48893"/>
    <cellStyle name="Salida 3 3 12 2 2 4" xfId="48894"/>
    <cellStyle name="Salida 3 3 12 2 3" xfId="48895"/>
    <cellStyle name="Salida 3 3 12 2 3 2" xfId="48896"/>
    <cellStyle name="Salida 3 3 12 2 3 3" xfId="48897"/>
    <cellStyle name="Salida 3 3 12 2 3 4" xfId="48898"/>
    <cellStyle name="Salida 3 3 12 2 4" xfId="48899"/>
    <cellStyle name="Salida 3 3 12 2 5" xfId="48900"/>
    <cellStyle name="Salida 3 3 12 2 6" xfId="48901"/>
    <cellStyle name="Salida 3 3 12 3" xfId="48902"/>
    <cellStyle name="Salida 3 3 12 3 2" xfId="48903"/>
    <cellStyle name="Salida 3 3 12 3 2 2" xfId="48904"/>
    <cellStyle name="Salida 3 3 12 3 2 3" xfId="48905"/>
    <cellStyle name="Salida 3 3 12 3 2 4" xfId="48906"/>
    <cellStyle name="Salida 3 3 12 3 3" xfId="48907"/>
    <cellStyle name="Salida 3 3 12 3 3 2" xfId="48908"/>
    <cellStyle name="Salida 3 3 12 3 3 3" xfId="48909"/>
    <cellStyle name="Salida 3 3 12 3 3 4" xfId="48910"/>
    <cellStyle name="Salida 3 3 12 3 4" xfId="48911"/>
    <cellStyle name="Salida 3 3 12 3 5" xfId="48912"/>
    <cellStyle name="Salida 3 3 12 3 6" xfId="48913"/>
    <cellStyle name="Salida 3 3 12 4" xfId="48914"/>
    <cellStyle name="Salida 3 3 12 5" xfId="48915"/>
    <cellStyle name="Salida 3 3 12 6" xfId="48916"/>
    <cellStyle name="Salida 3 3 13" xfId="48917"/>
    <cellStyle name="Salida 3 3 14" xfId="48918"/>
    <cellStyle name="Salida 3 3 2" xfId="48919"/>
    <cellStyle name="Salida 3 3 2 2" xfId="48920"/>
    <cellStyle name="Salida 3 3 2 2 2" xfId="48921"/>
    <cellStyle name="Salida 3 3 2 2 2 2" xfId="48922"/>
    <cellStyle name="Salida 3 3 2 2 2 2 2" xfId="48923"/>
    <cellStyle name="Salida 3 3 2 2 2 2 3" xfId="48924"/>
    <cellStyle name="Salida 3 3 2 2 2 2 4" xfId="48925"/>
    <cellStyle name="Salida 3 3 2 2 2 3" xfId="48926"/>
    <cellStyle name="Salida 3 3 2 2 2 3 2" xfId="48927"/>
    <cellStyle name="Salida 3 3 2 2 2 3 3" xfId="48928"/>
    <cellStyle name="Salida 3 3 2 2 2 3 4" xfId="48929"/>
    <cellStyle name="Salida 3 3 2 2 2 4" xfId="48930"/>
    <cellStyle name="Salida 3 3 2 2 2 5" xfId="48931"/>
    <cellStyle name="Salida 3 3 2 2 2 6" xfId="48932"/>
    <cellStyle name="Salida 3 3 2 2 3" xfId="48933"/>
    <cellStyle name="Salida 3 3 2 2 3 2" xfId="48934"/>
    <cellStyle name="Salida 3 3 2 2 3 2 2" xfId="48935"/>
    <cellStyle name="Salida 3 3 2 2 3 2 3" xfId="48936"/>
    <cellStyle name="Salida 3 3 2 2 3 2 4" xfId="48937"/>
    <cellStyle name="Salida 3 3 2 2 3 3" xfId="48938"/>
    <cellStyle name="Salida 3 3 2 2 3 3 2" xfId="48939"/>
    <cellStyle name="Salida 3 3 2 2 3 3 3" xfId="48940"/>
    <cellStyle name="Salida 3 3 2 2 3 3 4" xfId="48941"/>
    <cellStyle name="Salida 3 3 2 2 3 4" xfId="48942"/>
    <cellStyle name="Salida 3 3 2 2 3 5" xfId="48943"/>
    <cellStyle name="Salida 3 3 2 2 3 6" xfId="48944"/>
    <cellStyle name="Salida 3 3 2 2 4" xfId="48945"/>
    <cellStyle name="Salida 3 3 2 2 5" xfId="48946"/>
    <cellStyle name="Salida 3 3 2 2 6" xfId="48947"/>
    <cellStyle name="Salida 3 3 2 3" xfId="48948"/>
    <cellStyle name="Salida 3 3 2 4" xfId="48949"/>
    <cellStyle name="Salida 3 3 3" xfId="48950"/>
    <cellStyle name="Salida 3 3 3 2" xfId="48951"/>
    <cellStyle name="Salida 3 3 3 2 2" xfId="48952"/>
    <cellStyle name="Salida 3 3 3 2 2 2" xfId="48953"/>
    <cellStyle name="Salida 3 3 3 2 2 2 2" xfId="48954"/>
    <cellStyle name="Salida 3 3 3 2 2 2 3" xfId="48955"/>
    <cellStyle name="Salida 3 3 3 2 2 2 4" xfId="48956"/>
    <cellStyle name="Salida 3 3 3 2 2 3" xfId="48957"/>
    <cellStyle name="Salida 3 3 3 2 2 3 2" xfId="48958"/>
    <cellStyle name="Salida 3 3 3 2 2 3 3" xfId="48959"/>
    <cellStyle name="Salida 3 3 3 2 2 3 4" xfId="48960"/>
    <cellStyle name="Salida 3 3 3 2 2 4" xfId="48961"/>
    <cellStyle name="Salida 3 3 3 2 2 5" xfId="48962"/>
    <cellStyle name="Salida 3 3 3 2 2 6" xfId="48963"/>
    <cellStyle name="Salida 3 3 3 2 3" xfId="48964"/>
    <cellStyle name="Salida 3 3 3 2 3 2" xfId="48965"/>
    <cellStyle name="Salida 3 3 3 2 3 2 2" xfId="48966"/>
    <cellStyle name="Salida 3 3 3 2 3 2 3" xfId="48967"/>
    <cellStyle name="Salida 3 3 3 2 3 2 4" xfId="48968"/>
    <cellStyle name="Salida 3 3 3 2 3 3" xfId="48969"/>
    <cellStyle name="Salida 3 3 3 2 3 3 2" xfId="48970"/>
    <cellStyle name="Salida 3 3 3 2 3 3 3" xfId="48971"/>
    <cellStyle name="Salida 3 3 3 2 3 3 4" xfId="48972"/>
    <cellStyle name="Salida 3 3 3 2 3 4" xfId="48973"/>
    <cellStyle name="Salida 3 3 3 2 3 5" xfId="48974"/>
    <cellStyle name="Salida 3 3 3 2 3 6" xfId="48975"/>
    <cellStyle name="Salida 3 3 3 2 4" xfId="48976"/>
    <cellStyle name="Salida 3 3 3 2 5" xfId="48977"/>
    <cellStyle name="Salida 3 3 3 2 6" xfId="48978"/>
    <cellStyle name="Salida 3 3 3 3" xfId="48979"/>
    <cellStyle name="Salida 3 3 3 4" xfId="48980"/>
    <cellStyle name="Salida 3 3 4" xfId="48981"/>
    <cellStyle name="Salida 3 3 4 2" xfId="48982"/>
    <cellStyle name="Salida 3 3 4 2 2" xfId="48983"/>
    <cellStyle name="Salida 3 3 4 2 2 2" xfId="48984"/>
    <cellStyle name="Salida 3 3 4 2 2 2 2" xfId="48985"/>
    <cellStyle name="Salida 3 3 4 2 2 2 3" xfId="48986"/>
    <cellStyle name="Salida 3 3 4 2 2 2 4" xfId="48987"/>
    <cellStyle name="Salida 3 3 4 2 2 3" xfId="48988"/>
    <cellStyle name="Salida 3 3 4 2 2 3 2" xfId="48989"/>
    <cellStyle name="Salida 3 3 4 2 2 3 3" xfId="48990"/>
    <cellStyle name="Salida 3 3 4 2 2 3 4" xfId="48991"/>
    <cellStyle name="Salida 3 3 4 2 2 4" xfId="48992"/>
    <cellStyle name="Salida 3 3 4 2 2 5" xfId="48993"/>
    <cellStyle name="Salida 3 3 4 2 2 6" xfId="48994"/>
    <cellStyle name="Salida 3 3 4 2 3" xfId="48995"/>
    <cellStyle name="Salida 3 3 4 2 3 2" xfId="48996"/>
    <cellStyle name="Salida 3 3 4 2 3 2 2" xfId="48997"/>
    <cellStyle name="Salida 3 3 4 2 3 2 3" xfId="48998"/>
    <cellStyle name="Salida 3 3 4 2 3 2 4" xfId="48999"/>
    <cellStyle name="Salida 3 3 4 2 3 3" xfId="49000"/>
    <cellStyle name="Salida 3 3 4 2 3 3 2" xfId="49001"/>
    <cellStyle name="Salida 3 3 4 2 3 3 3" xfId="49002"/>
    <cellStyle name="Salida 3 3 4 2 3 3 4" xfId="49003"/>
    <cellStyle name="Salida 3 3 4 2 3 4" xfId="49004"/>
    <cellStyle name="Salida 3 3 4 2 3 5" xfId="49005"/>
    <cellStyle name="Salida 3 3 4 2 3 6" xfId="49006"/>
    <cellStyle name="Salida 3 3 4 2 4" xfId="49007"/>
    <cellStyle name="Salida 3 3 4 2 5" xfId="49008"/>
    <cellStyle name="Salida 3 3 4 2 6" xfId="49009"/>
    <cellStyle name="Salida 3 3 4 3" xfId="49010"/>
    <cellStyle name="Salida 3 3 4 4" xfId="49011"/>
    <cellStyle name="Salida 3 3 5" xfId="49012"/>
    <cellStyle name="Salida 3 3 5 2" xfId="49013"/>
    <cellStyle name="Salida 3 3 5 2 2" xfId="49014"/>
    <cellStyle name="Salida 3 3 5 2 3" xfId="49015"/>
    <cellStyle name="Salida 3 3 5 2 4" xfId="49016"/>
    <cellStyle name="Salida 3 3 5 3" xfId="49017"/>
    <cellStyle name="Salida 3 3 5 3 2" xfId="49018"/>
    <cellStyle name="Salida 3 3 5 3 2 2" xfId="49019"/>
    <cellStyle name="Salida 3 3 5 3 2 3" xfId="49020"/>
    <cellStyle name="Salida 3 3 5 3 2 4" xfId="49021"/>
    <cellStyle name="Salida 3 3 5 3 3" xfId="49022"/>
    <cellStyle name="Salida 3 3 5 3 3 2" xfId="49023"/>
    <cellStyle name="Salida 3 3 5 3 3 3" xfId="49024"/>
    <cellStyle name="Salida 3 3 5 3 3 4" xfId="49025"/>
    <cellStyle name="Salida 3 3 5 3 4" xfId="49026"/>
    <cellStyle name="Salida 3 3 5 3 5" xfId="49027"/>
    <cellStyle name="Salida 3 3 5 3 6" xfId="49028"/>
    <cellStyle name="Salida 3 3 5 4" xfId="49029"/>
    <cellStyle name="Salida 3 3 5 5" xfId="49030"/>
    <cellStyle name="Salida 3 3 6" xfId="49031"/>
    <cellStyle name="Salida 3 3 6 2" xfId="49032"/>
    <cellStyle name="Salida 3 3 6 2 2" xfId="49033"/>
    <cellStyle name="Salida 3 3 6 2 3" xfId="49034"/>
    <cellStyle name="Salida 3 3 6 2 4" xfId="49035"/>
    <cellStyle name="Salida 3 3 6 3" xfId="49036"/>
    <cellStyle name="Salida 3 3 6 3 2" xfId="49037"/>
    <cellStyle name="Salida 3 3 6 3 2 2" xfId="49038"/>
    <cellStyle name="Salida 3 3 6 3 2 3" xfId="49039"/>
    <cellStyle name="Salida 3 3 6 3 2 4" xfId="49040"/>
    <cellStyle name="Salida 3 3 6 3 3" xfId="49041"/>
    <cellStyle name="Salida 3 3 6 3 3 2" xfId="49042"/>
    <cellStyle name="Salida 3 3 6 3 3 3" xfId="49043"/>
    <cellStyle name="Salida 3 3 6 3 3 4" xfId="49044"/>
    <cellStyle name="Salida 3 3 6 3 4" xfId="49045"/>
    <cellStyle name="Salida 3 3 6 3 5" xfId="49046"/>
    <cellStyle name="Salida 3 3 6 3 6" xfId="49047"/>
    <cellStyle name="Salida 3 3 6 4" xfId="49048"/>
    <cellStyle name="Salida 3 3 6 5" xfId="49049"/>
    <cellStyle name="Salida 3 3 7" xfId="49050"/>
    <cellStyle name="Salida 3 3 7 2" xfId="49051"/>
    <cellStyle name="Salida 3 3 7 2 2" xfId="49052"/>
    <cellStyle name="Salida 3 3 7 2 3" xfId="49053"/>
    <cellStyle name="Salida 3 3 7 2 4" xfId="49054"/>
    <cellStyle name="Salida 3 3 7 3" xfId="49055"/>
    <cellStyle name="Salida 3 3 7 3 2" xfId="49056"/>
    <cellStyle name="Salida 3 3 7 3 2 2" xfId="49057"/>
    <cellStyle name="Salida 3 3 7 3 2 3" xfId="49058"/>
    <cellStyle name="Salida 3 3 7 3 2 4" xfId="49059"/>
    <cellStyle name="Salida 3 3 7 3 3" xfId="49060"/>
    <cellStyle name="Salida 3 3 7 3 3 2" xfId="49061"/>
    <cellStyle name="Salida 3 3 7 3 3 3" xfId="49062"/>
    <cellStyle name="Salida 3 3 7 3 3 4" xfId="49063"/>
    <cellStyle name="Salida 3 3 7 3 4" xfId="49064"/>
    <cellStyle name="Salida 3 3 7 3 5" xfId="49065"/>
    <cellStyle name="Salida 3 3 7 3 6" xfId="49066"/>
    <cellStyle name="Salida 3 3 7 4" xfId="49067"/>
    <cellStyle name="Salida 3 3 7 5" xfId="49068"/>
    <cellStyle name="Salida 3 3 8" xfId="49069"/>
    <cellStyle name="Salida 3 3 8 2" xfId="49070"/>
    <cellStyle name="Salida 3 3 8 2 2" xfId="49071"/>
    <cellStyle name="Salida 3 3 8 2 3" xfId="49072"/>
    <cellStyle name="Salida 3 3 8 2 4" xfId="49073"/>
    <cellStyle name="Salida 3 3 8 3" xfId="49074"/>
    <cellStyle name="Salida 3 3 8 3 2" xfId="49075"/>
    <cellStyle name="Salida 3 3 8 3 2 2" xfId="49076"/>
    <cellStyle name="Salida 3 3 8 3 2 3" xfId="49077"/>
    <cellStyle name="Salida 3 3 8 3 2 4" xfId="49078"/>
    <cellStyle name="Salida 3 3 8 3 3" xfId="49079"/>
    <cellStyle name="Salida 3 3 8 3 3 2" xfId="49080"/>
    <cellStyle name="Salida 3 3 8 3 3 3" xfId="49081"/>
    <cellStyle name="Salida 3 3 8 3 3 4" xfId="49082"/>
    <cellStyle name="Salida 3 3 8 3 4" xfId="49083"/>
    <cellStyle name="Salida 3 3 8 3 5" xfId="49084"/>
    <cellStyle name="Salida 3 3 8 3 6" xfId="49085"/>
    <cellStyle name="Salida 3 3 8 4" xfId="49086"/>
    <cellStyle name="Salida 3 3 8 5" xfId="49087"/>
    <cellStyle name="Salida 3 3 9" xfId="49088"/>
    <cellStyle name="Salida 3 3 9 2" xfId="49089"/>
    <cellStyle name="Salida 3 3 9 2 2" xfId="49090"/>
    <cellStyle name="Salida 3 3 9 2 3" xfId="49091"/>
    <cellStyle name="Salida 3 3 9 2 4" xfId="49092"/>
    <cellStyle name="Salida 3 3 9 3" xfId="49093"/>
    <cellStyle name="Salida 3 3 9 3 2" xfId="49094"/>
    <cellStyle name="Salida 3 3 9 3 2 2" xfId="49095"/>
    <cellStyle name="Salida 3 3 9 3 2 3" xfId="49096"/>
    <cellStyle name="Salida 3 3 9 3 2 4" xfId="49097"/>
    <cellStyle name="Salida 3 3 9 3 3" xfId="49098"/>
    <cellStyle name="Salida 3 3 9 3 3 2" xfId="49099"/>
    <cellStyle name="Salida 3 3 9 3 3 3" xfId="49100"/>
    <cellStyle name="Salida 3 3 9 3 3 4" xfId="49101"/>
    <cellStyle name="Salida 3 3 9 3 4" xfId="49102"/>
    <cellStyle name="Salida 3 3 9 3 5" xfId="49103"/>
    <cellStyle name="Salida 3 3 9 3 6" xfId="49104"/>
    <cellStyle name="Salida 3 3 9 4" xfId="49105"/>
    <cellStyle name="Salida 3 3 9 5" xfId="49106"/>
    <cellStyle name="Salida 3 4" xfId="49107"/>
    <cellStyle name="Salida 3 4 10" xfId="49108"/>
    <cellStyle name="Salida 3 4 10 2" xfId="49109"/>
    <cellStyle name="Salida 3 4 10 2 2" xfId="49110"/>
    <cellStyle name="Salida 3 4 10 2 3" xfId="49111"/>
    <cellStyle name="Salida 3 4 10 2 4" xfId="49112"/>
    <cellStyle name="Salida 3 4 10 3" xfId="49113"/>
    <cellStyle name="Salida 3 4 10 3 2" xfId="49114"/>
    <cellStyle name="Salida 3 4 10 3 2 2" xfId="49115"/>
    <cellStyle name="Salida 3 4 10 3 2 3" xfId="49116"/>
    <cellStyle name="Salida 3 4 10 3 2 4" xfId="49117"/>
    <cellStyle name="Salida 3 4 10 3 3" xfId="49118"/>
    <cellStyle name="Salida 3 4 10 3 3 2" xfId="49119"/>
    <cellStyle name="Salida 3 4 10 3 3 3" xfId="49120"/>
    <cellStyle name="Salida 3 4 10 3 3 4" xfId="49121"/>
    <cellStyle name="Salida 3 4 10 3 4" xfId="49122"/>
    <cellStyle name="Salida 3 4 10 3 5" xfId="49123"/>
    <cellStyle name="Salida 3 4 10 3 6" xfId="49124"/>
    <cellStyle name="Salida 3 4 10 4" xfId="49125"/>
    <cellStyle name="Salida 3 4 10 5" xfId="49126"/>
    <cellStyle name="Salida 3 4 11" xfId="49127"/>
    <cellStyle name="Salida 3 4 11 2" xfId="49128"/>
    <cellStyle name="Salida 3 4 11 2 2" xfId="49129"/>
    <cellStyle name="Salida 3 4 11 2 3" xfId="49130"/>
    <cellStyle name="Salida 3 4 11 2 4" xfId="49131"/>
    <cellStyle name="Salida 3 4 11 3" xfId="49132"/>
    <cellStyle name="Salida 3 4 11 3 2" xfId="49133"/>
    <cellStyle name="Salida 3 4 11 3 2 2" xfId="49134"/>
    <cellStyle name="Salida 3 4 11 3 2 3" xfId="49135"/>
    <cellStyle name="Salida 3 4 11 3 2 4" xfId="49136"/>
    <cellStyle name="Salida 3 4 11 3 3" xfId="49137"/>
    <cellStyle name="Salida 3 4 11 3 3 2" xfId="49138"/>
    <cellStyle name="Salida 3 4 11 3 3 3" xfId="49139"/>
    <cellStyle name="Salida 3 4 11 3 3 4" xfId="49140"/>
    <cellStyle name="Salida 3 4 11 3 4" xfId="49141"/>
    <cellStyle name="Salida 3 4 11 3 5" xfId="49142"/>
    <cellStyle name="Salida 3 4 11 3 6" xfId="49143"/>
    <cellStyle name="Salida 3 4 11 4" xfId="49144"/>
    <cellStyle name="Salida 3 4 11 5" xfId="49145"/>
    <cellStyle name="Salida 3 4 12" xfId="49146"/>
    <cellStyle name="Salida 3 4 12 2" xfId="49147"/>
    <cellStyle name="Salida 3 4 12 2 2" xfId="49148"/>
    <cellStyle name="Salida 3 4 12 2 2 2" xfId="49149"/>
    <cellStyle name="Salida 3 4 12 2 2 3" xfId="49150"/>
    <cellStyle name="Salida 3 4 12 2 2 4" xfId="49151"/>
    <cellStyle name="Salida 3 4 12 2 3" xfId="49152"/>
    <cellStyle name="Salida 3 4 12 2 3 2" xfId="49153"/>
    <cellStyle name="Salida 3 4 12 2 3 3" xfId="49154"/>
    <cellStyle name="Salida 3 4 12 2 3 4" xfId="49155"/>
    <cellStyle name="Salida 3 4 12 2 4" xfId="49156"/>
    <cellStyle name="Salida 3 4 12 2 5" xfId="49157"/>
    <cellStyle name="Salida 3 4 12 2 6" xfId="49158"/>
    <cellStyle name="Salida 3 4 12 3" xfId="49159"/>
    <cellStyle name="Salida 3 4 12 3 2" xfId="49160"/>
    <cellStyle name="Salida 3 4 12 3 2 2" xfId="49161"/>
    <cellStyle name="Salida 3 4 12 3 2 3" xfId="49162"/>
    <cellStyle name="Salida 3 4 12 3 2 4" xfId="49163"/>
    <cellStyle name="Salida 3 4 12 3 3" xfId="49164"/>
    <cellStyle name="Salida 3 4 12 3 3 2" xfId="49165"/>
    <cellStyle name="Salida 3 4 12 3 3 3" xfId="49166"/>
    <cellStyle name="Salida 3 4 12 3 3 4" xfId="49167"/>
    <cellStyle name="Salida 3 4 12 3 4" xfId="49168"/>
    <cellStyle name="Salida 3 4 12 3 5" xfId="49169"/>
    <cellStyle name="Salida 3 4 12 3 6" xfId="49170"/>
    <cellStyle name="Salida 3 4 12 4" xfId="49171"/>
    <cellStyle name="Salida 3 4 12 5" xfId="49172"/>
    <cellStyle name="Salida 3 4 12 6" xfId="49173"/>
    <cellStyle name="Salida 3 4 13" xfId="49174"/>
    <cellStyle name="Salida 3 4 14" xfId="49175"/>
    <cellStyle name="Salida 3 4 2" xfId="49176"/>
    <cellStyle name="Salida 3 4 2 2" xfId="49177"/>
    <cellStyle name="Salida 3 4 2 2 2" xfId="49178"/>
    <cellStyle name="Salida 3 4 2 2 2 2" xfId="49179"/>
    <cellStyle name="Salida 3 4 2 2 2 2 2" xfId="49180"/>
    <cellStyle name="Salida 3 4 2 2 2 2 3" xfId="49181"/>
    <cellStyle name="Salida 3 4 2 2 2 2 4" xfId="49182"/>
    <cellStyle name="Salida 3 4 2 2 2 3" xfId="49183"/>
    <cellStyle name="Salida 3 4 2 2 2 3 2" xfId="49184"/>
    <cellStyle name="Salida 3 4 2 2 2 3 3" xfId="49185"/>
    <cellStyle name="Salida 3 4 2 2 2 3 4" xfId="49186"/>
    <cellStyle name="Salida 3 4 2 2 2 4" xfId="49187"/>
    <cellStyle name="Salida 3 4 2 2 2 5" xfId="49188"/>
    <cellStyle name="Salida 3 4 2 2 2 6" xfId="49189"/>
    <cellStyle name="Salida 3 4 2 2 3" xfId="49190"/>
    <cellStyle name="Salida 3 4 2 2 3 2" xfId="49191"/>
    <cellStyle name="Salida 3 4 2 2 3 2 2" xfId="49192"/>
    <cellStyle name="Salida 3 4 2 2 3 2 3" xfId="49193"/>
    <cellStyle name="Salida 3 4 2 2 3 2 4" xfId="49194"/>
    <cellStyle name="Salida 3 4 2 2 3 3" xfId="49195"/>
    <cellStyle name="Salida 3 4 2 2 3 3 2" xfId="49196"/>
    <cellStyle name="Salida 3 4 2 2 3 3 3" xfId="49197"/>
    <cellStyle name="Salida 3 4 2 2 3 3 4" xfId="49198"/>
    <cellStyle name="Salida 3 4 2 2 3 4" xfId="49199"/>
    <cellStyle name="Salida 3 4 2 2 3 5" xfId="49200"/>
    <cellStyle name="Salida 3 4 2 2 3 6" xfId="49201"/>
    <cellStyle name="Salida 3 4 2 2 4" xfId="49202"/>
    <cellStyle name="Salida 3 4 2 2 5" xfId="49203"/>
    <cellStyle name="Salida 3 4 2 2 6" xfId="49204"/>
    <cellStyle name="Salida 3 4 2 3" xfId="49205"/>
    <cellStyle name="Salida 3 4 2 4" xfId="49206"/>
    <cellStyle name="Salida 3 4 3" xfId="49207"/>
    <cellStyle name="Salida 3 4 3 2" xfId="49208"/>
    <cellStyle name="Salida 3 4 3 2 2" xfId="49209"/>
    <cellStyle name="Salida 3 4 3 2 2 2" xfId="49210"/>
    <cellStyle name="Salida 3 4 3 2 2 2 2" xfId="49211"/>
    <cellStyle name="Salida 3 4 3 2 2 2 3" xfId="49212"/>
    <cellStyle name="Salida 3 4 3 2 2 2 4" xfId="49213"/>
    <cellStyle name="Salida 3 4 3 2 2 3" xfId="49214"/>
    <cellStyle name="Salida 3 4 3 2 2 3 2" xfId="49215"/>
    <cellStyle name="Salida 3 4 3 2 2 3 3" xfId="49216"/>
    <cellStyle name="Salida 3 4 3 2 2 3 4" xfId="49217"/>
    <cellStyle name="Salida 3 4 3 2 2 4" xfId="49218"/>
    <cellStyle name="Salida 3 4 3 2 2 5" xfId="49219"/>
    <cellStyle name="Salida 3 4 3 2 2 6" xfId="49220"/>
    <cellStyle name="Salida 3 4 3 2 3" xfId="49221"/>
    <cellStyle name="Salida 3 4 3 2 3 2" xfId="49222"/>
    <cellStyle name="Salida 3 4 3 2 3 2 2" xfId="49223"/>
    <cellStyle name="Salida 3 4 3 2 3 2 3" xfId="49224"/>
    <cellStyle name="Salida 3 4 3 2 3 2 4" xfId="49225"/>
    <cellStyle name="Salida 3 4 3 2 3 3" xfId="49226"/>
    <cellStyle name="Salida 3 4 3 2 3 3 2" xfId="49227"/>
    <cellStyle name="Salida 3 4 3 2 3 3 3" xfId="49228"/>
    <cellStyle name="Salida 3 4 3 2 3 3 4" xfId="49229"/>
    <cellStyle name="Salida 3 4 3 2 3 4" xfId="49230"/>
    <cellStyle name="Salida 3 4 3 2 3 5" xfId="49231"/>
    <cellStyle name="Salida 3 4 3 2 3 6" xfId="49232"/>
    <cellStyle name="Salida 3 4 3 2 4" xfId="49233"/>
    <cellStyle name="Salida 3 4 3 2 5" xfId="49234"/>
    <cellStyle name="Salida 3 4 3 2 6" xfId="49235"/>
    <cellStyle name="Salida 3 4 3 3" xfId="49236"/>
    <cellStyle name="Salida 3 4 3 4" xfId="49237"/>
    <cellStyle name="Salida 3 4 4" xfId="49238"/>
    <cellStyle name="Salida 3 4 4 2" xfId="49239"/>
    <cellStyle name="Salida 3 4 4 2 2" xfId="49240"/>
    <cellStyle name="Salida 3 4 4 2 2 2" xfId="49241"/>
    <cellStyle name="Salida 3 4 4 2 2 2 2" xfId="49242"/>
    <cellStyle name="Salida 3 4 4 2 2 2 3" xfId="49243"/>
    <cellStyle name="Salida 3 4 4 2 2 2 4" xfId="49244"/>
    <cellStyle name="Salida 3 4 4 2 2 3" xfId="49245"/>
    <cellStyle name="Salida 3 4 4 2 2 3 2" xfId="49246"/>
    <cellStyle name="Salida 3 4 4 2 2 3 3" xfId="49247"/>
    <cellStyle name="Salida 3 4 4 2 2 3 4" xfId="49248"/>
    <cellStyle name="Salida 3 4 4 2 2 4" xfId="49249"/>
    <cellStyle name="Salida 3 4 4 2 2 5" xfId="49250"/>
    <cellStyle name="Salida 3 4 4 2 2 6" xfId="49251"/>
    <cellStyle name="Salida 3 4 4 2 3" xfId="49252"/>
    <cellStyle name="Salida 3 4 4 2 3 2" xfId="49253"/>
    <cellStyle name="Salida 3 4 4 2 3 2 2" xfId="49254"/>
    <cellStyle name="Salida 3 4 4 2 3 2 3" xfId="49255"/>
    <cellStyle name="Salida 3 4 4 2 3 2 4" xfId="49256"/>
    <cellStyle name="Salida 3 4 4 2 3 3" xfId="49257"/>
    <cellStyle name="Salida 3 4 4 2 3 3 2" xfId="49258"/>
    <cellStyle name="Salida 3 4 4 2 3 3 3" xfId="49259"/>
    <cellStyle name="Salida 3 4 4 2 3 3 4" xfId="49260"/>
    <cellStyle name="Salida 3 4 4 2 3 4" xfId="49261"/>
    <cellStyle name="Salida 3 4 4 2 3 5" xfId="49262"/>
    <cellStyle name="Salida 3 4 4 2 3 6" xfId="49263"/>
    <cellStyle name="Salida 3 4 4 2 4" xfId="49264"/>
    <cellStyle name="Salida 3 4 4 2 5" xfId="49265"/>
    <cellStyle name="Salida 3 4 4 2 6" xfId="49266"/>
    <cellStyle name="Salida 3 4 4 3" xfId="49267"/>
    <cellStyle name="Salida 3 4 4 4" xfId="49268"/>
    <cellStyle name="Salida 3 4 5" xfId="49269"/>
    <cellStyle name="Salida 3 4 5 2" xfId="49270"/>
    <cellStyle name="Salida 3 4 5 2 2" xfId="49271"/>
    <cellStyle name="Salida 3 4 5 2 3" xfId="49272"/>
    <cellStyle name="Salida 3 4 5 2 4" xfId="49273"/>
    <cellStyle name="Salida 3 4 5 3" xfId="49274"/>
    <cellStyle name="Salida 3 4 5 3 2" xfId="49275"/>
    <cellStyle name="Salida 3 4 5 3 2 2" xfId="49276"/>
    <cellStyle name="Salida 3 4 5 3 2 3" xfId="49277"/>
    <cellStyle name="Salida 3 4 5 3 2 4" xfId="49278"/>
    <cellStyle name="Salida 3 4 5 3 3" xfId="49279"/>
    <cellStyle name="Salida 3 4 5 3 3 2" xfId="49280"/>
    <cellStyle name="Salida 3 4 5 3 3 3" xfId="49281"/>
    <cellStyle name="Salida 3 4 5 3 3 4" xfId="49282"/>
    <cellStyle name="Salida 3 4 5 3 4" xfId="49283"/>
    <cellStyle name="Salida 3 4 5 3 5" xfId="49284"/>
    <cellStyle name="Salida 3 4 5 3 6" xfId="49285"/>
    <cellStyle name="Salida 3 4 5 4" xfId="49286"/>
    <cellStyle name="Salida 3 4 5 5" xfId="49287"/>
    <cellStyle name="Salida 3 4 6" xfId="49288"/>
    <cellStyle name="Salida 3 4 6 2" xfId="49289"/>
    <cellStyle name="Salida 3 4 6 2 2" xfId="49290"/>
    <cellStyle name="Salida 3 4 6 2 3" xfId="49291"/>
    <cellStyle name="Salida 3 4 6 2 4" xfId="49292"/>
    <cellStyle name="Salida 3 4 6 3" xfId="49293"/>
    <cellStyle name="Salida 3 4 6 3 2" xfId="49294"/>
    <cellStyle name="Salida 3 4 6 3 2 2" xfId="49295"/>
    <cellStyle name="Salida 3 4 6 3 2 3" xfId="49296"/>
    <cellStyle name="Salida 3 4 6 3 2 4" xfId="49297"/>
    <cellStyle name="Salida 3 4 6 3 3" xfId="49298"/>
    <cellStyle name="Salida 3 4 6 3 3 2" xfId="49299"/>
    <cellStyle name="Salida 3 4 6 3 3 3" xfId="49300"/>
    <cellStyle name="Salida 3 4 6 3 3 4" xfId="49301"/>
    <cellStyle name="Salida 3 4 6 3 4" xfId="49302"/>
    <cellStyle name="Salida 3 4 6 3 5" xfId="49303"/>
    <cellStyle name="Salida 3 4 6 3 6" xfId="49304"/>
    <cellStyle name="Salida 3 4 6 4" xfId="49305"/>
    <cellStyle name="Salida 3 4 6 5" xfId="49306"/>
    <cellStyle name="Salida 3 4 7" xfId="49307"/>
    <cellStyle name="Salida 3 4 7 2" xfId="49308"/>
    <cellStyle name="Salida 3 4 7 2 2" xfId="49309"/>
    <cellStyle name="Salida 3 4 7 2 3" xfId="49310"/>
    <cellStyle name="Salida 3 4 7 2 4" xfId="49311"/>
    <cellStyle name="Salida 3 4 7 3" xfId="49312"/>
    <cellStyle name="Salida 3 4 7 3 2" xfId="49313"/>
    <cellStyle name="Salida 3 4 7 3 2 2" xfId="49314"/>
    <cellStyle name="Salida 3 4 7 3 2 3" xfId="49315"/>
    <cellStyle name="Salida 3 4 7 3 2 4" xfId="49316"/>
    <cellStyle name="Salida 3 4 7 3 3" xfId="49317"/>
    <cellStyle name="Salida 3 4 7 3 3 2" xfId="49318"/>
    <cellStyle name="Salida 3 4 7 3 3 3" xfId="49319"/>
    <cellStyle name="Salida 3 4 7 3 3 4" xfId="49320"/>
    <cellStyle name="Salida 3 4 7 3 4" xfId="49321"/>
    <cellStyle name="Salida 3 4 7 3 5" xfId="49322"/>
    <cellStyle name="Salida 3 4 7 3 6" xfId="49323"/>
    <cellStyle name="Salida 3 4 7 4" xfId="49324"/>
    <cellStyle name="Salida 3 4 7 5" xfId="49325"/>
    <cellStyle name="Salida 3 4 8" xfId="49326"/>
    <cellStyle name="Salida 3 4 8 2" xfId="49327"/>
    <cellStyle name="Salida 3 4 8 2 2" xfId="49328"/>
    <cellStyle name="Salida 3 4 8 2 3" xfId="49329"/>
    <cellStyle name="Salida 3 4 8 2 4" xfId="49330"/>
    <cellStyle name="Salida 3 4 8 3" xfId="49331"/>
    <cellStyle name="Salida 3 4 8 3 2" xfId="49332"/>
    <cellStyle name="Salida 3 4 8 3 2 2" xfId="49333"/>
    <cellStyle name="Salida 3 4 8 3 2 3" xfId="49334"/>
    <cellStyle name="Salida 3 4 8 3 2 4" xfId="49335"/>
    <cellStyle name="Salida 3 4 8 3 3" xfId="49336"/>
    <cellStyle name="Salida 3 4 8 3 3 2" xfId="49337"/>
    <cellStyle name="Salida 3 4 8 3 3 3" xfId="49338"/>
    <cellStyle name="Salida 3 4 8 3 3 4" xfId="49339"/>
    <cellStyle name="Salida 3 4 8 3 4" xfId="49340"/>
    <cellStyle name="Salida 3 4 8 3 5" xfId="49341"/>
    <cellStyle name="Salida 3 4 8 3 6" xfId="49342"/>
    <cellStyle name="Salida 3 4 8 4" xfId="49343"/>
    <cellStyle name="Salida 3 4 8 5" xfId="49344"/>
    <cellStyle name="Salida 3 4 9" xfId="49345"/>
    <cellStyle name="Salida 3 4 9 2" xfId="49346"/>
    <cellStyle name="Salida 3 4 9 2 2" xfId="49347"/>
    <cellStyle name="Salida 3 4 9 2 3" xfId="49348"/>
    <cellStyle name="Salida 3 4 9 2 4" xfId="49349"/>
    <cellStyle name="Salida 3 4 9 3" xfId="49350"/>
    <cellStyle name="Salida 3 4 9 3 2" xfId="49351"/>
    <cellStyle name="Salida 3 4 9 3 2 2" xfId="49352"/>
    <cellStyle name="Salida 3 4 9 3 2 3" xfId="49353"/>
    <cellStyle name="Salida 3 4 9 3 2 4" xfId="49354"/>
    <cellStyle name="Salida 3 4 9 3 3" xfId="49355"/>
    <cellStyle name="Salida 3 4 9 3 3 2" xfId="49356"/>
    <cellStyle name="Salida 3 4 9 3 3 3" xfId="49357"/>
    <cellStyle name="Salida 3 4 9 3 3 4" xfId="49358"/>
    <cellStyle name="Salida 3 4 9 3 4" xfId="49359"/>
    <cellStyle name="Salida 3 4 9 3 5" xfId="49360"/>
    <cellStyle name="Salida 3 4 9 3 6" xfId="49361"/>
    <cellStyle name="Salida 3 4 9 4" xfId="49362"/>
    <cellStyle name="Salida 3 4 9 5" xfId="49363"/>
    <cellStyle name="Salida 3 5" xfId="49364"/>
    <cellStyle name="Salida 3 5 2" xfId="49365"/>
    <cellStyle name="Salida 3 5 2 2" xfId="49366"/>
    <cellStyle name="Salida 3 5 2 3" xfId="49367"/>
    <cellStyle name="Salida 3 5 2 4" xfId="49368"/>
    <cellStyle name="Salida 3 5 3" xfId="49369"/>
    <cellStyle name="Salida 3 5 3 2" xfId="49370"/>
    <cellStyle name="Salida 3 5 3 2 2" xfId="49371"/>
    <cellStyle name="Salida 3 5 3 2 3" xfId="49372"/>
    <cellStyle name="Salida 3 5 3 2 4" xfId="49373"/>
    <cellStyle name="Salida 3 5 3 3" xfId="49374"/>
    <cellStyle name="Salida 3 5 3 3 2" xfId="49375"/>
    <cellStyle name="Salida 3 5 3 3 3" xfId="49376"/>
    <cellStyle name="Salida 3 5 3 3 4" xfId="49377"/>
    <cellStyle name="Salida 3 5 3 4" xfId="49378"/>
    <cellStyle name="Salida 3 5 3 5" xfId="49379"/>
    <cellStyle name="Salida 3 5 3 6" xfId="49380"/>
    <cellStyle name="Salida 3 5 4" xfId="49381"/>
    <cellStyle name="Salida 3 5 5" xfId="49382"/>
    <cellStyle name="Salida 3 6" xfId="49383"/>
    <cellStyle name="Salida 3 6 2" xfId="49384"/>
    <cellStyle name="Salida 3 6 2 2" xfId="49385"/>
    <cellStyle name="Salida 3 6 2 2 2" xfId="49386"/>
    <cellStyle name="Salida 3 6 2 2 3" xfId="49387"/>
    <cellStyle name="Salida 3 6 2 2 4" xfId="49388"/>
    <cellStyle name="Salida 3 6 2 3" xfId="49389"/>
    <cellStyle name="Salida 3 6 2 3 2" xfId="49390"/>
    <cellStyle name="Salida 3 6 2 3 3" xfId="49391"/>
    <cellStyle name="Salida 3 6 2 3 4" xfId="49392"/>
    <cellStyle name="Salida 3 6 2 4" xfId="49393"/>
    <cellStyle name="Salida 3 6 2 5" xfId="49394"/>
    <cellStyle name="Salida 3 6 2 6" xfId="49395"/>
    <cellStyle name="Salida 3 6 3" xfId="49396"/>
    <cellStyle name="Salida 3 6 3 2" xfId="49397"/>
    <cellStyle name="Salida 3 6 3 2 2" xfId="49398"/>
    <cellStyle name="Salida 3 6 3 2 3" xfId="49399"/>
    <cellStyle name="Salida 3 6 3 2 4" xfId="49400"/>
    <cellStyle name="Salida 3 6 3 3" xfId="49401"/>
    <cellStyle name="Salida 3 6 3 3 2" xfId="49402"/>
    <cellStyle name="Salida 3 6 3 3 3" xfId="49403"/>
    <cellStyle name="Salida 3 6 3 3 4" xfId="49404"/>
    <cellStyle name="Salida 3 6 3 4" xfId="49405"/>
    <cellStyle name="Salida 3 6 3 5" xfId="49406"/>
    <cellStyle name="Salida 3 6 3 6" xfId="49407"/>
    <cellStyle name="Salida 3 6 4" xfId="49408"/>
    <cellStyle name="Salida 3 6 5" xfId="49409"/>
    <cellStyle name="Salida 3 6 6" xfId="49410"/>
    <cellStyle name="Salida 3 7" xfId="49411"/>
    <cellStyle name="Salida 3 8" xfId="49412"/>
    <cellStyle name="Salida 4" xfId="49413"/>
    <cellStyle name="Salida 4 2" xfId="49414"/>
    <cellStyle name="Salida 4 2 2" xfId="49415"/>
    <cellStyle name="Salida 4 2 2 10" xfId="49416"/>
    <cellStyle name="Salida 4 2 2 10 2" xfId="49417"/>
    <cellStyle name="Salida 4 2 2 10 2 2" xfId="49418"/>
    <cellStyle name="Salida 4 2 2 10 2 3" xfId="49419"/>
    <cellStyle name="Salida 4 2 2 10 2 4" xfId="49420"/>
    <cellStyle name="Salida 4 2 2 10 3" xfId="49421"/>
    <cellStyle name="Salida 4 2 2 10 3 2" xfId="49422"/>
    <cellStyle name="Salida 4 2 2 10 3 2 2" xfId="49423"/>
    <cellStyle name="Salida 4 2 2 10 3 2 3" xfId="49424"/>
    <cellStyle name="Salida 4 2 2 10 3 2 4" xfId="49425"/>
    <cellStyle name="Salida 4 2 2 10 3 3" xfId="49426"/>
    <cellStyle name="Salida 4 2 2 10 3 3 2" xfId="49427"/>
    <cellStyle name="Salida 4 2 2 10 3 3 3" xfId="49428"/>
    <cellStyle name="Salida 4 2 2 10 3 3 4" xfId="49429"/>
    <cellStyle name="Salida 4 2 2 10 3 4" xfId="49430"/>
    <cellStyle name="Salida 4 2 2 10 3 5" xfId="49431"/>
    <cellStyle name="Salida 4 2 2 10 3 6" xfId="49432"/>
    <cellStyle name="Salida 4 2 2 10 4" xfId="49433"/>
    <cellStyle name="Salida 4 2 2 10 5" xfId="49434"/>
    <cellStyle name="Salida 4 2 2 11" xfId="49435"/>
    <cellStyle name="Salida 4 2 2 11 2" xfId="49436"/>
    <cellStyle name="Salida 4 2 2 11 2 2" xfId="49437"/>
    <cellStyle name="Salida 4 2 2 11 2 3" xfId="49438"/>
    <cellStyle name="Salida 4 2 2 11 2 4" xfId="49439"/>
    <cellStyle name="Salida 4 2 2 11 3" xfId="49440"/>
    <cellStyle name="Salida 4 2 2 11 3 2" xfId="49441"/>
    <cellStyle name="Salida 4 2 2 11 3 2 2" xfId="49442"/>
    <cellStyle name="Salida 4 2 2 11 3 2 3" xfId="49443"/>
    <cellStyle name="Salida 4 2 2 11 3 2 4" xfId="49444"/>
    <cellStyle name="Salida 4 2 2 11 3 3" xfId="49445"/>
    <cellStyle name="Salida 4 2 2 11 3 3 2" xfId="49446"/>
    <cellStyle name="Salida 4 2 2 11 3 3 3" xfId="49447"/>
    <cellStyle name="Salida 4 2 2 11 3 3 4" xfId="49448"/>
    <cellStyle name="Salida 4 2 2 11 3 4" xfId="49449"/>
    <cellStyle name="Salida 4 2 2 11 3 5" xfId="49450"/>
    <cellStyle name="Salida 4 2 2 11 3 6" xfId="49451"/>
    <cellStyle name="Salida 4 2 2 11 4" xfId="49452"/>
    <cellStyle name="Salida 4 2 2 11 5" xfId="49453"/>
    <cellStyle name="Salida 4 2 2 12" xfId="49454"/>
    <cellStyle name="Salida 4 2 2 12 2" xfId="49455"/>
    <cellStyle name="Salida 4 2 2 12 2 2" xfId="49456"/>
    <cellStyle name="Salida 4 2 2 12 2 2 2" xfId="49457"/>
    <cellStyle name="Salida 4 2 2 12 2 2 3" xfId="49458"/>
    <cellStyle name="Salida 4 2 2 12 2 2 4" xfId="49459"/>
    <cellStyle name="Salida 4 2 2 12 2 3" xfId="49460"/>
    <cellStyle name="Salida 4 2 2 12 2 3 2" xfId="49461"/>
    <cellStyle name="Salida 4 2 2 12 2 3 3" xfId="49462"/>
    <cellStyle name="Salida 4 2 2 12 2 3 4" xfId="49463"/>
    <cellStyle name="Salida 4 2 2 12 2 4" xfId="49464"/>
    <cellStyle name="Salida 4 2 2 12 2 5" xfId="49465"/>
    <cellStyle name="Salida 4 2 2 12 2 6" xfId="49466"/>
    <cellStyle name="Salida 4 2 2 12 3" xfId="49467"/>
    <cellStyle name="Salida 4 2 2 12 3 2" xfId="49468"/>
    <cellStyle name="Salida 4 2 2 12 3 2 2" xfId="49469"/>
    <cellStyle name="Salida 4 2 2 12 3 2 3" xfId="49470"/>
    <cellStyle name="Salida 4 2 2 12 3 2 4" xfId="49471"/>
    <cellStyle name="Salida 4 2 2 12 3 3" xfId="49472"/>
    <cellStyle name="Salida 4 2 2 12 3 3 2" xfId="49473"/>
    <cellStyle name="Salida 4 2 2 12 3 3 3" xfId="49474"/>
    <cellStyle name="Salida 4 2 2 12 3 3 4" xfId="49475"/>
    <cellStyle name="Salida 4 2 2 12 3 4" xfId="49476"/>
    <cellStyle name="Salida 4 2 2 12 3 5" xfId="49477"/>
    <cellStyle name="Salida 4 2 2 12 3 6" xfId="49478"/>
    <cellStyle name="Salida 4 2 2 12 4" xfId="49479"/>
    <cellStyle name="Salida 4 2 2 12 5" xfId="49480"/>
    <cellStyle name="Salida 4 2 2 12 6" xfId="49481"/>
    <cellStyle name="Salida 4 2 2 13" xfId="49482"/>
    <cellStyle name="Salida 4 2 2 14" xfId="49483"/>
    <cellStyle name="Salida 4 2 2 2" xfId="49484"/>
    <cellStyle name="Salida 4 2 2 2 2" xfId="49485"/>
    <cellStyle name="Salida 4 2 2 2 2 2" xfId="49486"/>
    <cellStyle name="Salida 4 2 2 2 2 2 2" xfId="49487"/>
    <cellStyle name="Salida 4 2 2 2 2 2 2 2" xfId="49488"/>
    <cellStyle name="Salida 4 2 2 2 2 2 2 3" xfId="49489"/>
    <cellStyle name="Salida 4 2 2 2 2 2 2 4" xfId="49490"/>
    <cellStyle name="Salida 4 2 2 2 2 2 3" xfId="49491"/>
    <cellStyle name="Salida 4 2 2 2 2 2 3 2" xfId="49492"/>
    <cellStyle name="Salida 4 2 2 2 2 2 3 3" xfId="49493"/>
    <cellStyle name="Salida 4 2 2 2 2 2 3 4" xfId="49494"/>
    <cellStyle name="Salida 4 2 2 2 2 2 4" xfId="49495"/>
    <cellStyle name="Salida 4 2 2 2 2 2 5" xfId="49496"/>
    <cellStyle name="Salida 4 2 2 2 2 2 6" xfId="49497"/>
    <cellStyle name="Salida 4 2 2 2 2 3" xfId="49498"/>
    <cellStyle name="Salida 4 2 2 2 2 3 2" xfId="49499"/>
    <cellStyle name="Salida 4 2 2 2 2 3 2 2" xfId="49500"/>
    <cellStyle name="Salida 4 2 2 2 2 3 2 3" xfId="49501"/>
    <cellStyle name="Salida 4 2 2 2 2 3 2 4" xfId="49502"/>
    <cellStyle name="Salida 4 2 2 2 2 3 3" xfId="49503"/>
    <cellStyle name="Salida 4 2 2 2 2 3 3 2" xfId="49504"/>
    <cellStyle name="Salida 4 2 2 2 2 3 3 3" xfId="49505"/>
    <cellStyle name="Salida 4 2 2 2 2 3 3 4" xfId="49506"/>
    <cellStyle name="Salida 4 2 2 2 2 3 4" xfId="49507"/>
    <cellStyle name="Salida 4 2 2 2 2 3 5" xfId="49508"/>
    <cellStyle name="Salida 4 2 2 2 2 3 6" xfId="49509"/>
    <cellStyle name="Salida 4 2 2 2 2 4" xfId="49510"/>
    <cellStyle name="Salida 4 2 2 2 2 5" xfId="49511"/>
    <cellStyle name="Salida 4 2 2 2 2 6" xfId="49512"/>
    <cellStyle name="Salida 4 2 2 2 3" xfId="49513"/>
    <cellStyle name="Salida 4 2 2 2 4" xfId="49514"/>
    <cellStyle name="Salida 4 2 2 3" xfId="49515"/>
    <cellStyle name="Salida 4 2 2 3 2" xfId="49516"/>
    <cellStyle name="Salida 4 2 2 3 2 2" xfId="49517"/>
    <cellStyle name="Salida 4 2 2 3 2 2 2" xfId="49518"/>
    <cellStyle name="Salida 4 2 2 3 2 2 2 2" xfId="49519"/>
    <cellStyle name="Salida 4 2 2 3 2 2 2 3" xfId="49520"/>
    <cellStyle name="Salida 4 2 2 3 2 2 2 4" xfId="49521"/>
    <cellStyle name="Salida 4 2 2 3 2 2 3" xfId="49522"/>
    <cellStyle name="Salida 4 2 2 3 2 2 3 2" xfId="49523"/>
    <cellStyle name="Salida 4 2 2 3 2 2 3 3" xfId="49524"/>
    <cellStyle name="Salida 4 2 2 3 2 2 3 4" xfId="49525"/>
    <cellStyle name="Salida 4 2 2 3 2 2 4" xfId="49526"/>
    <cellStyle name="Salida 4 2 2 3 2 2 5" xfId="49527"/>
    <cellStyle name="Salida 4 2 2 3 2 2 6" xfId="49528"/>
    <cellStyle name="Salida 4 2 2 3 2 3" xfId="49529"/>
    <cellStyle name="Salida 4 2 2 3 2 3 2" xfId="49530"/>
    <cellStyle name="Salida 4 2 2 3 2 3 2 2" xfId="49531"/>
    <cellStyle name="Salida 4 2 2 3 2 3 2 3" xfId="49532"/>
    <cellStyle name="Salida 4 2 2 3 2 3 2 4" xfId="49533"/>
    <cellStyle name="Salida 4 2 2 3 2 3 3" xfId="49534"/>
    <cellStyle name="Salida 4 2 2 3 2 3 3 2" xfId="49535"/>
    <cellStyle name="Salida 4 2 2 3 2 3 3 3" xfId="49536"/>
    <cellStyle name="Salida 4 2 2 3 2 3 3 4" xfId="49537"/>
    <cellStyle name="Salida 4 2 2 3 2 3 4" xfId="49538"/>
    <cellStyle name="Salida 4 2 2 3 2 3 5" xfId="49539"/>
    <cellStyle name="Salida 4 2 2 3 2 3 6" xfId="49540"/>
    <cellStyle name="Salida 4 2 2 3 2 4" xfId="49541"/>
    <cellStyle name="Salida 4 2 2 3 2 5" xfId="49542"/>
    <cellStyle name="Salida 4 2 2 3 2 6" xfId="49543"/>
    <cellStyle name="Salida 4 2 2 3 3" xfId="49544"/>
    <cellStyle name="Salida 4 2 2 3 4" xfId="49545"/>
    <cellStyle name="Salida 4 2 2 4" xfId="49546"/>
    <cellStyle name="Salida 4 2 2 4 2" xfId="49547"/>
    <cellStyle name="Salida 4 2 2 4 2 2" xfId="49548"/>
    <cellStyle name="Salida 4 2 2 4 2 2 2" xfId="49549"/>
    <cellStyle name="Salida 4 2 2 4 2 2 2 2" xfId="49550"/>
    <cellStyle name="Salida 4 2 2 4 2 2 2 3" xfId="49551"/>
    <cellStyle name="Salida 4 2 2 4 2 2 2 4" xfId="49552"/>
    <cellStyle name="Salida 4 2 2 4 2 2 3" xfId="49553"/>
    <cellStyle name="Salida 4 2 2 4 2 2 3 2" xfId="49554"/>
    <cellStyle name="Salida 4 2 2 4 2 2 3 3" xfId="49555"/>
    <cellStyle name="Salida 4 2 2 4 2 2 3 4" xfId="49556"/>
    <cellStyle name="Salida 4 2 2 4 2 2 4" xfId="49557"/>
    <cellStyle name="Salida 4 2 2 4 2 2 5" xfId="49558"/>
    <cellStyle name="Salida 4 2 2 4 2 2 6" xfId="49559"/>
    <cellStyle name="Salida 4 2 2 4 2 3" xfId="49560"/>
    <cellStyle name="Salida 4 2 2 4 2 3 2" xfId="49561"/>
    <cellStyle name="Salida 4 2 2 4 2 3 2 2" xfId="49562"/>
    <cellStyle name="Salida 4 2 2 4 2 3 2 3" xfId="49563"/>
    <cellStyle name="Salida 4 2 2 4 2 3 2 4" xfId="49564"/>
    <cellStyle name="Salida 4 2 2 4 2 3 3" xfId="49565"/>
    <cellStyle name="Salida 4 2 2 4 2 3 3 2" xfId="49566"/>
    <cellStyle name="Salida 4 2 2 4 2 3 3 3" xfId="49567"/>
    <cellStyle name="Salida 4 2 2 4 2 3 3 4" xfId="49568"/>
    <cellStyle name="Salida 4 2 2 4 2 3 4" xfId="49569"/>
    <cellStyle name="Salida 4 2 2 4 2 3 5" xfId="49570"/>
    <cellStyle name="Salida 4 2 2 4 2 3 6" xfId="49571"/>
    <cellStyle name="Salida 4 2 2 4 2 4" xfId="49572"/>
    <cellStyle name="Salida 4 2 2 4 2 5" xfId="49573"/>
    <cellStyle name="Salida 4 2 2 4 2 6" xfId="49574"/>
    <cellStyle name="Salida 4 2 2 4 3" xfId="49575"/>
    <cellStyle name="Salida 4 2 2 4 4" xfId="49576"/>
    <cellStyle name="Salida 4 2 2 5" xfId="49577"/>
    <cellStyle name="Salida 4 2 2 5 2" xfId="49578"/>
    <cellStyle name="Salida 4 2 2 5 2 2" xfId="49579"/>
    <cellStyle name="Salida 4 2 2 5 2 3" xfId="49580"/>
    <cellStyle name="Salida 4 2 2 5 2 4" xfId="49581"/>
    <cellStyle name="Salida 4 2 2 5 3" xfId="49582"/>
    <cellStyle name="Salida 4 2 2 5 3 2" xfId="49583"/>
    <cellStyle name="Salida 4 2 2 5 3 2 2" xfId="49584"/>
    <cellStyle name="Salida 4 2 2 5 3 2 3" xfId="49585"/>
    <cellStyle name="Salida 4 2 2 5 3 2 4" xfId="49586"/>
    <cellStyle name="Salida 4 2 2 5 3 3" xfId="49587"/>
    <cellStyle name="Salida 4 2 2 5 3 3 2" xfId="49588"/>
    <cellStyle name="Salida 4 2 2 5 3 3 3" xfId="49589"/>
    <cellStyle name="Salida 4 2 2 5 3 3 4" xfId="49590"/>
    <cellStyle name="Salida 4 2 2 5 3 4" xfId="49591"/>
    <cellStyle name="Salida 4 2 2 5 3 5" xfId="49592"/>
    <cellStyle name="Salida 4 2 2 5 3 6" xfId="49593"/>
    <cellStyle name="Salida 4 2 2 5 4" xfId="49594"/>
    <cellStyle name="Salida 4 2 2 5 5" xfId="49595"/>
    <cellStyle name="Salida 4 2 2 6" xfId="49596"/>
    <cellStyle name="Salida 4 2 2 6 2" xfId="49597"/>
    <cellStyle name="Salida 4 2 2 6 2 2" xfId="49598"/>
    <cellStyle name="Salida 4 2 2 6 2 3" xfId="49599"/>
    <cellStyle name="Salida 4 2 2 6 2 4" xfId="49600"/>
    <cellStyle name="Salida 4 2 2 6 3" xfId="49601"/>
    <cellStyle name="Salida 4 2 2 6 3 2" xfId="49602"/>
    <cellStyle name="Salida 4 2 2 6 3 2 2" xfId="49603"/>
    <cellStyle name="Salida 4 2 2 6 3 2 3" xfId="49604"/>
    <cellStyle name="Salida 4 2 2 6 3 2 4" xfId="49605"/>
    <cellStyle name="Salida 4 2 2 6 3 3" xfId="49606"/>
    <cellStyle name="Salida 4 2 2 6 3 3 2" xfId="49607"/>
    <cellStyle name="Salida 4 2 2 6 3 3 3" xfId="49608"/>
    <cellStyle name="Salida 4 2 2 6 3 3 4" xfId="49609"/>
    <cellStyle name="Salida 4 2 2 6 3 4" xfId="49610"/>
    <cellStyle name="Salida 4 2 2 6 3 5" xfId="49611"/>
    <cellStyle name="Salida 4 2 2 6 3 6" xfId="49612"/>
    <cellStyle name="Salida 4 2 2 6 4" xfId="49613"/>
    <cellStyle name="Salida 4 2 2 6 5" xfId="49614"/>
    <cellStyle name="Salida 4 2 2 7" xfId="49615"/>
    <cellStyle name="Salida 4 2 2 7 2" xfId="49616"/>
    <cellStyle name="Salida 4 2 2 7 2 2" xfId="49617"/>
    <cellStyle name="Salida 4 2 2 7 2 3" xfId="49618"/>
    <cellStyle name="Salida 4 2 2 7 2 4" xfId="49619"/>
    <cellStyle name="Salida 4 2 2 7 3" xfId="49620"/>
    <cellStyle name="Salida 4 2 2 7 3 2" xfId="49621"/>
    <cellStyle name="Salida 4 2 2 7 3 2 2" xfId="49622"/>
    <cellStyle name="Salida 4 2 2 7 3 2 3" xfId="49623"/>
    <cellStyle name="Salida 4 2 2 7 3 2 4" xfId="49624"/>
    <cellStyle name="Salida 4 2 2 7 3 3" xfId="49625"/>
    <cellStyle name="Salida 4 2 2 7 3 3 2" xfId="49626"/>
    <cellStyle name="Salida 4 2 2 7 3 3 3" xfId="49627"/>
    <cellStyle name="Salida 4 2 2 7 3 3 4" xfId="49628"/>
    <cellStyle name="Salida 4 2 2 7 3 4" xfId="49629"/>
    <cellStyle name="Salida 4 2 2 7 3 5" xfId="49630"/>
    <cellStyle name="Salida 4 2 2 7 3 6" xfId="49631"/>
    <cellStyle name="Salida 4 2 2 7 4" xfId="49632"/>
    <cellStyle name="Salida 4 2 2 7 5" xfId="49633"/>
    <cellStyle name="Salida 4 2 2 8" xfId="49634"/>
    <cellStyle name="Salida 4 2 2 8 2" xfId="49635"/>
    <cellStyle name="Salida 4 2 2 8 2 2" xfId="49636"/>
    <cellStyle name="Salida 4 2 2 8 2 3" xfId="49637"/>
    <cellStyle name="Salida 4 2 2 8 2 4" xfId="49638"/>
    <cellStyle name="Salida 4 2 2 8 3" xfId="49639"/>
    <cellStyle name="Salida 4 2 2 8 3 2" xfId="49640"/>
    <cellStyle name="Salida 4 2 2 8 3 2 2" xfId="49641"/>
    <cellStyle name="Salida 4 2 2 8 3 2 3" xfId="49642"/>
    <cellStyle name="Salida 4 2 2 8 3 2 4" xfId="49643"/>
    <cellStyle name="Salida 4 2 2 8 3 3" xfId="49644"/>
    <cellStyle name="Salida 4 2 2 8 3 3 2" xfId="49645"/>
    <cellStyle name="Salida 4 2 2 8 3 3 3" xfId="49646"/>
    <cellStyle name="Salida 4 2 2 8 3 3 4" xfId="49647"/>
    <cellStyle name="Salida 4 2 2 8 3 4" xfId="49648"/>
    <cellStyle name="Salida 4 2 2 8 3 5" xfId="49649"/>
    <cellStyle name="Salida 4 2 2 8 3 6" xfId="49650"/>
    <cellStyle name="Salida 4 2 2 8 4" xfId="49651"/>
    <cellStyle name="Salida 4 2 2 8 5" xfId="49652"/>
    <cellStyle name="Salida 4 2 2 9" xfId="49653"/>
    <cellStyle name="Salida 4 2 2 9 2" xfId="49654"/>
    <cellStyle name="Salida 4 2 2 9 2 2" xfId="49655"/>
    <cellStyle name="Salida 4 2 2 9 2 3" xfId="49656"/>
    <cellStyle name="Salida 4 2 2 9 2 4" xfId="49657"/>
    <cellStyle name="Salida 4 2 2 9 3" xfId="49658"/>
    <cellStyle name="Salida 4 2 2 9 3 2" xfId="49659"/>
    <cellStyle name="Salida 4 2 2 9 3 2 2" xfId="49660"/>
    <cellStyle name="Salida 4 2 2 9 3 2 3" xfId="49661"/>
    <cellStyle name="Salida 4 2 2 9 3 2 4" xfId="49662"/>
    <cellStyle name="Salida 4 2 2 9 3 3" xfId="49663"/>
    <cellStyle name="Salida 4 2 2 9 3 3 2" xfId="49664"/>
    <cellStyle name="Salida 4 2 2 9 3 3 3" xfId="49665"/>
    <cellStyle name="Salida 4 2 2 9 3 3 4" xfId="49666"/>
    <cellStyle name="Salida 4 2 2 9 3 4" xfId="49667"/>
    <cellStyle name="Salida 4 2 2 9 3 5" xfId="49668"/>
    <cellStyle name="Salida 4 2 2 9 3 6" xfId="49669"/>
    <cellStyle name="Salida 4 2 2 9 4" xfId="49670"/>
    <cellStyle name="Salida 4 2 2 9 5" xfId="49671"/>
    <cellStyle name="Salida 4 2 3" xfId="49672"/>
    <cellStyle name="Salida 4 2 3 2" xfId="49673"/>
    <cellStyle name="Salida 4 2 3 2 2" xfId="49674"/>
    <cellStyle name="Salida 4 2 3 2 3" xfId="49675"/>
    <cellStyle name="Salida 4 2 3 2 4" xfId="49676"/>
    <cellStyle name="Salida 4 2 3 3" xfId="49677"/>
    <cellStyle name="Salida 4 2 3 3 2" xfId="49678"/>
    <cellStyle name="Salida 4 2 3 3 2 2" xfId="49679"/>
    <cellStyle name="Salida 4 2 3 3 2 3" xfId="49680"/>
    <cellStyle name="Salida 4 2 3 3 2 4" xfId="49681"/>
    <cellStyle name="Salida 4 2 3 3 3" xfId="49682"/>
    <cellStyle name="Salida 4 2 3 3 3 2" xfId="49683"/>
    <cellStyle name="Salida 4 2 3 3 3 3" xfId="49684"/>
    <cellStyle name="Salida 4 2 3 3 3 4" xfId="49685"/>
    <cellStyle name="Salida 4 2 3 3 4" xfId="49686"/>
    <cellStyle name="Salida 4 2 3 3 5" xfId="49687"/>
    <cellStyle name="Salida 4 2 3 3 6" xfId="49688"/>
    <cellStyle name="Salida 4 2 3 4" xfId="49689"/>
    <cellStyle name="Salida 4 2 3 5" xfId="49690"/>
    <cellStyle name="Salida 4 2 4" xfId="49691"/>
    <cellStyle name="Salida 4 2 4 2" xfId="49692"/>
    <cellStyle name="Salida 4 2 4 2 2" xfId="49693"/>
    <cellStyle name="Salida 4 2 4 2 2 2" xfId="49694"/>
    <cellStyle name="Salida 4 2 4 2 2 3" xfId="49695"/>
    <cellStyle name="Salida 4 2 4 2 2 4" xfId="49696"/>
    <cellStyle name="Salida 4 2 4 2 3" xfId="49697"/>
    <cellStyle name="Salida 4 2 4 2 3 2" xfId="49698"/>
    <cellStyle name="Salida 4 2 4 2 3 3" xfId="49699"/>
    <cellStyle name="Salida 4 2 4 2 3 4" xfId="49700"/>
    <cellStyle name="Salida 4 2 4 2 4" xfId="49701"/>
    <cellStyle name="Salida 4 2 4 2 5" xfId="49702"/>
    <cellStyle name="Salida 4 2 4 2 6" xfId="49703"/>
    <cellStyle name="Salida 4 2 4 3" xfId="49704"/>
    <cellStyle name="Salida 4 2 4 3 2" xfId="49705"/>
    <cellStyle name="Salida 4 2 4 3 2 2" xfId="49706"/>
    <cellStyle name="Salida 4 2 4 3 2 3" xfId="49707"/>
    <cellStyle name="Salida 4 2 4 3 2 4" xfId="49708"/>
    <cellStyle name="Salida 4 2 4 3 3" xfId="49709"/>
    <cellStyle name="Salida 4 2 4 3 3 2" xfId="49710"/>
    <cellStyle name="Salida 4 2 4 3 3 3" xfId="49711"/>
    <cellStyle name="Salida 4 2 4 3 3 4" xfId="49712"/>
    <cellStyle name="Salida 4 2 4 3 4" xfId="49713"/>
    <cellStyle name="Salida 4 2 4 3 5" xfId="49714"/>
    <cellStyle name="Salida 4 2 4 3 6" xfId="49715"/>
    <cellStyle name="Salida 4 2 4 4" xfId="49716"/>
    <cellStyle name="Salida 4 2 4 5" xfId="49717"/>
    <cellStyle name="Salida 4 2 4 6" xfId="49718"/>
    <cellStyle name="Salida 4 2 5" xfId="49719"/>
    <cellStyle name="Salida 4 2 6" xfId="49720"/>
    <cellStyle name="Salida 4 3" xfId="49721"/>
    <cellStyle name="Salida 4 3 10" xfId="49722"/>
    <cellStyle name="Salida 4 3 10 2" xfId="49723"/>
    <cellStyle name="Salida 4 3 10 2 2" xfId="49724"/>
    <cellStyle name="Salida 4 3 10 2 3" xfId="49725"/>
    <cellStyle name="Salida 4 3 10 2 4" xfId="49726"/>
    <cellStyle name="Salida 4 3 10 3" xfId="49727"/>
    <cellStyle name="Salida 4 3 10 3 2" xfId="49728"/>
    <cellStyle name="Salida 4 3 10 3 2 2" xfId="49729"/>
    <cellStyle name="Salida 4 3 10 3 2 3" xfId="49730"/>
    <cellStyle name="Salida 4 3 10 3 2 4" xfId="49731"/>
    <cellStyle name="Salida 4 3 10 3 3" xfId="49732"/>
    <cellStyle name="Salida 4 3 10 3 3 2" xfId="49733"/>
    <cellStyle name="Salida 4 3 10 3 3 3" xfId="49734"/>
    <cellStyle name="Salida 4 3 10 3 3 4" xfId="49735"/>
    <cellStyle name="Salida 4 3 10 3 4" xfId="49736"/>
    <cellStyle name="Salida 4 3 10 3 5" xfId="49737"/>
    <cellStyle name="Salida 4 3 10 3 6" xfId="49738"/>
    <cellStyle name="Salida 4 3 10 4" xfId="49739"/>
    <cellStyle name="Salida 4 3 10 5" xfId="49740"/>
    <cellStyle name="Salida 4 3 11" xfId="49741"/>
    <cellStyle name="Salida 4 3 11 2" xfId="49742"/>
    <cellStyle name="Salida 4 3 11 2 2" xfId="49743"/>
    <cellStyle name="Salida 4 3 11 2 3" xfId="49744"/>
    <cellStyle name="Salida 4 3 11 2 4" xfId="49745"/>
    <cellStyle name="Salida 4 3 11 3" xfId="49746"/>
    <cellStyle name="Salida 4 3 11 3 2" xfId="49747"/>
    <cellStyle name="Salida 4 3 11 3 2 2" xfId="49748"/>
    <cellStyle name="Salida 4 3 11 3 2 3" xfId="49749"/>
    <cellStyle name="Salida 4 3 11 3 2 4" xfId="49750"/>
    <cellStyle name="Salida 4 3 11 3 3" xfId="49751"/>
    <cellStyle name="Salida 4 3 11 3 3 2" xfId="49752"/>
    <cellStyle name="Salida 4 3 11 3 3 3" xfId="49753"/>
    <cellStyle name="Salida 4 3 11 3 3 4" xfId="49754"/>
    <cellStyle name="Salida 4 3 11 3 4" xfId="49755"/>
    <cellStyle name="Salida 4 3 11 3 5" xfId="49756"/>
    <cellStyle name="Salida 4 3 11 3 6" xfId="49757"/>
    <cellStyle name="Salida 4 3 11 4" xfId="49758"/>
    <cellStyle name="Salida 4 3 11 5" xfId="49759"/>
    <cellStyle name="Salida 4 3 12" xfId="49760"/>
    <cellStyle name="Salida 4 3 12 2" xfId="49761"/>
    <cellStyle name="Salida 4 3 12 2 2" xfId="49762"/>
    <cellStyle name="Salida 4 3 12 2 2 2" xfId="49763"/>
    <cellStyle name="Salida 4 3 12 2 2 3" xfId="49764"/>
    <cellStyle name="Salida 4 3 12 2 2 4" xfId="49765"/>
    <cellStyle name="Salida 4 3 12 2 3" xfId="49766"/>
    <cellStyle name="Salida 4 3 12 2 3 2" xfId="49767"/>
    <cellStyle name="Salida 4 3 12 2 3 3" xfId="49768"/>
    <cellStyle name="Salida 4 3 12 2 3 4" xfId="49769"/>
    <cellStyle name="Salida 4 3 12 2 4" xfId="49770"/>
    <cellStyle name="Salida 4 3 12 2 5" xfId="49771"/>
    <cellStyle name="Salida 4 3 12 2 6" xfId="49772"/>
    <cellStyle name="Salida 4 3 12 3" xfId="49773"/>
    <cellStyle name="Salida 4 3 12 3 2" xfId="49774"/>
    <cellStyle name="Salida 4 3 12 3 2 2" xfId="49775"/>
    <cellStyle name="Salida 4 3 12 3 2 3" xfId="49776"/>
    <cellStyle name="Salida 4 3 12 3 2 4" xfId="49777"/>
    <cellStyle name="Salida 4 3 12 3 3" xfId="49778"/>
    <cellStyle name="Salida 4 3 12 3 3 2" xfId="49779"/>
    <cellStyle name="Salida 4 3 12 3 3 3" xfId="49780"/>
    <cellStyle name="Salida 4 3 12 3 3 4" xfId="49781"/>
    <cellStyle name="Salida 4 3 12 3 4" xfId="49782"/>
    <cellStyle name="Salida 4 3 12 3 5" xfId="49783"/>
    <cellStyle name="Salida 4 3 12 3 6" xfId="49784"/>
    <cellStyle name="Salida 4 3 12 4" xfId="49785"/>
    <cellStyle name="Salida 4 3 12 5" xfId="49786"/>
    <cellStyle name="Salida 4 3 12 6" xfId="49787"/>
    <cellStyle name="Salida 4 3 13" xfId="49788"/>
    <cellStyle name="Salida 4 3 14" xfId="49789"/>
    <cellStyle name="Salida 4 3 2" xfId="49790"/>
    <cellStyle name="Salida 4 3 2 2" xfId="49791"/>
    <cellStyle name="Salida 4 3 2 2 2" xfId="49792"/>
    <cellStyle name="Salida 4 3 2 2 2 2" xfId="49793"/>
    <cellStyle name="Salida 4 3 2 2 2 2 2" xfId="49794"/>
    <cellStyle name="Salida 4 3 2 2 2 2 3" xfId="49795"/>
    <cellStyle name="Salida 4 3 2 2 2 2 4" xfId="49796"/>
    <cellStyle name="Salida 4 3 2 2 2 3" xfId="49797"/>
    <cellStyle name="Salida 4 3 2 2 2 3 2" xfId="49798"/>
    <cellStyle name="Salida 4 3 2 2 2 3 3" xfId="49799"/>
    <cellStyle name="Salida 4 3 2 2 2 3 4" xfId="49800"/>
    <cellStyle name="Salida 4 3 2 2 2 4" xfId="49801"/>
    <cellStyle name="Salida 4 3 2 2 2 5" xfId="49802"/>
    <cellStyle name="Salida 4 3 2 2 2 6" xfId="49803"/>
    <cellStyle name="Salida 4 3 2 2 3" xfId="49804"/>
    <cellStyle name="Salida 4 3 2 2 3 2" xfId="49805"/>
    <cellStyle name="Salida 4 3 2 2 3 2 2" xfId="49806"/>
    <cellStyle name="Salida 4 3 2 2 3 2 3" xfId="49807"/>
    <cellStyle name="Salida 4 3 2 2 3 2 4" xfId="49808"/>
    <cellStyle name="Salida 4 3 2 2 3 3" xfId="49809"/>
    <cellStyle name="Salida 4 3 2 2 3 3 2" xfId="49810"/>
    <cellStyle name="Salida 4 3 2 2 3 3 3" xfId="49811"/>
    <cellStyle name="Salida 4 3 2 2 3 3 4" xfId="49812"/>
    <cellStyle name="Salida 4 3 2 2 3 4" xfId="49813"/>
    <cellStyle name="Salida 4 3 2 2 3 5" xfId="49814"/>
    <cellStyle name="Salida 4 3 2 2 3 6" xfId="49815"/>
    <cellStyle name="Salida 4 3 2 2 4" xfId="49816"/>
    <cellStyle name="Salida 4 3 2 2 5" xfId="49817"/>
    <cellStyle name="Salida 4 3 2 2 6" xfId="49818"/>
    <cellStyle name="Salida 4 3 2 3" xfId="49819"/>
    <cellStyle name="Salida 4 3 2 4" xfId="49820"/>
    <cellStyle name="Salida 4 3 3" xfId="49821"/>
    <cellStyle name="Salida 4 3 3 2" xfId="49822"/>
    <cellStyle name="Salida 4 3 3 2 2" xfId="49823"/>
    <cellStyle name="Salida 4 3 3 2 2 2" xfId="49824"/>
    <cellStyle name="Salida 4 3 3 2 2 2 2" xfId="49825"/>
    <cellStyle name="Salida 4 3 3 2 2 2 3" xfId="49826"/>
    <cellStyle name="Salida 4 3 3 2 2 2 4" xfId="49827"/>
    <cellStyle name="Salida 4 3 3 2 2 3" xfId="49828"/>
    <cellStyle name="Salida 4 3 3 2 2 3 2" xfId="49829"/>
    <cellStyle name="Salida 4 3 3 2 2 3 3" xfId="49830"/>
    <cellStyle name="Salida 4 3 3 2 2 3 4" xfId="49831"/>
    <cellStyle name="Salida 4 3 3 2 2 4" xfId="49832"/>
    <cellStyle name="Salida 4 3 3 2 2 5" xfId="49833"/>
    <cellStyle name="Salida 4 3 3 2 2 6" xfId="49834"/>
    <cellStyle name="Salida 4 3 3 2 3" xfId="49835"/>
    <cellStyle name="Salida 4 3 3 2 3 2" xfId="49836"/>
    <cellStyle name="Salida 4 3 3 2 3 2 2" xfId="49837"/>
    <cellStyle name="Salida 4 3 3 2 3 2 3" xfId="49838"/>
    <cellStyle name="Salida 4 3 3 2 3 2 4" xfId="49839"/>
    <cellStyle name="Salida 4 3 3 2 3 3" xfId="49840"/>
    <cellStyle name="Salida 4 3 3 2 3 3 2" xfId="49841"/>
    <cellStyle name="Salida 4 3 3 2 3 3 3" xfId="49842"/>
    <cellStyle name="Salida 4 3 3 2 3 3 4" xfId="49843"/>
    <cellStyle name="Salida 4 3 3 2 3 4" xfId="49844"/>
    <cellStyle name="Salida 4 3 3 2 3 5" xfId="49845"/>
    <cellStyle name="Salida 4 3 3 2 3 6" xfId="49846"/>
    <cellStyle name="Salida 4 3 3 2 4" xfId="49847"/>
    <cellStyle name="Salida 4 3 3 2 5" xfId="49848"/>
    <cellStyle name="Salida 4 3 3 2 6" xfId="49849"/>
    <cellStyle name="Salida 4 3 3 3" xfId="49850"/>
    <cellStyle name="Salida 4 3 3 4" xfId="49851"/>
    <cellStyle name="Salida 4 3 4" xfId="49852"/>
    <cellStyle name="Salida 4 3 4 2" xfId="49853"/>
    <cellStyle name="Salida 4 3 4 2 2" xfId="49854"/>
    <cellStyle name="Salida 4 3 4 2 2 2" xfId="49855"/>
    <cellStyle name="Salida 4 3 4 2 2 2 2" xfId="49856"/>
    <cellStyle name="Salida 4 3 4 2 2 2 3" xfId="49857"/>
    <cellStyle name="Salida 4 3 4 2 2 2 4" xfId="49858"/>
    <cellStyle name="Salida 4 3 4 2 2 3" xfId="49859"/>
    <cellStyle name="Salida 4 3 4 2 2 3 2" xfId="49860"/>
    <cellStyle name="Salida 4 3 4 2 2 3 3" xfId="49861"/>
    <cellStyle name="Salida 4 3 4 2 2 3 4" xfId="49862"/>
    <cellStyle name="Salida 4 3 4 2 2 4" xfId="49863"/>
    <cellStyle name="Salida 4 3 4 2 2 5" xfId="49864"/>
    <cellStyle name="Salida 4 3 4 2 2 6" xfId="49865"/>
    <cellStyle name="Salida 4 3 4 2 3" xfId="49866"/>
    <cellStyle name="Salida 4 3 4 2 3 2" xfId="49867"/>
    <cellStyle name="Salida 4 3 4 2 3 2 2" xfId="49868"/>
    <cellStyle name="Salida 4 3 4 2 3 2 3" xfId="49869"/>
    <cellStyle name="Salida 4 3 4 2 3 2 4" xfId="49870"/>
    <cellStyle name="Salida 4 3 4 2 3 3" xfId="49871"/>
    <cellStyle name="Salida 4 3 4 2 3 3 2" xfId="49872"/>
    <cellStyle name="Salida 4 3 4 2 3 3 3" xfId="49873"/>
    <cellStyle name="Salida 4 3 4 2 3 3 4" xfId="49874"/>
    <cellStyle name="Salida 4 3 4 2 3 4" xfId="49875"/>
    <cellStyle name="Salida 4 3 4 2 3 5" xfId="49876"/>
    <cellStyle name="Salida 4 3 4 2 3 6" xfId="49877"/>
    <cellStyle name="Salida 4 3 4 2 4" xfId="49878"/>
    <cellStyle name="Salida 4 3 4 2 5" xfId="49879"/>
    <cellStyle name="Salida 4 3 4 2 6" xfId="49880"/>
    <cellStyle name="Salida 4 3 4 3" xfId="49881"/>
    <cellStyle name="Salida 4 3 4 4" xfId="49882"/>
    <cellStyle name="Salida 4 3 5" xfId="49883"/>
    <cellStyle name="Salida 4 3 5 2" xfId="49884"/>
    <cellStyle name="Salida 4 3 5 2 2" xfId="49885"/>
    <cellStyle name="Salida 4 3 5 2 3" xfId="49886"/>
    <cellStyle name="Salida 4 3 5 2 4" xfId="49887"/>
    <cellStyle name="Salida 4 3 5 3" xfId="49888"/>
    <cellStyle name="Salida 4 3 5 3 2" xfId="49889"/>
    <cellStyle name="Salida 4 3 5 3 2 2" xfId="49890"/>
    <cellStyle name="Salida 4 3 5 3 2 3" xfId="49891"/>
    <cellStyle name="Salida 4 3 5 3 2 4" xfId="49892"/>
    <cellStyle name="Salida 4 3 5 3 3" xfId="49893"/>
    <cellStyle name="Salida 4 3 5 3 3 2" xfId="49894"/>
    <cellStyle name="Salida 4 3 5 3 3 3" xfId="49895"/>
    <cellStyle name="Salida 4 3 5 3 3 4" xfId="49896"/>
    <cellStyle name="Salida 4 3 5 3 4" xfId="49897"/>
    <cellStyle name="Salida 4 3 5 3 5" xfId="49898"/>
    <cellStyle name="Salida 4 3 5 3 6" xfId="49899"/>
    <cellStyle name="Salida 4 3 5 4" xfId="49900"/>
    <cellStyle name="Salida 4 3 5 5" xfId="49901"/>
    <cellStyle name="Salida 4 3 6" xfId="49902"/>
    <cellStyle name="Salida 4 3 6 2" xfId="49903"/>
    <cellStyle name="Salida 4 3 6 2 2" xfId="49904"/>
    <cellStyle name="Salida 4 3 6 2 3" xfId="49905"/>
    <cellStyle name="Salida 4 3 6 2 4" xfId="49906"/>
    <cellStyle name="Salida 4 3 6 3" xfId="49907"/>
    <cellStyle name="Salida 4 3 6 3 2" xfId="49908"/>
    <cellStyle name="Salida 4 3 6 3 2 2" xfId="49909"/>
    <cellStyle name="Salida 4 3 6 3 2 3" xfId="49910"/>
    <cellStyle name="Salida 4 3 6 3 2 4" xfId="49911"/>
    <cellStyle name="Salida 4 3 6 3 3" xfId="49912"/>
    <cellStyle name="Salida 4 3 6 3 3 2" xfId="49913"/>
    <cellStyle name="Salida 4 3 6 3 3 3" xfId="49914"/>
    <cellStyle name="Salida 4 3 6 3 3 4" xfId="49915"/>
    <cellStyle name="Salida 4 3 6 3 4" xfId="49916"/>
    <cellStyle name="Salida 4 3 6 3 5" xfId="49917"/>
    <cellStyle name="Salida 4 3 6 3 6" xfId="49918"/>
    <cellStyle name="Salida 4 3 6 4" xfId="49919"/>
    <cellStyle name="Salida 4 3 6 5" xfId="49920"/>
    <cellStyle name="Salida 4 3 7" xfId="49921"/>
    <cellStyle name="Salida 4 3 7 2" xfId="49922"/>
    <cellStyle name="Salida 4 3 7 2 2" xfId="49923"/>
    <cellStyle name="Salida 4 3 7 2 3" xfId="49924"/>
    <cellStyle name="Salida 4 3 7 2 4" xfId="49925"/>
    <cellStyle name="Salida 4 3 7 3" xfId="49926"/>
    <cellStyle name="Salida 4 3 7 3 2" xfId="49927"/>
    <cellStyle name="Salida 4 3 7 3 2 2" xfId="49928"/>
    <cellStyle name="Salida 4 3 7 3 2 3" xfId="49929"/>
    <cellStyle name="Salida 4 3 7 3 2 4" xfId="49930"/>
    <cellStyle name="Salida 4 3 7 3 3" xfId="49931"/>
    <cellStyle name="Salida 4 3 7 3 3 2" xfId="49932"/>
    <cellStyle name="Salida 4 3 7 3 3 3" xfId="49933"/>
    <cellStyle name="Salida 4 3 7 3 3 4" xfId="49934"/>
    <cellStyle name="Salida 4 3 7 3 4" xfId="49935"/>
    <cellStyle name="Salida 4 3 7 3 5" xfId="49936"/>
    <cellStyle name="Salida 4 3 7 3 6" xfId="49937"/>
    <cellStyle name="Salida 4 3 7 4" xfId="49938"/>
    <cellStyle name="Salida 4 3 7 5" xfId="49939"/>
    <cellStyle name="Salida 4 3 8" xfId="49940"/>
    <cellStyle name="Salida 4 3 8 2" xfId="49941"/>
    <cellStyle name="Salida 4 3 8 2 2" xfId="49942"/>
    <cellStyle name="Salida 4 3 8 2 3" xfId="49943"/>
    <cellStyle name="Salida 4 3 8 2 4" xfId="49944"/>
    <cellStyle name="Salida 4 3 8 3" xfId="49945"/>
    <cellStyle name="Salida 4 3 8 3 2" xfId="49946"/>
    <cellStyle name="Salida 4 3 8 3 2 2" xfId="49947"/>
    <cellStyle name="Salida 4 3 8 3 2 3" xfId="49948"/>
    <cellStyle name="Salida 4 3 8 3 2 4" xfId="49949"/>
    <cellStyle name="Salida 4 3 8 3 3" xfId="49950"/>
    <cellStyle name="Salida 4 3 8 3 3 2" xfId="49951"/>
    <cellStyle name="Salida 4 3 8 3 3 3" xfId="49952"/>
    <cellStyle name="Salida 4 3 8 3 3 4" xfId="49953"/>
    <cellStyle name="Salida 4 3 8 3 4" xfId="49954"/>
    <cellStyle name="Salida 4 3 8 3 5" xfId="49955"/>
    <cellStyle name="Salida 4 3 8 3 6" xfId="49956"/>
    <cellStyle name="Salida 4 3 8 4" xfId="49957"/>
    <cellStyle name="Salida 4 3 8 5" xfId="49958"/>
    <cellStyle name="Salida 4 3 9" xfId="49959"/>
    <cellStyle name="Salida 4 3 9 2" xfId="49960"/>
    <cellStyle name="Salida 4 3 9 2 2" xfId="49961"/>
    <cellStyle name="Salida 4 3 9 2 3" xfId="49962"/>
    <cellStyle name="Salida 4 3 9 2 4" xfId="49963"/>
    <cellStyle name="Salida 4 3 9 3" xfId="49964"/>
    <cellStyle name="Salida 4 3 9 3 2" xfId="49965"/>
    <cellStyle name="Salida 4 3 9 3 2 2" xfId="49966"/>
    <cellStyle name="Salida 4 3 9 3 2 3" xfId="49967"/>
    <cellStyle name="Salida 4 3 9 3 2 4" xfId="49968"/>
    <cellStyle name="Salida 4 3 9 3 3" xfId="49969"/>
    <cellStyle name="Salida 4 3 9 3 3 2" xfId="49970"/>
    <cellStyle name="Salida 4 3 9 3 3 3" xfId="49971"/>
    <cellStyle name="Salida 4 3 9 3 3 4" xfId="49972"/>
    <cellStyle name="Salida 4 3 9 3 4" xfId="49973"/>
    <cellStyle name="Salida 4 3 9 3 5" xfId="49974"/>
    <cellStyle name="Salida 4 3 9 3 6" xfId="49975"/>
    <cellStyle name="Salida 4 3 9 4" xfId="49976"/>
    <cellStyle name="Salida 4 3 9 5" xfId="49977"/>
    <cellStyle name="Salida 4 4" xfId="49978"/>
    <cellStyle name="Salida 4 4 10" xfId="49979"/>
    <cellStyle name="Salida 4 4 10 2" xfId="49980"/>
    <cellStyle name="Salida 4 4 10 2 2" xfId="49981"/>
    <cellStyle name="Salida 4 4 10 2 3" xfId="49982"/>
    <cellStyle name="Salida 4 4 10 2 4" xfId="49983"/>
    <cellStyle name="Salida 4 4 10 3" xfId="49984"/>
    <cellStyle name="Salida 4 4 10 3 2" xfId="49985"/>
    <cellStyle name="Salida 4 4 10 3 2 2" xfId="49986"/>
    <cellStyle name="Salida 4 4 10 3 2 3" xfId="49987"/>
    <cellStyle name="Salida 4 4 10 3 2 4" xfId="49988"/>
    <cellStyle name="Salida 4 4 10 3 3" xfId="49989"/>
    <cellStyle name="Salida 4 4 10 3 3 2" xfId="49990"/>
    <cellStyle name="Salida 4 4 10 3 3 3" xfId="49991"/>
    <cellStyle name="Salida 4 4 10 3 3 4" xfId="49992"/>
    <cellStyle name="Salida 4 4 10 3 4" xfId="49993"/>
    <cellStyle name="Salida 4 4 10 3 5" xfId="49994"/>
    <cellStyle name="Salida 4 4 10 3 6" xfId="49995"/>
    <cellStyle name="Salida 4 4 10 4" xfId="49996"/>
    <cellStyle name="Salida 4 4 10 5" xfId="49997"/>
    <cellStyle name="Salida 4 4 11" xfId="49998"/>
    <cellStyle name="Salida 4 4 11 2" xfId="49999"/>
    <cellStyle name="Salida 4 4 11 2 2" xfId="50000"/>
    <cellStyle name="Salida 4 4 11 2 3" xfId="50001"/>
    <cellStyle name="Salida 4 4 11 2 4" xfId="50002"/>
    <cellStyle name="Salida 4 4 11 3" xfId="50003"/>
    <cellStyle name="Salida 4 4 11 3 2" xfId="50004"/>
    <cellStyle name="Salida 4 4 11 3 2 2" xfId="50005"/>
    <cellStyle name="Salida 4 4 11 3 2 3" xfId="50006"/>
    <cellStyle name="Salida 4 4 11 3 2 4" xfId="50007"/>
    <cellStyle name="Salida 4 4 11 3 3" xfId="50008"/>
    <cellStyle name="Salida 4 4 11 3 3 2" xfId="50009"/>
    <cellStyle name="Salida 4 4 11 3 3 3" xfId="50010"/>
    <cellStyle name="Salida 4 4 11 3 3 4" xfId="50011"/>
    <cellStyle name="Salida 4 4 11 3 4" xfId="50012"/>
    <cellStyle name="Salida 4 4 11 3 5" xfId="50013"/>
    <cellStyle name="Salida 4 4 11 3 6" xfId="50014"/>
    <cellStyle name="Salida 4 4 11 4" xfId="50015"/>
    <cellStyle name="Salida 4 4 11 5" xfId="50016"/>
    <cellStyle name="Salida 4 4 12" xfId="50017"/>
    <cellStyle name="Salida 4 4 12 2" xfId="50018"/>
    <cellStyle name="Salida 4 4 12 2 2" xfId="50019"/>
    <cellStyle name="Salida 4 4 12 2 2 2" xfId="50020"/>
    <cellStyle name="Salida 4 4 12 2 2 3" xfId="50021"/>
    <cellStyle name="Salida 4 4 12 2 2 4" xfId="50022"/>
    <cellStyle name="Salida 4 4 12 2 3" xfId="50023"/>
    <cellStyle name="Salida 4 4 12 2 3 2" xfId="50024"/>
    <cellStyle name="Salida 4 4 12 2 3 3" xfId="50025"/>
    <cellStyle name="Salida 4 4 12 2 3 4" xfId="50026"/>
    <cellStyle name="Salida 4 4 12 2 4" xfId="50027"/>
    <cellStyle name="Salida 4 4 12 2 5" xfId="50028"/>
    <cellStyle name="Salida 4 4 12 2 6" xfId="50029"/>
    <cellStyle name="Salida 4 4 12 3" xfId="50030"/>
    <cellStyle name="Salida 4 4 12 3 2" xfId="50031"/>
    <cellStyle name="Salida 4 4 12 3 2 2" xfId="50032"/>
    <cellStyle name="Salida 4 4 12 3 2 3" xfId="50033"/>
    <cellStyle name="Salida 4 4 12 3 2 4" xfId="50034"/>
    <cellStyle name="Salida 4 4 12 3 3" xfId="50035"/>
    <cellStyle name="Salida 4 4 12 3 3 2" xfId="50036"/>
    <cellStyle name="Salida 4 4 12 3 3 3" xfId="50037"/>
    <cellStyle name="Salida 4 4 12 3 3 4" xfId="50038"/>
    <cellStyle name="Salida 4 4 12 3 4" xfId="50039"/>
    <cellStyle name="Salida 4 4 12 3 5" xfId="50040"/>
    <cellStyle name="Salida 4 4 12 3 6" xfId="50041"/>
    <cellStyle name="Salida 4 4 12 4" xfId="50042"/>
    <cellStyle name="Salida 4 4 12 5" xfId="50043"/>
    <cellStyle name="Salida 4 4 12 6" xfId="50044"/>
    <cellStyle name="Salida 4 4 13" xfId="50045"/>
    <cellStyle name="Salida 4 4 14" xfId="50046"/>
    <cellStyle name="Salida 4 4 2" xfId="50047"/>
    <cellStyle name="Salida 4 4 2 2" xfId="50048"/>
    <cellStyle name="Salida 4 4 2 2 2" xfId="50049"/>
    <cellStyle name="Salida 4 4 2 2 2 2" xfId="50050"/>
    <cellStyle name="Salida 4 4 2 2 2 2 2" xfId="50051"/>
    <cellStyle name="Salida 4 4 2 2 2 2 3" xfId="50052"/>
    <cellStyle name="Salida 4 4 2 2 2 2 4" xfId="50053"/>
    <cellStyle name="Salida 4 4 2 2 2 3" xfId="50054"/>
    <cellStyle name="Salida 4 4 2 2 2 3 2" xfId="50055"/>
    <cellStyle name="Salida 4 4 2 2 2 3 3" xfId="50056"/>
    <cellStyle name="Salida 4 4 2 2 2 3 4" xfId="50057"/>
    <cellStyle name="Salida 4 4 2 2 2 4" xfId="50058"/>
    <cellStyle name="Salida 4 4 2 2 2 5" xfId="50059"/>
    <cellStyle name="Salida 4 4 2 2 2 6" xfId="50060"/>
    <cellStyle name="Salida 4 4 2 2 3" xfId="50061"/>
    <cellStyle name="Salida 4 4 2 2 3 2" xfId="50062"/>
    <cellStyle name="Salida 4 4 2 2 3 2 2" xfId="50063"/>
    <cellStyle name="Salida 4 4 2 2 3 2 3" xfId="50064"/>
    <cellStyle name="Salida 4 4 2 2 3 2 4" xfId="50065"/>
    <cellStyle name="Salida 4 4 2 2 3 3" xfId="50066"/>
    <cellStyle name="Salida 4 4 2 2 3 3 2" xfId="50067"/>
    <cellStyle name="Salida 4 4 2 2 3 3 3" xfId="50068"/>
    <cellStyle name="Salida 4 4 2 2 3 3 4" xfId="50069"/>
    <cellStyle name="Salida 4 4 2 2 3 4" xfId="50070"/>
    <cellStyle name="Salida 4 4 2 2 3 5" xfId="50071"/>
    <cellStyle name="Salida 4 4 2 2 3 6" xfId="50072"/>
    <cellStyle name="Salida 4 4 2 2 4" xfId="50073"/>
    <cellStyle name="Salida 4 4 2 2 5" xfId="50074"/>
    <cellStyle name="Salida 4 4 2 2 6" xfId="50075"/>
    <cellStyle name="Salida 4 4 2 3" xfId="50076"/>
    <cellStyle name="Salida 4 4 2 4" xfId="50077"/>
    <cellStyle name="Salida 4 4 3" xfId="50078"/>
    <cellStyle name="Salida 4 4 3 2" xfId="50079"/>
    <cellStyle name="Salida 4 4 3 2 2" xfId="50080"/>
    <cellStyle name="Salida 4 4 3 2 2 2" xfId="50081"/>
    <cellStyle name="Salida 4 4 3 2 2 2 2" xfId="50082"/>
    <cellStyle name="Salida 4 4 3 2 2 2 3" xfId="50083"/>
    <cellStyle name="Salida 4 4 3 2 2 2 4" xfId="50084"/>
    <cellStyle name="Salida 4 4 3 2 2 3" xfId="50085"/>
    <cellStyle name="Salida 4 4 3 2 2 3 2" xfId="50086"/>
    <cellStyle name="Salida 4 4 3 2 2 3 3" xfId="50087"/>
    <cellStyle name="Salida 4 4 3 2 2 3 4" xfId="50088"/>
    <cellStyle name="Salida 4 4 3 2 2 4" xfId="50089"/>
    <cellStyle name="Salida 4 4 3 2 2 5" xfId="50090"/>
    <cellStyle name="Salida 4 4 3 2 2 6" xfId="50091"/>
    <cellStyle name="Salida 4 4 3 2 3" xfId="50092"/>
    <cellStyle name="Salida 4 4 3 2 3 2" xfId="50093"/>
    <cellStyle name="Salida 4 4 3 2 3 2 2" xfId="50094"/>
    <cellStyle name="Salida 4 4 3 2 3 2 3" xfId="50095"/>
    <cellStyle name="Salida 4 4 3 2 3 2 4" xfId="50096"/>
    <cellStyle name="Salida 4 4 3 2 3 3" xfId="50097"/>
    <cellStyle name="Salida 4 4 3 2 3 3 2" xfId="50098"/>
    <cellStyle name="Salida 4 4 3 2 3 3 3" xfId="50099"/>
    <cellStyle name="Salida 4 4 3 2 3 3 4" xfId="50100"/>
    <cellStyle name="Salida 4 4 3 2 3 4" xfId="50101"/>
    <cellStyle name="Salida 4 4 3 2 3 5" xfId="50102"/>
    <cellStyle name="Salida 4 4 3 2 3 6" xfId="50103"/>
    <cellStyle name="Salida 4 4 3 2 4" xfId="50104"/>
    <cellStyle name="Salida 4 4 3 2 5" xfId="50105"/>
    <cellStyle name="Salida 4 4 3 2 6" xfId="50106"/>
    <cellStyle name="Salida 4 4 3 3" xfId="50107"/>
    <cellStyle name="Salida 4 4 3 4" xfId="50108"/>
    <cellStyle name="Salida 4 4 4" xfId="50109"/>
    <cellStyle name="Salida 4 4 4 2" xfId="50110"/>
    <cellStyle name="Salida 4 4 4 2 2" xfId="50111"/>
    <cellStyle name="Salida 4 4 4 2 2 2" xfId="50112"/>
    <cellStyle name="Salida 4 4 4 2 2 2 2" xfId="50113"/>
    <cellStyle name="Salida 4 4 4 2 2 2 3" xfId="50114"/>
    <cellStyle name="Salida 4 4 4 2 2 2 4" xfId="50115"/>
    <cellStyle name="Salida 4 4 4 2 2 3" xfId="50116"/>
    <cellStyle name="Salida 4 4 4 2 2 3 2" xfId="50117"/>
    <cellStyle name="Salida 4 4 4 2 2 3 3" xfId="50118"/>
    <cellStyle name="Salida 4 4 4 2 2 3 4" xfId="50119"/>
    <cellStyle name="Salida 4 4 4 2 2 4" xfId="50120"/>
    <cellStyle name="Salida 4 4 4 2 2 5" xfId="50121"/>
    <cellStyle name="Salida 4 4 4 2 2 6" xfId="50122"/>
    <cellStyle name="Salida 4 4 4 2 3" xfId="50123"/>
    <cellStyle name="Salida 4 4 4 2 3 2" xfId="50124"/>
    <cellStyle name="Salida 4 4 4 2 3 2 2" xfId="50125"/>
    <cellStyle name="Salida 4 4 4 2 3 2 3" xfId="50126"/>
    <cellStyle name="Salida 4 4 4 2 3 2 4" xfId="50127"/>
    <cellStyle name="Salida 4 4 4 2 3 3" xfId="50128"/>
    <cellStyle name="Salida 4 4 4 2 3 3 2" xfId="50129"/>
    <cellStyle name="Salida 4 4 4 2 3 3 3" xfId="50130"/>
    <cellStyle name="Salida 4 4 4 2 3 3 4" xfId="50131"/>
    <cellStyle name="Salida 4 4 4 2 3 4" xfId="50132"/>
    <cellStyle name="Salida 4 4 4 2 3 5" xfId="50133"/>
    <cellStyle name="Salida 4 4 4 2 3 6" xfId="50134"/>
    <cellStyle name="Salida 4 4 4 2 4" xfId="50135"/>
    <cellStyle name="Salida 4 4 4 2 5" xfId="50136"/>
    <cellStyle name="Salida 4 4 4 2 6" xfId="50137"/>
    <cellStyle name="Salida 4 4 4 3" xfId="50138"/>
    <cellStyle name="Salida 4 4 4 4" xfId="50139"/>
    <cellStyle name="Salida 4 4 5" xfId="50140"/>
    <cellStyle name="Salida 4 4 5 2" xfId="50141"/>
    <cellStyle name="Salida 4 4 5 2 2" xfId="50142"/>
    <cellStyle name="Salida 4 4 5 2 3" xfId="50143"/>
    <cellStyle name="Salida 4 4 5 2 4" xfId="50144"/>
    <cellStyle name="Salida 4 4 5 3" xfId="50145"/>
    <cellStyle name="Salida 4 4 5 3 2" xfId="50146"/>
    <cellStyle name="Salida 4 4 5 3 2 2" xfId="50147"/>
    <cellStyle name="Salida 4 4 5 3 2 3" xfId="50148"/>
    <cellStyle name="Salida 4 4 5 3 2 4" xfId="50149"/>
    <cellStyle name="Salida 4 4 5 3 3" xfId="50150"/>
    <cellStyle name="Salida 4 4 5 3 3 2" xfId="50151"/>
    <cellStyle name="Salida 4 4 5 3 3 3" xfId="50152"/>
    <cellStyle name="Salida 4 4 5 3 3 4" xfId="50153"/>
    <cellStyle name="Salida 4 4 5 3 4" xfId="50154"/>
    <cellStyle name="Salida 4 4 5 3 5" xfId="50155"/>
    <cellStyle name="Salida 4 4 5 3 6" xfId="50156"/>
    <cellStyle name="Salida 4 4 5 4" xfId="50157"/>
    <cellStyle name="Salida 4 4 5 5" xfId="50158"/>
    <cellStyle name="Salida 4 4 6" xfId="50159"/>
    <cellStyle name="Salida 4 4 6 2" xfId="50160"/>
    <cellStyle name="Salida 4 4 6 2 2" xfId="50161"/>
    <cellStyle name="Salida 4 4 6 2 3" xfId="50162"/>
    <cellStyle name="Salida 4 4 6 2 4" xfId="50163"/>
    <cellStyle name="Salida 4 4 6 3" xfId="50164"/>
    <cellStyle name="Salida 4 4 6 3 2" xfId="50165"/>
    <cellStyle name="Salida 4 4 6 3 2 2" xfId="50166"/>
    <cellStyle name="Salida 4 4 6 3 2 3" xfId="50167"/>
    <cellStyle name="Salida 4 4 6 3 2 4" xfId="50168"/>
    <cellStyle name="Salida 4 4 6 3 3" xfId="50169"/>
    <cellStyle name="Salida 4 4 6 3 3 2" xfId="50170"/>
    <cellStyle name="Salida 4 4 6 3 3 3" xfId="50171"/>
    <cellStyle name="Salida 4 4 6 3 3 4" xfId="50172"/>
    <cellStyle name="Salida 4 4 6 3 4" xfId="50173"/>
    <cellStyle name="Salida 4 4 6 3 5" xfId="50174"/>
    <cellStyle name="Salida 4 4 6 3 6" xfId="50175"/>
    <cellStyle name="Salida 4 4 6 4" xfId="50176"/>
    <cellStyle name="Salida 4 4 6 5" xfId="50177"/>
    <cellStyle name="Salida 4 4 7" xfId="50178"/>
    <cellStyle name="Salida 4 4 7 2" xfId="50179"/>
    <cellStyle name="Salida 4 4 7 2 2" xfId="50180"/>
    <cellStyle name="Salida 4 4 7 2 3" xfId="50181"/>
    <cellStyle name="Salida 4 4 7 2 4" xfId="50182"/>
    <cellStyle name="Salida 4 4 7 3" xfId="50183"/>
    <cellStyle name="Salida 4 4 7 3 2" xfId="50184"/>
    <cellStyle name="Salida 4 4 7 3 2 2" xfId="50185"/>
    <cellStyle name="Salida 4 4 7 3 2 3" xfId="50186"/>
    <cellStyle name="Salida 4 4 7 3 2 4" xfId="50187"/>
    <cellStyle name="Salida 4 4 7 3 3" xfId="50188"/>
    <cellStyle name="Salida 4 4 7 3 3 2" xfId="50189"/>
    <cellStyle name="Salida 4 4 7 3 3 3" xfId="50190"/>
    <cellStyle name="Salida 4 4 7 3 3 4" xfId="50191"/>
    <cellStyle name="Salida 4 4 7 3 4" xfId="50192"/>
    <cellStyle name="Salida 4 4 7 3 5" xfId="50193"/>
    <cellStyle name="Salida 4 4 7 3 6" xfId="50194"/>
    <cellStyle name="Salida 4 4 7 4" xfId="50195"/>
    <cellStyle name="Salida 4 4 7 5" xfId="50196"/>
    <cellStyle name="Salida 4 4 8" xfId="50197"/>
    <cellStyle name="Salida 4 4 8 2" xfId="50198"/>
    <cellStyle name="Salida 4 4 8 2 2" xfId="50199"/>
    <cellStyle name="Salida 4 4 8 2 3" xfId="50200"/>
    <cellStyle name="Salida 4 4 8 2 4" xfId="50201"/>
    <cellStyle name="Salida 4 4 8 3" xfId="50202"/>
    <cellStyle name="Salida 4 4 8 3 2" xfId="50203"/>
    <cellStyle name="Salida 4 4 8 3 2 2" xfId="50204"/>
    <cellStyle name="Salida 4 4 8 3 2 3" xfId="50205"/>
    <cellStyle name="Salida 4 4 8 3 2 4" xfId="50206"/>
    <cellStyle name="Salida 4 4 8 3 3" xfId="50207"/>
    <cellStyle name="Salida 4 4 8 3 3 2" xfId="50208"/>
    <cellStyle name="Salida 4 4 8 3 3 3" xfId="50209"/>
    <cellStyle name="Salida 4 4 8 3 3 4" xfId="50210"/>
    <cellStyle name="Salida 4 4 8 3 4" xfId="50211"/>
    <cellStyle name="Salida 4 4 8 3 5" xfId="50212"/>
    <cellStyle name="Salida 4 4 8 3 6" xfId="50213"/>
    <cellStyle name="Salida 4 4 8 4" xfId="50214"/>
    <cellStyle name="Salida 4 4 8 5" xfId="50215"/>
    <cellStyle name="Salida 4 4 9" xfId="50216"/>
    <cellStyle name="Salida 4 4 9 2" xfId="50217"/>
    <cellStyle name="Salida 4 4 9 2 2" xfId="50218"/>
    <cellStyle name="Salida 4 4 9 2 3" xfId="50219"/>
    <cellStyle name="Salida 4 4 9 2 4" xfId="50220"/>
    <cellStyle name="Salida 4 4 9 3" xfId="50221"/>
    <cellStyle name="Salida 4 4 9 3 2" xfId="50222"/>
    <cellStyle name="Salida 4 4 9 3 2 2" xfId="50223"/>
    <cellStyle name="Salida 4 4 9 3 2 3" xfId="50224"/>
    <cellStyle name="Salida 4 4 9 3 2 4" xfId="50225"/>
    <cellStyle name="Salida 4 4 9 3 3" xfId="50226"/>
    <cellStyle name="Salida 4 4 9 3 3 2" xfId="50227"/>
    <cellStyle name="Salida 4 4 9 3 3 3" xfId="50228"/>
    <cellStyle name="Salida 4 4 9 3 3 4" xfId="50229"/>
    <cellStyle name="Salida 4 4 9 3 4" xfId="50230"/>
    <cellStyle name="Salida 4 4 9 3 5" xfId="50231"/>
    <cellStyle name="Salida 4 4 9 3 6" xfId="50232"/>
    <cellStyle name="Salida 4 4 9 4" xfId="50233"/>
    <cellStyle name="Salida 4 4 9 5" xfId="50234"/>
    <cellStyle name="Salida 4 5" xfId="50235"/>
    <cellStyle name="Salida 4 5 2" xfId="50236"/>
    <cellStyle name="Salida 4 5 2 2" xfId="50237"/>
    <cellStyle name="Salida 4 5 2 3" xfId="50238"/>
    <cellStyle name="Salida 4 5 2 4" xfId="50239"/>
    <cellStyle name="Salida 4 5 3" xfId="50240"/>
    <cellStyle name="Salida 4 5 3 2" xfId="50241"/>
    <cellStyle name="Salida 4 5 3 2 2" xfId="50242"/>
    <cellStyle name="Salida 4 5 3 2 3" xfId="50243"/>
    <cellStyle name="Salida 4 5 3 2 4" xfId="50244"/>
    <cellStyle name="Salida 4 5 3 3" xfId="50245"/>
    <cellStyle name="Salida 4 5 3 3 2" xfId="50246"/>
    <cellStyle name="Salida 4 5 3 3 3" xfId="50247"/>
    <cellStyle name="Salida 4 5 3 3 4" xfId="50248"/>
    <cellStyle name="Salida 4 5 3 4" xfId="50249"/>
    <cellStyle name="Salida 4 5 3 5" xfId="50250"/>
    <cellStyle name="Salida 4 5 3 6" xfId="50251"/>
    <cellStyle name="Salida 4 5 4" xfId="50252"/>
    <cellStyle name="Salida 4 5 5" xfId="50253"/>
    <cellStyle name="Salida 4 6" xfId="50254"/>
    <cellStyle name="Salida 4 6 2" xfId="50255"/>
    <cellStyle name="Salida 4 6 2 2" xfId="50256"/>
    <cellStyle name="Salida 4 6 2 2 2" xfId="50257"/>
    <cellStyle name="Salida 4 6 2 2 3" xfId="50258"/>
    <cellStyle name="Salida 4 6 2 2 4" xfId="50259"/>
    <cellStyle name="Salida 4 6 2 3" xfId="50260"/>
    <cellStyle name="Salida 4 6 2 3 2" xfId="50261"/>
    <cellStyle name="Salida 4 6 2 3 3" xfId="50262"/>
    <cellStyle name="Salida 4 6 2 3 4" xfId="50263"/>
    <cellStyle name="Salida 4 6 2 4" xfId="50264"/>
    <cellStyle name="Salida 4 6 2 5" xfId="50265"/>
    <cellStyle name="Salida 4 6 2 6" xfId="50266"/>
    <cellStyle name="Salida 4 6 3" xfId="50267"/>
    <cellStyle name="Salida 4 6 3 2" xfId="50268"/>
    <cellStyle name="Salida 4 6 3 2 2" xfId="50269"/>
    <cellStyle name="Salida 4 6 3 2 3" xfId="50270"/>
    <cellStyle name="Salida 4 6 3 2 4" xfId="50271"/>
    <cellStyle name="Salida 4 6 3 3" xfId="50272"/>
    <cellStyle name="Salida 4 6 3 3 2" xfId="50273"/>
    <cellStyle name="Salida 4 6 3 3 3" xfId="50274"/>
    <cellStyle name="Salida 4 6 3 3 4" xfId="50275"/>
    <cellStyle name="Salida 4 6 3 4" xfId="50276"/>
    <cellStyle name="Salida 4 6 3 5" xfId="50277"/>
    <cellStyle name="Salida 4 6 3 6" xfId="50278"/>
    <cellStyle name="Salida 4 6 4" xfId="50279"/>
    <cellStyle name="Salida 4 6 5" xfId="50280"/>
    <cellStyle name="Salida 4 6 6" xfId="50281"/>
    <cellStyle name="Salida 4 7" xfId="50282"/>
    <cellStyle name="Salida 4 8" xfId="50283"/>
    <cellStyle name="Salida 5" xfId="50284"/>
    <cellStyle name="Salida 5 2" xfId="50285"/>
    <cellStyle name="Salida 5 2 2" xfId="50286"/>
    <cellStyle name="Salida 5 2 2 10" xfId="50287"/>
    <cellStyle name="Salida 5 2 2 10 2" xfId="50288"/>
    <cellStyle name="Salida 5 2 2 10 2 2" xfId="50289"/>
    <cellStyle name="Salida 5 2 2 10 2 3" xfId="50290"/>
    <cellStyle name="Salida 5 2 2 10 2 4" xfId="50291"/>
    <cellStyle name="Salida 5 2 2 10 3" xfId="50292"/>
    <cellStyle name="Salida 5 2 2 10 3 2" xfId="50293"/>
    <cellStyle name="Salida 5 2 2 10 3 2 2" xfId="50294"/>
    <cellStyle name="Salida 5 2 2 10 3 2 3" xfId="50295"/>
    <cellStyle name="Salida 5 2 2 10 3 2 4" xfId="50296"/>
    <cellStyle name="Salida 5 2 2 10 3 3" xfId="50297"/>
    <cellStyle name="Salida 5 2 2 10 3 3 2" xfId="50298"/>
    <cellStyle name="Salida 5 2 2 10 3 3 3" xfId="50299"/>
    <cellStyle name="Salida 5 2 2 10 3 3 4" xfId="50300"/>
    <cellStyle name="Salida 5 2 2 10 3 4" xfId="50301"/>
    <cellStyle name="Salida 5 2 2 10 3 5" xfId="50302"/>
    <cellStyle name="Salida 5 2 2 10 3 6" xfId="50303"/>
    <cellStyle name="Salida 5 2 2 10 4" xfId="50304"/>
    <cellStyle name="Salida 5 2 2 10 5" xfId="50305"/>
    <cellStyle name="Salida 5 2 2 11" xfId="50306"/>
    <cellStyle name="Salida 5 2 2 11 2" xfId="50307"/>
    <cellStyle name="Salida 5 2 2 11 2 2" xfId="50308"/>
    <cellStyle name="Salida 5 2 2 11 2 3" xfId="50309"/>
    <cellStyle name="Salida 5 2 2 11 2 4" xfId="50310"/>
    <cellStyle name="Salida 5 2 2 11 3" xfId="50311"/>
    <cellStyle name="Salida 5 2 2 11 3 2" xfId="50312"/>
    <cellStyle name="Salida 5 2 2 11 3 2 2" xfId="50313"/>
    <cellStyle name="Salida 5 2 2 11 3 2 3" xfId="50314"/>
    <cellStyle name="Salida 5 2 2 11 3 2 4" xfId="50315"/>
    <cellStyle name="Salida 5 2 2 11 3 3" xfId="50316"/>
    <cellStyle name="Salida 5 2 2 11 3 3 2" xfId="50317"/>
    <cellStyle name="Salida 5 2 2 11 3 3 3" xfId="50318"/>
    <cellStyle name="Salida 5 2 2 11 3 3 4" xfId="50319"/>
    <cellStyle name="Salida 5 2 2 11 3 4" xfId="50320"/>
    <cellStyle name="Salida 5 2 2 11 3 5" xfId="50321"/>
    <cellStyle name="Salida 5 2 2 11 3 6" xfId="50322"/>
    <cellStyle name="Salida 5 2 2 11 4" xfId="50323"/>
    <cellStyle name="Salida 5 2 2 11 5" xfId="50324"/>
    <cellStyle name="Salida 5 2 2 12" xfId="50325"/>
    <cellStyle name="Salida 5 2 2 12 2" xfId="50326"/>
    <cellStyle name="Salida 5 2 2 12 2 2" xfId="50327"/>
    <cellStyle name="Salida 5 2 2 12 2 2 2" xfId="50328"/>
    <cellStyle name="Salida 5 2 2 12 2 2 3" xfId="50329"/>
    <cellStyle name="Salida 5 2 2 12 2 2 4" xfId="50330"/>
    <cellStyle name="Salida 5 2 2 12 2 3" xfId="50331"/>
    <cellStyle name="Salida 5 2 2 12 2 3 2" xfId="50332"/>
    <cellStyle name="Salida 5 2 2 12 2 3 3" xfId="50333"/>
    <cellStyle name="Salida 5 2 2 12 2 3 4" xfId="50334"/>
    <cellStyle name="Salida 5 2 2 12 2 4" xfId="50335"/>
    <cellStyle name="Salida 5 2 2 12 2 5" xfId="50336"/>
    <cellStyle name="Salida 5 2 2 12 2 6" xfId="50337"/>
    <cellStyle name="Salida 5 2 2 12 3" xfId="50338"/>
    <cellStyle name="Salida 5 2 2 12 3 2" xfId="50339"/>
    <cellStyle name="Salida 5 2 2 12 3 2 2" xfId="50340"/>
    <cellStyle name="Salida 5 2 2 12 3 2 3" xfId="50341"/>
    <cellStyle name="Salida 5 2 2 12 3 2 4" xfId="50342"/>
    <cellStyle name="Salida 5 2 2 12 3 3" xfId="50343"/>
    <cellStyle name="Salida 5 2 2 12 3 3 2" xfId="50344"/>
    <cellStyle name="Salida 5 2 2 12 3 3 3" xfId="50345"/>
    <cellStyle name="Salida 5 2 2 12 3 3 4" xfId="50346"/>
    <cellStyle name="Salida 5 2 2 12 3 4" xfId="50347"/>
    <cellStyle name="Salida 5 2 2 12 3 5" xfId="50348"/>
    <cellStyle name="Salida 5 2 2 12 3 6" xfId="50349"/>
    <cellStyle name="Salida 5 2 2 12 4" xfId="50350"/>
    <cellStyle name="Salida 5 2 2 12 5" xfId="50351"/>
    <cellStyle name="Salida 5 2 2 12 6" xfId="50352"/>
    <cellStyle name="Salida 5 2 2 13" xfId="50353"/>
    <cellStyle name="Salida 5 2 2 14" xfId="50354"/>
    <cellStyle name="Salida 5 2 2 2" xfId="50355"/>
    <cellStyle name="Salida 5 2 2 2 2" xfId="50356"/>
    <cellStyle name="Salida 5 2 2 2 2 2" xfId="50357"/>
    <cellStyle name="Salida 5 2 2 2 2 2 2" xfId="50358"/>
    <cellStyle name="Salida 5 2 2 2 2 2 2 2" xfId="50359"/>
    <cellStyle name="Salida 5 2 2 2 2 2 2 3" xfId="50360"/>
    <cellStyle name="Salida 5 2 2 2 2 2 2 4" xfId="50361"/>
    <cellStyle name="Salida 5 2 2 2 2 2 3" xfId="50362"/>
    <cellStyle name="Salida 5 2 2 2 2 2 3 2" xfId="50363"/>
    <cellStyle name="Salida 5 2 2 2 2 2 3 3" xfId="50364"/>
    <cellStyle name="Salida 5 2 2 2 2 2 3 4" xfId="50365"/>
    <cellStyle name="Salida 5 2 2 2 2 2 4" xfId="50366"/>
    <cellStyle name="Salida 5 2 2 2 2 2 5" xfId="50367"/>
    <cellStyle name="Salida 5 2 2 2 2 2 6" xfId="50368"/>
    <cellStyle name="Salida 5 2 2 2 2 3" xfId="50369"/>
    <cellStyle name="Salida 5 2 2 2 2 3 2" xfId="50370"/>
    <cellStyle name="Salida 5 2 2 2 2 3 2 2" xfId="50371"/>
    <cellStyle name="Salida 5 2 2 2 2 3 2 3" xfId="50372"/>
    <cellStyle name="Salida 5 2 2 2 2 3 2 4" xfId="50373"/>
    <cellStyle name="Salida 5 2 2 2 2 3 3" xfId="50374"/>
    <cellStyle name="Salida 5 2 2 2 2 3 3 2" xfId="50375"/>
    <cellStyle name="Salida 5 2 2 2 2 3 3 3" xfId="50376"/>
    <cellStyle name="Salida 5 2 2 2 2 3 3 4" xfId="50377"/>
    <cellStyle name="Salida 5 2 2 2 2 3 4" xfId="50378"/>
    <cellStyle name="Salida 5 2 2 2 2 3 5" xfId="50379"/>
    <cellStyle name="Salida 5 2 2 2 2 3 6" xfId="50380"/>
    <cellStyle name="Salida 5 2 2 2 2 4" xfId="50381"/>
    <cellStyle name="Salida 5 2 2 2 2 5" xfId="50382"/>
    <cellStyle name="Salida 5 2 2 2 2 6" xfId="50383"/>
    <cellStyle name="Salida 5 2 2 2 3" xfId="50384"/>
    <cellStyle name="Salida 5 2 2 2 4" xfId="50385"/>
    <cellStyle name="Salida 5 2 2 3" xfId="50386"/>
    <cellStyle name="Salida 5 2 2 3 2" xfId="50387"/>
    <cellStyle name="Salida 5 2 2 3 2 2" xfId="50388"/>
    <cellStyle name="Salida 5 2 2 3 2 2 2" xfId="50389"/>
    <cellStyle name="Salida 5 2 2 3 2 2 2 2" xfId="50390"/>
    <cellStyle name="Salida 5 2 2 3 2 2 2 3" xfId="50391"/>
    <cellStyle name="Salida 5 2 2 3 2 2 2 4" xfId="50392"/>
    <cellStyle name="Salida 5 2 2 3 2 2 3" xfId="50393"/>
    <cellStyle name="Salida 5 2 2 3 2 2 3 2" xfId="50394"/>
    <cellStyle name="Salida 5 2 2 3 2 2 3 3" xfId="50395"/>
    <cellStyle name="Salida 5 2 2 3 2 2 3 4" xfId="50396"/>
    <cellStyle name="Salida 5 2 2 3 2 2 4" xfId="50397"/>
    <cellStyle name="Salida 5 2 2 3 2 2 5" xfId="50398"/>
    <cellStyle name="Salida 5 2 2 3 2 2 6" xfId="50399"/>
    <cellStyle name="Salida 5 2 2 3 2 3" xfId="50400"/>
    <cellStyle name="Salida 5 2 2 3 2 3 2" xfId="50401"/>
    <cellStyle name="Salida 5 2 2 3 2 3 2 2" xfId="50402"/>
    <cellStyle name="Salida 5 2 2 3 2 3 2 3" xfId="50403"/>
    <cellStyle name="Salida 5 2 2 3 2 3 2 4" xfId="50404"/>
    <cellStyle name="Salida 5 2 2 3 2 3 3" xfId="50405"/>
    <cellStyle name="Salida 5 2 2 3 2 3 3 2" xfId="50406"/>
    <cellStyle name="Salida 5 2 2 3 2 3 3 3" xfId="50407"/>
    <cellStyle name="Salida 5 2 2 3 2 3 3 4" xfId="50408"/>
    <cellStyle name="Salida 5 2 2 3 2 3 4" xfId="50409"/>
    <cellStyle name="Salida 5 2 2 3 2 3 5" xfId="50410"/>
    <cellStyle name="Salida 5 2 2 3 2 3 6" xfId="50411"/>
    <cellStyle name="Salida 5 2 2 3 2 4" xfId="50412"/>
    <cellStyle name="Salida 5 2 2 3 2 5" xfId="50413"/>
    <cellStyle name="Salida 5 2 2 3 2 6" xfId="50414"/>
    <cellStyle name="Salida 5 2 2 3 3" xfId="50415"/>
    <cellStyle name="Salida 5 2 2 3 4" xfId="50416"/>
    <cellStyle name="Salida 5 2 2 4" xfId="50417"/>
    <cellStyle name="Salida 5 2 2 4 2" xfId="50418"/>
    <cellStyle name="Salida 5 2 2 4 2 2" xfId="50419"/>
    <cellStyle name="Salida 5 2 2 4 2 2 2" xfId="50420"/>
    <cellStyle name="Salida 5 2 2 4 2 2 2 2" xfId="50421"/>
    <cellStyle name="Salida 5 2 2 4 2 2 2 3" xfId="50422"/>
    <cellStyle name="Salida 5 2 2 4 2 2 2 4" xfId="50423"/>
    <cellStyle name="Salida 5 2 2 4 2 2 3" xfId="50424"/>
    <cellStyle name="Salida 5 2 2 4 2 2 3 2" xfId="50425"/>
    <cellStyle name="Salida 5 2 2 4 2 2 3 3" xfId="50426"/>
    <cellStyle name="Salida 5 2 2 4 2 2 3 4" xfId="50427"/>
    <cellStyle name="Salida 5 2 2 4 2 2 4" xfId="50428"/>
    <cellStyle name="Salida 5 2 2 4 2 2 5" xfId="50429"/>
    <cellStyle name="Salida 5 2 2 4 2 2 6" xfId="50430"/>
    <cellStyle name="Salida 5 2 2 4 2 3" xfId="50431"/>
    <cellStyle name="Salida 5 2 2 4 2 3 2" xfId="50432"/>
    <cellStyle name="Salida 5 2 2 4 2 3 2 2" xfId="50433"/>
    <cellStyle name="Salida 5 2 2 4 2 3 2 3" xfId="50434"/>
    <cellStyle name="Salida 5 2 2 4 2 3 2 4" xfId="50435"/>
    <cellStyle name="Salida 5 2 2 4 2 3 3" xfId="50436"/>
    <cellStyle name="Salida 5 2 2 4 2 3 3 2" xfId="50437"/>
    <cellStyle name="Salida 5 2 2 4 2 3 3 3" xfId="50438"/>
    <cellStyle name="Salida 5 2 2 4 2 3 3 4" xfId="50439"/>
    <cellStyle name="Salida 5 2 2 4 2 3 4" xfId="50440"/>
    <cellStyle name="Salida 5 2 2 4 2 3 5" xfId="50441"/>
    <cellStyle name="Salida 5 2 2 4 2 3 6" xfId="50442"/>
    <cellStyle name="Salida 5 2 2 4 2 4" xfId="50443"/>
    <cellStyle name="Salida 5 2 2 4 2 5" xfId="50444"/>
    <cellStyle name="Salida 5 2 2 4 2 6" xfId="50445"/>
    <cellStyle name="Salida 5 2 2 4 3" xfId="50446"/>
    <cellStyle name="Salida 5 2 2 4 4" xfId="50447"/>
    <cellStyle name="Salida 5 2 2 5" xfId="50448"/>
    <cellStyle name="Salida 5 2 2 5 2" xfId="50449"/>
    <cellStyle name="Salida 5 2 2 5 2 2" xfId="50450"/>
    <cellStyle name="Salida 5 2 2 5 2 3" xfId="50451"/>
    <cellStyle name="Salida 5 2 2 5 2 4" xfId="50452"/>
    <cellStyle name="Salida 5 2 2 5 3" xfId="50453"/>
    <cellStyle name="Salida 5 2 2 5 3 2" xfId="50454"/>
    <cellStyle name="Salida 5 2 2 5 3 2 2" xfId="50455"/>
    <cellStyle name="Salida 5 2 2 5 3 2 3" xfId="50456"/>
    <cellStyle name="Salida 5 2 2 5 3 2 4" xfId="50457"/>
    <cellStyle name="Salida 5 2 2 5 3 3" xfId="50458"/>
    <cellStyle name="Salida 5 2 2 5 3 3 2" xfId="50459"/>
    <cellStyle name="Salida 5 2 2 5 3 3 3" xfId="50460"/>
    <cellStyle name="Salida 5 2 2 5 3 3 4" xfId="50461"/>
    <cellStyle name="Salida 5 2 2 5 3 4" xfId="50462"/>
    <cellStyle name="Salida 5 2 2 5 3 5" xfId="50463"/>
    <cellStyle name="Salida 5 2 2 5 3 6" xfId="50464"/>
    <cellStyle name="Salida 5 2 2 5 4" xfId="50465"/>
    <cellStyle name="Salida 5 2 2 5 5" xfId="50466"/>
    <cellStyle name="Salida 5 2 2 6" xfId="50467"/>
    <cellStyle name="Salida 5 2 2 6 2" xfId="50468"/>
    <cellStyle name="Salida 5 2 2 6 2 2" xfId="50469"/>
    <cellStyle name="Salida 5 2 2 6 2 3" xfId="50470"/>
    <cellStyle name="Salida 5 2 2 6 2 4" xfId="50471"/>
    <cellStyle name="Salida 5 2 2 6 3" xfId="50472"/>
    <cellStyle name="Salida 5 2 2 6 3 2" xfId="50473"/>
    <cellStyle name="Salida 5 2 2 6 3 2 2" xfId="50474"/>
    <cellStyle name="Salida 5 2 2 6 3 2 3" xfId="50475"/>
    <cellStyle name="Salida 5 2 2 6 3 2 4" xfId="50476"/>
    <cellStyle name="Salida 5 2 2 6 3 3" xfId="50477"/>
    <cellStyle name="Salida 5 2 2 6 3 3 2" xfId="50478"/>
    <cellStyle name="Salida 5 2 2 6 3 3 3" xfId="50479"/>
    <cellStyle name="Salida 5 2 2 6 3 3 4" xfId="50480"/>
    <cellStyle name="Salida 5 2 2 6 3 4" xfId="50481"/>
    <cellStyle name="Salida 5 2 2 6 3 5" xfId="50482"/>
    <cellStyle name="Salida 5 2 2 6 3 6" xfId="50483"/>
    <cellStyle name="Salida 5 2 2 6 4" xfId="50484"/>
    <cellStyle name="Salida 5 2 2 6 5" xfId="50485"/>
    <cellStyle name="Salida 5 2 2 7" xfId="50486"/>
    <cellStyle name="Salida 5 2 2 7 2" xfId="50487"/>
    <cellStyle name="Salida 5 2 2 7 2 2" xfId="50488"/>
    <cellStyle name="Salida 5 2 2 7 2 3" xfId="50489"/>
    <cellStyle name="Salida 5 2 2 7 2 4" xfId="50490"/>
    <cellStyle name="Salida 5 2 2 7 3" xfId="50491"/>
    <cellStyle name="Salida 5 2 2 7 3 2" xfId="50492"/>
    <cellStyle name="Salida 5 2 2 7 3 2 2" xfId="50493"/>
    <cellStyle name="Salida 5 2 2 7 3 2 3" xfId="50494"/>
    <cellStyle name="Salida 5 2 2 7 3 2 4" xfId="50495"/>
    <cellStyle name="Salida 5 2 2 7 3 3" xfId="50496"/>
    <cellStyle name="Salida 5 2 2 7 3 3 2" xfId="50497"/>
    <cellStyle name="Salida 5 2 2 7 3 3 3" xfId="50498"/>
    <cellStyle name="Salida 5 2 2 7 3 3 4" xfId="50499"/>
    <cellStyle name="Salida 5 2 2 7 3 4" xfId="50500"/>
    <cellStyle name="Salida 5 2 2 7 3 5" xfId="50501"/>
    <cellStyle name="Salida 5 2 2 7 3 6" xfId="50502"/>
    <cellStyle name="Salida 5 2 2 7 4" xfId="50503"/>
    <cellStyle name="Salida 5 2 2 7 5" xfId="50504"/>
    <cellStyle name="Salida 5 2 2 8" xfId="50505"/>
    <cellStyle name="Salida 5 2 2 8 2" xfId="50506"/>
    <cellStyle name="Salida 5 2 2 8 2 2" xfId="50507"/>
    <cellStyle name="Salida 5 2 2 8 2 3" xfId="50508"/>
    <cellStyle name="Salida 5 2 2 8 2 4" xfId="50509"/>
    <cellStyle name="Salida 5 2 2 8 3" xfId="50510"/>
    <cellStyle name="Salida 5 2 2 8 3 2" xfId="50511"/>
    <cellStyle name="Salida 5 2 2 8 3 2 2" xfId="50512"/>
    <cellStyle name="Salida 5 2 2 8 3 2 3" xfId="50513"/>
    <cellStyle name="Salida 5 2 2 8 3 2 4" xfId="50514"/>
    <cellStyle name="Salida 5 2 2 8 3 3" xfId="50515"/>
    <cellStyle name="Salida 5 2 2 8 3 3 2" xfId="50516"/>
    <cellStyle name="Salida 5 2 2 8 3 3 3" xfId="50517"/>
    <cellStyle name="Salida 5 2 2 8 3 3 4" xfId="50518"/>
    <cellStyle name="Salida 5 2 2 8 3 4" xfId="50519"/>
    <cellStyle name="Salida 5 2 2 8 3 5" xfId="50520"/>
    <cellStyle name="Salida 5 2 2 8 3 6" xfId="50521"/>
    <cellStyle name="Salida 5 2 2 8 4" xfId="50522"/>
    <cellStyle name="Salida 5 2 2 8 5" xfId="50523"/>
    <cellStyle name="Salida 5 2 2 9" xfId="50524"/>
    <cellStyle name="Salida 5 2 2 9 2" xfId="50525"/>
    <cellStyle name="Salida 5 2 2 9 2 2" xfId="50526"/>
    <cellStyle name="Salida 5 2 2 9 2 3" xfId="50527"/>
    <cellStyle name="Salida 5 2 2 9 2 4" xfId="50528"/>
    <cellStyle name="Salida 5 2 2 9 3" xfId="50529"/>
    <cellStyle name="Salida 5 2 2 9 3 2" xfId="50530"/>
    <cellStyle name="Salida 5 2 2 9 3 2 2" xfId="50531"/>
    <cellStyle name="Salida 5 2 2 9 3 2 3" xfId="50532"/>
    <cellStyle name="Salida 5 2 2 9 3 2 4" xfId="50533"/>
    <cellStyle name="Salida 5 2 2 9 3 3" xfId="50534"/>
    <cellStyle name="Salida 5 2 2 9 3 3 2" xfId="50535"/>
    <cellStyle name="Salida 5 2 2 9 3 3 3" xfId="50536"/>
    <cellStyle name="Salida 5 2 2 9 3 3 4" xfId="50537"/>
    <cellStyle name="Salida 5 2 2 9 3 4" xfId="50538"/>
    <cellStyle name="Salida 5 2 2 9 3 5" xfId="50539"/>
    <cellStyle name="Salida 5 2 2 9 3 6" xfId="50540"/>
    <cellStyle name="Salida 5 2 2 9 4" xfId="50541"/>
    <cellStyle name="Salida 5 2 2 9 5" xfId="50542"/>
    <cellStyle name="Salida 5 2 3" xfId="50543"/>
    <cellStyle name="Salida 5 2 3 2" xfId="50544"/>
    <cellStyle name="Salida 5 2 3 2 2" xfId="50545"/>
    <cellStyle name="Salida 5 2 3 2 3" xfId="50546"/>
    <cellStyle name="Salida 5 2 3 2 4" xfId="50547"/>
    <cellStyle name="Salida 5 2 3 3" xfId="50548"/>
    <cellStyle name="Salida 5 2 3 3 2" xfId="50549"/>
    <cellStyle name="Salida 5 2 3 3 2 2" xfId="50550"/>
    <cellStyle name="Salida 5 2 3 3 2 3" xfId="50551"/>
    <cellStyle name="Salida 5 2 3 3 2 4" xfId="50552"/>
    <cellStyle name="Salida 5 2 3 3 3" xfId="50553"/>
    <cellStyle name="Salida 5 2 3 3 3 2" xfId="50554"/>
    <cellStyle name="Salida 5 2 3 3 3 3" xfId="50555"/>
    <cellStyle name="Salida 5 2 3 3 3 4" xfId="50556"/>
    <cellStyle name="Salida 5 2 3 3 4" xfId="50557"/>
    <cellStyle name="Salida 5 2 3 3 5" xfId="50558"/>
    <cellStyle name="Salida 5 2 3 3 6" xfId="50559"/>
    <cellStyle name="Salida 5 2 3 4" xfId="50560"/>
    <cellStyle name="Salida 5 2 3 5" xfId="50561"/>
    <cellStyle name="Salida 5 2 4" xfId="50562"/>
    <cellStyle name="Salida 5 2 4 2" xfId="50563"/>
    <cellStyle name="Salida 5 2 4 2 2" xfId="50564"/>
    <cellStyle name="Salida 5 2 4 2 2 2" xfId="50565"/>
    <cellStyle name="Salida 5 2 4 2 2 3" xfId="50566"/>
    <cellStyle name="Salida 5 2 4 2 2 4" xfId="50567"/>
    <cellStyle name="Salida 5 2 4 2 3" xfId="50568"/>
    <cellStyle name="Salida 5 2 4 2 3 2" xfId="50569"/>
    <cellStyle name="Salida 5 2 4 2 3 3" xfId="50570"/>
    <cellStyle name="Salida 5 2 4 2 3 4" xfId="50571"/>
    <cellStyle name="Salida 5 2 4 2 4" xfId="50572"/>
    <cellStyle name="Salida 5 2 4 2 5" xfId="50573"/>
    <cellStyle name="Salida 5 2 4 2 6" xfId="50574"/>
    <cellStyle name="Salida 5 2 4 3" xfId="50575"/>
    <cellStyle name="Salida 5 2 4 3 2" xfId="50576"/>
    <cellStyle name="Salida 5 2 4 3 2 2" xfId="50577"/>
    <cellStyle name="Salida 5 2 4 3 2 3" xfId="50578"/>
    <cellStyle name="Salida 5 2 4 3 2 4" xfId="50579"/>
    <cellStyle name="Salida 5 2 4 3 3" xfId="50580"/>
    <cellStyle name="Salida 5 2 4 3 3 2" xfId="50581"/>
    <cellStyle name="Salida 5 2 4 3 3 3" xfId="50582"/>
    <cellStyle name="Salida 5 2 4 3 3 4" xfId="50583"/>
    <cellStyle name="Salida 5 2 4 3 4" xfId="50584"/>
    <cellStyle name="Salida 5 2 4 3 5" xfId="50585"/>
    <cellStyle name="Salida 5 2 4 3 6" xfId="50586"/>
    <cellStyle name="Salida 5 2 4 4" xfId="50587"/>
    <cellStyle name="Salida 5 2 4 5" xfId="50588"/>
    <cellStyle name="Salida 5 2 4 6" xfId="50589"/>
    <cellStyle name="Salida 5 2 5" xfId="50590"/>
    <cellStyle name="Salida 5 2 6" xfId="50591"/>
    <cellStyle name="Salida 5 3" xfId="50592"/>
    <cellStyle name="Salida 5 3 10" xfId="50593"/>
    <cellStyle name="Salida 5 3 10 2" xfId="50594"/>
    <cellStyle name="Salida 5 3 10 2 2" xfId="50595"/>
    <cellStyle name="Salida 5 3 10 2 3" xfId="50596"/>
    <cellStyle name="Salida 5 3 10 2 4" xfId="50597"/>
    <cellStyle name="Salida 5 3 10 3" xfId="50598"/>
    <cellStyle name="Salida 5 3 10 3 2" xfId="50599"/>
    <cellStyle name="Salida 5 3 10 3 2 2" xfId="50600"/>
    <cellStyle name="Salida 5 3 10 3 2 3" xfId="50601"/>
    <cellStyle name="Salida 5 3 10 3 2 4" xfId="50602"/>
    <cellStyle name="Salida 5 3 10 3 3" xfId="50603"/>
    <cellStyle name="Salida 5 3 10 3 3 2" xfId="50604"/>
    <cellStyle name="Salida 5 3 10 3 3 3" xfId="50605"/>
    <cellStyle name="Salida 5 3 10 3 3 4" xfId="50606"/>
    <cellStyle name="Salida 5 3 10 3 4" xfId="50607"/>
    <cellStyle name="Salida 5 3 10 3 5" xfId="50608"/>
    <cellStyle name="Salida 5 3 10 3 6" xfId="50609"/>
    <cellStyle name="Salida 5 3 10 4" xfId="50610"/>
    <cellStyle name="Salida 5 3 10 5" xfId="50611"/>
    <cellStyle name="Salida 5 3 11" xfId="50612"/>
    <cellStyle name="Salida 5 3 11 2" xfId="50613"/>
    <cellStyle name="Salida 5 3 11 2 2" xfId="50614"/>
    <cellStyle name="Salida 5 3 11 2 3" xfId="50615"/>
    <cellStyle name="Salida 5 3 11 2 4" xfId="50616"/>
    <cellStyle name="Salida 5 3 11 3" xfId="50617"/>
    <cellStyle name="Salida 5 3 11 3 2" xfId="50618"/>
    <cellStyle name="Salida 5 3 11 3 2 2" xfId="50619"/>
    <cellStyle name="Salida 5 3 11 3 2 3" xfId="50620"/>
    <cellStyle name="Salida 5 3 11 3 2 4" xfId="50621"/>
    <cellStyle name="Salida 5 3 11 3 3" xfId="50622"/>
    <cellStyle name="Salida 5 3 11 3 3 2" xfId="50623"/>
    <cellStyle name="Salida 5 3 11 3 3 3" xfId="50624"/>
    <cellStyle name="Salida 5 3 11 3 3 4" xfId="50625"/>
    <cellStyle name="Salida 5 3 11 3 4" xfId="50626"/>
    <cellStyle name="Salida 5 3 11 3 5" xfId="50627"/>
    <cellStyle name="Salida 5 3 11 3 6" xfId="50628"/>
    <cellStyle name="Salida 5 3 11 4" xfId="50629"/>
    <cellStyle name="Salida 5 3 11 5" xfId="50630"/>
    <cellStyle name="Salida 5 3 12" xfId="50631"/>
    <cellStyle name="Salida 5 3 12 2" xfId="50632"/>
    <cellStyle name="Salida 5 3 12 2 2" xfId="50633"/>
    <cellStyle name="Salida 5 3 12 2 2 2" xfId="50634"/>
    <cellStyle name="Salida 5 3 12 2 2 3" xfId="50635"/>
    <cellStyle name="Salida 5 3 12 2 2 4" xfId="50636"/>
    <cellStyle name="Salida 5 3 12 2 3" xfId="50637"/>
    <cellStyle name="Salida 5 3 12 2 3 2" xfId="50638"/>
    <cellStyle name="Salida 5 3 12 2 3 3" xfId="50639"/>
    <cellStyle name="Salida 5 3 12 2 3 4" xfId="50640"/>
    <cellStyle name="Salida 5 3 12 2 4" xfId="50641"/>
    <cellStyle name="Salida 5 3 12 2 5" xfId="50642"/>
    <cellStyle name="Salida 5 3 12 2 6" xfId="50643"/>
    <cellStyle name="Salida 5 3 12 3" xfId="50644"/>
    <cellStyle name="Salida 5 3 12 3 2" xfId="50645"/>
    <cellStyle name="Salida 5 3 12 3 2 2" xfId="50646"/>
    <cellStyle name="Salida 5 3 12 3 2 3" xfId="50647"/>
    <cellStyle name="Salida 5 3 12 3 2 4" xfId="50648"/>
    <cellStyle name="Salida 5 3 12 3 3" xfId="50649"/>
    <cellStyle name="Salida 5 3 12 3 3 2" xfId="50650"/>
    <cellStyle name="Salida 5 3 12 3 3 3" xfId="50651"/>
    <cellStyle name="Salida 5 3 12 3 3 4" xfId="50652"/>
    <cellStyle name="Salida 5 3 12 3 4" xfId="50653"/>
    <cellStyle name="Salida 5 3 12 3 5" xfId="50654"/>
    <cellStyle name="Salida 5 3 12 3 6" xfId="50655"/>
    <cellStyle name="Salida 5 3 12 4" xfId="50656"/>
    <cellStyle name="Salida 5 3 12 5" xfId="50657"/>
    <cellStyle name="Salida 5 3 12 6" xfId="50658"/>
    <cellStyle name="Salida 5 3 13" xfId="50659"/>
    <cellStyle name="Salida 5 3 14" xfId="50660"/>
    <cellStyle name="Salida 5 3 2" xfId="50661"/>
    <cellStyle name="Salida 5 3 2 2" xfId="50662"/>
    <cellStyle name="Salida 5 3 2 2 2" xfId="50663"/>
    <cellStyle name="Salida 5 3 2 2 2 2" xfId="50664"/>
    <cellStyle name="Salida 5 3 2 2 2 2 2" xfId="50665"/>
    <cellStyle name="Salida 5 3 2 2 2 2 3" xfId="50666"/>
    <cellStyle name="Salida 5 3 2 2 2 2 4" xfId="50667"/>
    <cellStyle name="Salida 5 3 2 2 2 3" xfId="50668"/>
    <cellStyle name="Salida 5 3 2 2 2 3 2" xfId="50669"/>
    <cellStyle name="Salida 5 3 2 2 2 3 3" xfId="50670"/>
    <cellStyle name="Salida 5 3 2 2 2 3 4" xfId="50671"/>
    <cellStyle name="Salida 5 3 2 2 2 4" xfId="50672"/>
    <cellStyle name="Salida 5 3 2 2 2 5" xfId="50673"/>
    <cellStyle name="Salida 5 3 2 2 2 6" xfId="50674"/>
    <cellStyle name="Salida 5 3 2 2 3" xfId="50675"/>
    <cellStyle name="Salida 5 3 2 2 3 2" xfId="50676"/>
    <cellStyle name="Salida 5 3 2 2 3 2 2" xfId="50677"/>
    <cellStyle name="Salida 5 3 2 2 3 2 3" xfId="50678"/>
    <cellStyle name="Salida 5 3 2 2 3 2 4" xfId="50679"/>
    <cellStyle name="Salida 5 3 2 2 3 3" xfId="50680"/>
    <cellStyle name="Salida 5 3 2 2 3 3 2" xfId="50681"/>
    <cellStyle name="Salida 5 3 2 2 3 3 3" xfId="50682"/>
    <cellStyle name="Salida 5 3 2 2 3 3 4" xfId="50683"/>
    <cellStyle name="Salida 5 3 2 2 3 4" xfId="50684"/>
    <cellStyle name="Salida 5 3 2 2 3 5" xfId="50685"/>
    <cellStyle name="Salida 5 3 2 2 3 6" xfId="50686"/>
    <cellStyle name="Salida 5 3 2 2 4" xfId="50687"/>
    <cellStyle name="Salida 5 3 2 2 5" xfId="50688"/>
    <cellStyle name="Salida 5 3 2 2 6" xfId="50689"/>
    <cellStyle name="Salida 5 3 2 3" xfId="50690"/>
    <cellStyle name="Salida 5 3 2 4" xfId="50691"/>
    <cellStyle name="Salida 5 3 3" xfId="50692"/>
    <cellStyle name="Salida 5 3 3 2" xfId="50693"/>
    <cellStyle name="Salida 5 3 3 2 2" xfId="50694"/>
    <cellStyle name="Salida 5 3 3 2 2 2" xfId="50695"/>
    <cellStyle name="Salida 5 3 3 2 2 2 2" xfId="50696"/>
    <cellStyle name="Salida 5 3 3 2 2 2 3" xfId="50697"/>
    <cellStyle name="Salida 5 3 3 2 2 2 4" xfId="50698"/>
    <cellStyle name="Salida 5 3 3 2 2 3" xfId="50699"/>
    <cellStyle name="Salida 5 3 3 2 2 3 2" xfId="50700"/>
    <cellStyle name="Salida 5 3 3 2 2 3 3" xfId="50701"/>
    <cellStyle name="Salida 5 3 3 2 2 3 4" xfId="50702"/>
    <cellStyle name="Salida 5 3 3 2 2 4" xfId="50703"/>
    <cellStyle name="Salida 5 3 3 2 2 5" xfId="50704"/>
    <cellStyle name="Salida 5 3 3 2 2 6" xfId="50705"/>
    <cellStyle name="Salida 5 3 3 2 3" xfId="50706"/>
    <cellStyle name="Salida 5 3 3 2 3 2" xfId="50707"/>
    <cellStyle name="Salida 5 3 3 2 3 2 2" xfId="50708"/>
    <cellStyle name="Salida 5 3 3 2 3 2 3" xfId="50709"/>
    <cellStyle name="Salida 5 3 3 2 3 2 4" xfId="50710"/>
    <cellStyle name="Salida 5 3 3 2 3 3" xfId="50711"/>
    <cellStyle name="Salida 5 3 3 2 3 3 2" xfId="50712"/>
    <cellStyle name="Salida 5 3 3 2 3 3 3" xfId="50713"/>
    <cellStyle name="Salida 5 3 3 2 3 3 4" xfId="50714"/>
    <cellStyle name="Salida 5 3 3 2 3 4" xfId="50715"/>
    <cellStyle name="Salida 5 3 3 2 3 5" xfId="50716"/>
    <cellStyle name="Salida 5 3 3 2 3 6" xfId="50717"/>
    <cellStyle name="Salida 5 3 3 2 4" xfId="50718"/>
    <cellStyle name="Salida 5 3 3 2 5" xfId="50719"/>
    <cellStyle name="Salida 5 3 3 2 6" xfId="50720"/>
    <cellStyle name="Salida 5 3 3 3" xfId="50721"/>
    <cellStyle name="Salida 5 3 3 4" xfId="50722"/>
    <cellStyle name="Salida 5 3 4" xfId="50723"/>
    <cellStyle name="Salida 5 3 4 2" xfId="50724"/>
    <cellStyle name="Salida 5 3 4 2 2" xfId="50725"/>
    <cellStyle name="Salida 5 3 4 2 2 2" xfId="50726"/>
    <cellStyle name="Salida 5 3 4 2 2 2 2" xfId="50727"/>
    <cellStyle name="Salida 5 3 4 2 2 2 3" xfId="50728"/>
    <cellStyle name="Salida 5 3 4 2 2 2 4" xfId="50729"/>
    <cellStyle name="Salida 5 3 4 2 2 3" xfId="50730"/>
    <cellStyle name="Salida 5 3 4 2 2 3 2" xfId="50731"/>
    <cellStyle name="Salida 5 3 4 2 2 3 3" xfId="50732"/>
    <cellStyle name="Salida 5 3 4 2 2 3 4" xfId="50733"/>
    <cellStyle name="Salida 5 3 4 2 2 4" xfId="50734"/>
    <cellStyle name="Salida 5 3 4 2 2 5" xfId="50735"/>
    <cellStyle name="Salida 5 3 4 2 2 6" xfId="50736"/>
    <cellStyle name="Salida 5 3 4 2 3" xfId="50737"/>
    <cellStyle name="Salida 5 3 4 2 3 2" xfId="50738"/>
    <cellStyle name="Salida 5 3 4 2 3 2 2" xfId="50739"/>
    <cellStyle name="Salida 5 3 4 2 3 2 3" xfId="50740"/>
    <cellStyle name="Salida 5 3 4 2 3 2 4" xfId="50741"/>
    <cellStyle name="Salida 5 3 4 2 3 3" xfId="50742"/>
    <cellStyle name="Salida 5 3 4 2 3 3 2" xfId="50743"/>
    <cellStyle name="Salida 5 3 4 2 3 3 3" xfId="50744"/>
    <cellStyle name="Salida 5 3 4 2 3 3 4" xfId="50745"/>
    <cellStyle name="Salida 5 3 4 2 3 4" xfId="50746"/>
    <cellStyle name="Salida 5 3 4 2 3 5" xfId="50747"/>
    <cellStyle name="Salida 5 3 4 2 3 6" xfId="50748"/>
    <cellStyle name="Salida 5 3 4 2 4" xfId="50749"/>
    <cellStyle name="Salida 5 3 4 2 5" xfId="50750"/>
    <cellStyle name="Salida 5 3 4 2 6" xfId="50751"/>
    <cellStyle name="Salida 5 3 4 3" xfId="50752"/>
    <cellStyle name="Salida 5 3 4 4" xfId="50753"/>
    <cellStyle name="Salida 5 3 5" xfId="50754"/>
    <cellStyle name="Salida 5 3 5 2" xfId="50755"/>
    <cellStyle name="Salida 5 3 5 2 2" xfId="50756"/>
    <cellStyle name="Salida 5 3 5 2 3" xfId="50757"/>
    <cellStyle name="Salida 5 3 5 2 4" xfId="50758"/>
    <cellStyle name="Salida 5 3 5 3" xfId="50759"/>
    <cellStyle name="Salida 5 3 5 3 2" xfId="50760"/>
    <cellStyle name="Salida 5 3 5 3 2 2" xfId="50761"/>
    <cellStyle name="Salida 5 3 5 3 2 3" xfId="50762"/>
    <cellStyle name="Salida 5 3 5 3 2 4" xfId="50763"/>
    <cellStyle name="Salida 5 3 5 3 3" xfId="50764"/>
    <cellStyle name="Salida 5 3 5 3 3 2" xfId="50765"/>
    <cellStyle name="Salida 5 3 5 3 3 3" xfId="50766"/>
    <cellStyle name="Salida 5 3 5 3 3 4" xfId="50767"/>
    <cellStyle name="Salida 5 3 5 3 4" xfId="50768"/>
    <cellStyle name="Salida 5 3 5 3 5" xfId="50769"/>
    <cellStyle name="Salida 5 3 5 3 6" xfId="50770"/>
    <cellStyle name="Salida 5 3 5 4" xfId="50771"/>
    <cellStyle name="Salida 5 3 5 5" xfId="50772"/>
    <cellStyle name="Salida 5 3 6" xfId="50773"/>
    <cellStyle name="Salida 5 3 6 2" xfId="50774"/>
    <cellStyle name="Salida 5 3 6 2 2" xfId="50775"/>
    <cellStyle name="Salida 5 3 6 2 3" xfId="50776"/>
    <cellStyle name="Salida 5 3 6 2 4" xfId="50777"/>
    <cellStyle name="Salida 5 3 6 3" xfId="50778"/>
    <cellStyle name="Salida 5 3 6 3 2" xfId="50779"/>
    <cellStyle name="Salida 5 3 6 3 2 2" xfId="50780"/>
    <cellStyle name="Salida 5 3 6 3 2 3" xfId="50781"/>
    <cellStyle name="Salida 5 3 6 3 2 4" xfId="50782"/>
    <cellStyle name="Salida 5 3 6 3 3" xfId="50783"/>
    <cellStyle name="Salida 5 3 6 3 3 2" xfId="50784"/>
    <cellStyle name="Salida 5 3 6 3 3 3" xfId="50785"/>
    <cellStyle name="Salida 5 3 6 3 3 4" xfId="50786"/>
    <cellStyle name="Salida 5 3 6 3 4" xfId="50787"/>
    <cellStyle name="Salida 5 3 6 3 5" xfId="50788"/>
    <cellStyle name="Salida 5 3 6 3 6" xfId="50789"/>
    <cellStyle name="Salida 5 3 6 4" xfId="50790"/>
    <cellStyle name="Salida 5 3 6 5" xfId="50791"/>
    <cellStyle name="Salida 5 3 7" xfId="50792"/>
    <cellStyle name="Salida 5 3 7 2" xfId="50793"/>
    <cellStyle name="Salida 5 3 7 2 2" xfId="50794"/>
    <cellStyle name="Salida 5 3 7 2 3" xfId="50795"/>
    <cellStyle name="Salida 5 3 7 2 4" xfId="50796"/>
    <cellStyle name="Salida 5 3 7 3" xfId="50797"/>
    <cellStyle name="Salida 5 3 7 3 2" xfId="50798"/>
    <cellStyle name="Salida 5 3 7 3 2 2" xfId="50799"/>
    <cellStyle name="Salida 5 3 7 3 2 3" xfId="50800"/>
    <cellStyle name="Salida 5 3 7 3 2 4" xfId="50801"/>
    <cellStyle name="Salida 5 3 7 3 3" xfId="50802"/>
    <cellStyle name="Salida 5 3 7 3 3 2" xfId="50803"/>
    <cellStyle name="Salida 5 3 7 3 3 3" xfId="50804"/>
    <cellStyle name="Salida 5 3 7 3 3 4" xfId="50805"/>
    <cellStyle name="Salida 5 3 7 3 4" xfId="50806"/>
    <cellStyle name="Salida 5 3 7 3 5" xfId="50807"/>
    <cellStyle name="Salida 5 3 7 3 6" xfId="50808"/>
    <cellStyle name="Salida 5 3 7 4" xfId="50809"/>
    <cellStyle name="Salida 5 3 7 5" xfId="50810"/>
    <cellStyle name="Salida 5 3 8" xfId="50811"/>
    <cellStyle name="Salida 5 3 8 2" xfId="50812"/>
    <cellStyle name="Salida 5 3 8 2 2" xfId="50813"/>
    <cellStyle name="Salida 5 3 8 2 3" xfId="50814"/>
    <cellStyle name="Salida 5 3 8 2 4" xfId="50815"/>
    <cellStyle name="Salida 5 3 8 3" xfId="50816"/>
    <cellStyle name="Salida 5 3 8 3 2" xfId="50817"/>
    <cellStyle name="Salida 5 3 8 3 2 2" xfId="50818"/>
    <cellStyle name="Salida 5 3 8 3 2 3" xfId="50819"/>
    <cellStyle name="Salida 5 3 8 3 2 4" xfId="50820"/>
    <cellStyle name="Salida 5 3 8 3 3" xfId="50821"/>
    <cellStyle name="Salida 5 3 8 3 3 2" xfId="50822"/>
    <cellStyle name="Salida 5 3 8 3 3 3" xfId="50823"/>
    <cellStyle name="Salida 5 3 8 3 3 4" xfId="50824"/>
    <cellStyle name="Salida 5 3 8 3 4" xfId="50825"/>
    <cellStyle name="Salida 5 3 8 3 5" xfId="50826"/>
    <cellStyle name="Salida 5 3 8 3 6" xfId="50827"/>
    <cellStyle name="Salida 5 3 8 4" xfId="50828"/>
    <cellStyle name="Salida 5 3 8 5" xfId="50829"/>
    <cellStyle name="Salida 5 3 9" xfId="50830"/>
    <cellStyle name="Salida 5 3 9 2" xfId="50831"/>
    <cellStyle name="Salida 5 3 9 2 2" xfId="50832"/>
    <cellStyle name="Salida 5 3 9 2 3" xfId="50833"/>
    <cellStyle name="Salida 5 3 9 2 4" xfId="50834"/>
    <cellStyle name="Salida 5 3 9 3" xfId="50835"/>
    <cellStyle name="Salida 5 3 9 3 2" xfId="50836"/>
    <cellStyle name="Salida 5 3 9 3 2 2" xfId="50837"/>
    <cellStyle name="Salida 5 3 9 3 2 3" xfId="50838"/>
    <cellStyle name="Salida 5 3 9 3 2 4" xfId="50839"/>
    <cellStyle name="Salida 5 3 9 3 3" xfId="50840"/>
    <cellStyle name="Salida 5 3 9 3 3 2" xfId="50841"/>
    <cellStyle name="Salida 5 3 9 3 3 3" xfId="50842"/>
    <cellStyle name="Salida 5 3 9 3 3 4" xfId="50843"/>
    <cellStyle name="Salida 5 3 9 3 4" xfId="50844"/>
    <cellStyle name="Salida 5 3 9 3 5" xfId="50845"/>
    <cellStyle name="Salida 5 3 9 3 6" xfId="50846"/>
    <cellStyle name="Salida 5 3 9 4" xfId="50847"/>
    <cellStyle name="Salida 5 3 9 5" xfId="50848"/>
    <cellStyle name="Salida 5 4" xfId="50849"/>
    <cellStyle name="Salida 5 4 10" xfId="50850"/>
    <cellStyle name="Salida 5 4 10 2" xfId="50851"/>
    <cellStyle name="Salida 5 4 10 2 2" xfId="50852"/>
    <cellStyle name="Salida 5 4 10 2 3" xfId="50853"/>
    <cellStyle name="Salida 5 4 10 2 4" xfId="50854"/>
    <cellStyle name="Salida 5 4 10 3" xfId="50855"/>
    <cellStyle name="Salida 5 4 10 3 2" xfId="50856"/>
    <cellStyle name="Salida 5 4 10 3 2 2" xfId="50857"/>
    <cellStyle name="Salida 5 4 10 3 2 3" xfId="50858"/>
    <cellStyle name="Salida 5 4 10 3 2 4" xfId="50859"/>
    <cellStyle name="Salida 5 4 10 3 3" xfId="50860"/>
    <cellStyle name="Salida 5 4 10 3 3 2" xfId="50861"/>
    <cellStyle name="Salida 5 4 10 3 3 3" xfId="50862"/>
    <cellStyle name="Salida 5 4 10 3 3 4" xfId="50863"/>
    <cellStyle name="Salida 5 4 10 3 4" xfId="50864"/>
    <cellStyle name="Salida 5 4 10 3 5" xfId="50865"/>
    <cellStyle name="Salida 5 4 10 3 6" xfId="50866"/>
    <cellStyle name="Salida 5 4 10 4" xfId="50867"/>
    <cellStyle name="Salida 5 4 10 5" xfId="50868"/>
    <cellStyle name="Salida 5 4 11" xfId="50869"/>
    <cellStyle name="Salida 5 4 11 2" xfId="50870"/>
    <cellStyle name="Salida 5 4 11 2 2" xfId="50871"/>
    <cellStyle name="Salida 5 4 11 2 3" xfId="50872"/>
    <cellStyle name="Salida 5 4 11 2 4" xfId="50873"/>
    <cellStyle name="Salida 5 4 11 3" xfId="50874"/>
    <cellStyle name="Salida 5 4 11 3 2" xfId="50875"/>
    <cellStyle name="Salida 5 4 11 3 2 2" xfId="50876"/>
    <cellStyle name="Salida 5 4 11 3 2 3" xfId="50877"/>
    <cellStyle name="Salida 5 4 11 3 2 4" xfId="50878"/>
    <cellStyle name="Salida 5 4 11 3 3" xfId="50879"/>
    <cellStyle name="Salida 5 4 11 3 3 2" xfId="50880"/>
    <cellStyle name="Salida 5 4 11 3 3 3" xfId="50881"/>
    <cellStyle name="Salida 5 4 11 3 3 4" xfId="50882"/>
    <cellStyle name="Salida 5 4 11 3 4" xfId="50883"/>
    <cellStyle name="Salida 5 4 11 3 5" xfId="50884"/>
    <cellStyle name="Salida 5 4 11 3 6" xfId="50885"/>
    <cellStyle name="Salida 5 4 11 4" xfId="50886"/>
    <cellStyle name="Salida 5 4 11 5" xfId="50887"/>
    <cellStyle name="Salida 5 4 12" xfId="50888"/>
    <cellStyle name="Salida 5 4 12 2" xfId="50889"/>
    <cellStyle name="Salida 5 4 12 2 2" xfId="50890"/>
    <cellStyle name="Salida 5 4 12 2 2 2" xfId="50891"/>
    <cellStyle name="Salida 5 4 12 2 2 3" xfId="50892"/>
    <cellStyle name="Salida 5 4 12 2 2 4" xfId="50893"/>
    <cellStyle name="Salida 5 4 12 2 3" xfId="50894"/>
    <cellStyle name="Salida 5 4 12 2 3 2" xfId="50895"/>
    <cellStyle name="Salida 5 4 12 2 3 3" xfId="50896"/>
    <cellStyle name="Salida 5 4 12 2 3 4" xfId="50897"/>
    <cellStyle name="Salida 5 4 12 2 4" xfId="50898"/>
    <cellStyle name="Salida 5 4 12 2 5" xfId="50899"/>
    <cellStyle name="Salida 5 4 12 2 6" xfId="50900"/>
    <cellStyle name="Salida 5 4 12 3" xfId="50901"/>
    <cellStyle name="Salida 5 4 12 3 2" xfId="50902"/>
    <cellStyle name="Salida 5 4 12 3 2 2" xfId="50903"/>
    <cellStyle name="Salida 5 4 12 3 2 3" xfId="50904"/>
    <cellStyle name="Salida 5 4 12 3 2 4" xfId="50905"/>
    <cellStyle name="Salida 5 4 12 3 3" xfId="50906"/>
    <cellStyle name="Salida 5 4 12 3 3 2" xfId="50907"/>
    <cellStyle name="Salida 5 4 12 3 3 3" xfId="50908"/>
    <cellStyle name="Salida 5 4 12 3 3 4" xfId="50909"/>
    <cellStyle name="Salida 5 4 12 3 4" xfId="50910"/>
    <cellStyle name="Salida 5 4 12 3 5" xfId="50911"/>
    <cellStyle name="Salida 5 4 12 3 6" xfId="50912"/>
    <cellStyle name="Salida 5 4 12 4" xfId="50913"/>
    <cellStyle name="Salida 5 4 12 5" xfId="50914"/>
    <cellStyle name="Salida 5 4 12 6" xfId="50915"/>
    <cellStyle name="Salida 5 4 13" xfId="50916"/>
    <cellStyle name="Salida 5 4 14" xfId="50917"/>
    <cellStyle name="Salida 5 4 2" xfId="50918"/>
    <cellStyle name="Salida 5 4 2 2" xfId="50919"/>
    <cellStyle name="Salida 5 4 2 2 2" xfId="50920"/>
    <cellStyle name="Salida 5 4 2 2 2 2" xfId="50921"/>
    <cellStyle name="Salida 5 4 2 2 2 2 2" xfId="50922"/>
    <cellStyle name="Salida 5 4 2 2 2 2 3" xfId="50923"/>
    <cellStyle name="Salida 5 4 2 2 2 2 4" xfId="50924"/>
    <cellStyle name="Salida 5 4 2 2 2 3" xfId="50925"/>
    <cellStyle name="Salida 5 4 2 2 2 3 2" xfId="50926"/>
    <cellStyle name="Salida 5 4 2 2 2 3 3" xfId="50927"/>
    <cellStyle name="Salida 5 4 2 2 2 3 4" xfId="50928"/>
    <cellStyle name="Salida 5 4 2 2 2 4" xfId="50929"/>
    <cellStyle name="Salida 5 4 2 2 2 5" xfId="50930"/>
    <cellStyle name="Salida 5 4 2 2 2 6" xfId="50931"/>
    <cellStyle name="Salida 5 4 2 2 3" xfId="50932"/>
    <cellStyle name="Salida 5 4 2 2 3 2" xfId="50933"/>
    <cellStyle name="Salida 5 4 2 2 3 2 2" xfId="50934"/>
    <cellStyle name="Salida 5 4 2 2 3 2 3" xfId="50935"/>
    <cellStyle name="Salida 5 4 2 2 3 2 4" xfId="50936"/>
    <cellStyle name="Salida 5 4 2 2 3 3" xfId="50937"/>
    <cellStyle name="Salida 5 4 2 2 3 3 2" xfId="50938"/>
    <cellStyle name="Salida 5 4 2 2 3 3 3" xfId="50939"/>
    <cellStyle name="Salida 5 4 2 2 3 3 4" xfId="50940"/>
    <cellStyle name="Salida 5 4 2 2 3 4" xfId="50941"/>
    <cellStyle name="Salida 5 4 2 2 3 5" xfId="50942"/>
    <cellStyle name="Salida 5 4 2 2 3 6" xfId="50943"/>
    <cellStyle name="Salida 5 4 2 2 4" xfId="50944"/>
    <cellStyle name="Salida 5 4 2 2 5" xfId="50945"/>
    <cellStyle name="Salida 5 4 2 2 6" xfId="50946"/>
    <cellStyle name="Salida 5 4 2 3" xfId="50947"/>
    <cellStyle name="Salida 5 4 2 4" xfId="50948"/>
    <cellStyle name="Salida 5 4 3" xfId="50949"/>
    <cellStyle name="Salida 5 4 3 2" xfId="50950"/>
    <cellStyle name="Salida 5 4 3 2 2" xfId="50951"/>
    <cellStyle name="Salida 5 4 3 2 2 2" xfId="50952"/>
    <cellStyle name="Salida 5 4 3 2 2 2 2" xfId="50953"/>
    <cellStyle name="Salida 5 4 3 2 2 2 3" xfId="50954"/>
    <cellStyle name="Salida 5 4 3 2 2 2 4" xfId="50955"/>
    <cellStyle name="Salida 5 4 3 2 2 3" xfId="50956"/>
    <cellStyle name="Salida 5 4 3 2 2 3 2" xfId="50957"/>
    <cellStyle name="Salida 5 4 3 2 2 3 3" xfId="50958"/>
    <cellStyle name="Salida 5 4 3 2 2 3 4" xfId="50959"/>
    <cellStyle name="Salida 5 4 3 2 2 4" xfId="50960"/>
    <cellStyle name="Salida 5 4 3 2 2 5" xfId="50961"/>
    <cellStyle name="Salida 5 4 3 2 2 6" xfId="50962"/>
    <cellStyle name="Salida 5 4 3 2 3" xfId="50963"/>
    <cellStyle name="Salida 5 4 3 2 3 2" xfId="50964"/>
    <cellStyle name="Salida 5 4 3 2 3 2 2" xfId="50965"/>
    <cellStyle name="Salida 5 4 3 2 3 2 3" xfId="50966"/>
    <cellStyle name="Salida 5 4 3 2 3 2 4" xfId="50967"/>
    <cellStyle name="Salida 5 4 3 2 3 3" xfId="50968"/>
    <cellStyle name="Salida 5 4 3 2 3 3 2" xfId="50969"/>
    <cellStyle name="Salida 5 4 3 2 3 3 3" xfId="50970"/>
    <cellStyle name="Salida 5 4 3 2 3 3 4" xfId="50971"/>
    <cellStyle name="Salida 5 4 3 2 3 4" xfId="50972"/>
    <cellStyle name="Salida 5 4 3 2 3 5" xfId="50973"/>
    <cellStyle name="Salida 5 4 3 2 3 6" xfId="50974"/>
    <cellStyle name="Salida 5 4 3 2 4" xfId="50975"/>
    <cellStyle name="Salida 5 4 3 2 5" xfId="50976"/>
    <cellStyle name="Salida 5 4 3 2 6" xfId="50977"/>
    <cellStyle name="Salida 5 4 3 3" xfId="50978"/>
    <cellStyle name="Salida 5 4 3 4" xfId="50979"/>
    <cellStyle name="Salida 5 4 4" xfId="50980"/>
    <cellStyle name="Salida 5 4 4 2" xfId="50981"/>
    <cellStyle name="Salida 5 4 4 2 2" xfId="50982"/>
    <cellStyle name="Salida 5 4 4 2 2 2" xfId="50983"/>
    <cellStyle name="Salida 5 4 4 2 2 2 2" xfId="50984"/>
    <cellStyle name="Salida 5 4 4 2 2 2 3" xfId="50985"/>
    <cellStyle name="Salida 5 4 4 2 2 2 4" xfId="50986"/>
    <cellStyle name="Salida 5 4 4 2 2 3" xfId="50987"/>
    <cellStyle name="Salida 5 4 4 2 2 3 2" xfId="50988"/>
    <cellStyle name="Salida 5 4 4 2 2 3 3" xfId="50989"/>
    <cellStyle name="Salida 5 4 4 2 2 3 4" xfId="50990"/>
    <cellStyle name="Salida 5 4 4 2 2 4" xfId="50991"/>
    <cellStyle name="Salida 5 4 4 2 2 5" xfId="50992"/>
    <cellStyle name="Salida 5 4 4 2 2 6" xfId="50993"/>
    <cellStyle name="Salida 5 4 4 2 3" xfId="50994"/>
    <cellStyle name="Salida 5 4 4 2 3 2" xfId="50995"/>
    <cellStyle name="Salida 5 4 4 2 3 2 2" xfId="50996"/>
    <cellStyle name="Salida 5 4 4 2 3 2 3" xfId="50997"/>
    <cellStyle name="Salida 5 4 4 2 3 2 4" xfId="50998"/>
    <cellStyle name="Salida 5 4 4 2 3 3" xfId="50999"/>
    <cellStyle name="Salida 5 4 4 2 3 3 2" xfId="51000"/>
    <cellStyle name="Salida 5 4 4 2 3 3 3" xfId="51001"/>
    <cellStyle name="Salida 5 4 4 2 3 3 4" xfId="51002"/>
    <cellStyle name="Salida 5 4 4 2 3 4" xfId="51003"/>
    <cellStyle name="Salida 5 4 4 2 3 5" xfId="51004"/>
    <cellStyle name="Salida 5 4 4 2 3 6" xfId="51005"/>
    <cellStyle name="Salida 5 4 4 2 4" xfId="51006"/>
    <cellStyle name="Salida 5 4 4 2 5" xfId="51007"/>
    <cellStyle name="Salida 5 4 4 2 6" xfId="51008"/>
    <cellStyle name="Salida 5 4 4 3" xfId="51009"/>
    <cellStyle name="Salida 5 4 4 4" xfId="51010"/>
    <cellStyle name="Salida 5 4 5" xfId="51011"/>
    <cellStyle name="Salida 5 4 5 2" xfId="51012"/>
    <cellStyle name="Salida 5 4 5 2 2" xfId="51013"/>
    <cellStyle name="Salida 5 4 5 2 3" xfId="51014"/>
    <cellStyle name="Salida 5 4 5 2 4" xfId="51015"/>
    <cellStyle name="Salida 5 4 5 3" xfId="51016"/>
    <cellStyle name="Salida 5 4 5 3 2" xfId="51017"/>
    <cellStyle name="Salida 5 4 5 3 2 2" xfId="51018"/>
    <cellStyle name="Salida 5 4 5 3 2 3" xfId="51019"/>
    <cellStyle name="Salida 5 4 5 3 2 4" xfId="51020"/>
    <cellStyle name="Salida 5 4 5 3 3" xfId="51021"/>
    <cellStyle name="Salida 5 4 5 3 3 2" xfId="51022"/>
    <cellStyle name="Salida 5 4 5 3 3 3" xfId="51023"/>
    <cellStyle name="Salida 5 4 5 3 3 4" xfId="51024"/>
    <cellStyle name="Salida 5 4 5 3 4" xfId="51025"/>
    <cellStyle name="Salida 5 4 5 3 5" xfId="51026"/>
    <cellStyle name="Salida 5 4 5 3 6" xfId="51027"/>
    <cellStyle name="Salida 5 4 5 4" xfId="51028"/>
    <cellStyle name="Salida 5 4 5 5" xfId="51029"/>
    <cellStyle name="Salida 5 4 6" xfId="51030"/>
    <cellStyle name="Salida 5 4 6 2" xfId="51031"/>
    <cellStyle name="Salida 5 4 6 2 2" xfId="51032"/>
    <cellStyle name="Salida 5 4 6 2 3" xfId="51033"/>
    <cellStyle name="Salida 5 4 6 2 4" xfId="51034"/>
    <cellStyle name="Salida 5 4 6 3" xfId="51035"/>
    <cellStyle name="Salida 5 4 6 3 2" xfId="51036"/>
    <cellStyle name="Salida 5 4 6 3 2 2" xfId="51037"/>
    <cellStyle name="Salida 5 4 6 3 2 3" xfId="51038"/>
    <cellStyle name="Salida 5 4 6 3 2 4" xfId="51039"/>
    <cellStyle name="Salida 5 4 6 3 3" xfId="51040"/>
    <cellStyle name="Salida 5 4 6 3 3 2" xfId="51041"/>
    <cellStyle name="Salida 5 4 6 3 3 3" xfId="51042"/>
    <cellStyle name="Salida 5 4 6 3 3 4" xfId="51043"/>
    <cellStyle name="Salida 5 4 6 3 4" xfId="51044"/>
    <cellStyle name="Salida 5 4 6 3 5" xfId="51045"/>
    <cellStyle name="Salida 5 4 6 3 6" xfId="51046"/>
    <cellStyle name="Salida 5 4 6 4" xfId="51047"/>
    <cellStyle name="Salida 5 4 6 5" xfId="51048"/>
    <cellStyle name="Salida 5 4 7" xfId="51049"/>
    <cellStyle name="Salida 5 4 7 2" xfId="51050"/>
    <cellStyle name="Salida 5 4 7 2 2" xfId="51051"/>
    <cellStyle name="Salida 5 4 7 2 3" xfId="51052"/>
    <cellStyle name="Salida 5 4 7 2 4" xfId="51053"/>
    <cellStyle name="Salida 5 4 7 3" xfId="51054"/>
    <cellStyle name="Salida 5 4 7 3 2" xfId="51055"/>
    <cellStyle name="Salida 5 4 7 3 2 2" xfId="51056"/>
    <cellStyle name="Salida 5 4 7 3 2 3" xfId="51057"/>
    <cellStyle name="Salida 5 4 7 3 2 4" xfId="51058"/>
    <cellStyle name="Salida 5 4 7 3 3" xfId="51059"/>
    <cellStyle name="Salida 5 4 7 3 3 2" xfId="51060"/>
    <cellStyle name="Salida 5 4 7 3 3 3" xfId="51061"/>
    <cellStyle name="Salida 5 4 7 3 3 4" xfId="51062"/>
    <cellStyle name="Salida 5 4 7 3 4" xfId="51063"/>
    <cellStyle name="Salida 5 4 7 3 5" xfId="51064"/>
    <cellStyle name="Salida 5 4 7 3 6" xfId="51065"/>
    <cellStyle name="Salida 5 4 7 4" xfId="51066"/>
    <cellStyle name="Salida 5 4 7 5" xfId="51067"/>
    <cellStyle name="Salida 5 4 8" xfId="51068"/>
    <cellStyle name="Salida 5 4 8 2" xfId="51069"/>
    <cellStyle name="Salida 5 4 8 2 2" xfId="51070"/>
    <cellStyle name="Salida 5 4 8 2 3" xfId="51071"/>
    <cellStyle name="Salida 5 4 8 2 4" xfId="51072"/>
    <cellStyle name="Salida 5 4 8 3" xfId="51073"/>
    <cellStyle name="Salida 5 4 8 3 2" xfId="51074"/>
    <cellStyle name="Salida 5 4 8 3 2 2" xfId="51075"/>
    <cellStyle name="Salida 5 4 8 3 2 3" xfId="51076"/>
    <cellStyle name="Salida 5 4 8 3 2 4" xfId="51077"/>
    <cellStyle name="Salida 5 4 8 3 3" xfId="51078"/>
    <cellStyle name="Salida 5 4 8 3 3 2" xfId="51079"/>
    <cellStyle name="Salida 5 4 8 3 3 3" xfId="51080"/>
    <cellStyle name="Salida 5 4 8 3 3 4" xfId="51081"/>
    <cellStyle name="Salida 5 4 8 3 4" xfId="51082"/>
    <cellStyle name="Salida 5 4 8 3 5" xfId="51083"/>
    <cellStyle name="Salida 5 4 8 3 6" xfId="51084"/>
    <cellStyle name="Salida 5 4 8 4" xfId="51085"/>
    <cellStyle name="Salida 5 4 8 5" xfId="51086"/>
    <cellStyle name="Salida 5 4 9" xfId="51087"/>
    <cellStyle name="Salida 5 4 9 2" xfId="51088"/>
    <cellStyle name="Salida 5 4 9 2 2" xfId="51089"/>
    <cellStyle name="Salida 5 4 9 2 3" xfId="51090"/>
    <cellStyle name="Salida 5 4 9 2 4" xfId="51091"/>
    <cellStyle name="Salida 5 4 9 3" xfId="51092"/>
    <cellStyle name="Salida 5 4 9 3 2" xfId="51093"/>
    <cellStyle name="Salida 5 4 9 3 2 2" xfId="51094"/>
    <cellStyle name="Salida 5 4 9 3 2 3" xfId="51095"/>
    <cellStyle name="Salida 5 4 9 3 2 4" xfId="51096"/>
    <cellStyle name="Salida 5 4 9 3 3" xfId="51097"/>
    <cellStyle name="Salida 5 4 9 3 3 2" xfId="51098"/>
    <cellStyle name="Salida 5 4 9 3 3 3" xfId="51099"/>
    <cellStyle name="Salida 5 4 9 3 3 4" xfId="51100"/>
    <cellStyle name="Salida 5 4 9 3 4" xfId="51101"/>
    <cellStyle name="Salida 5 4 9 3 5" xfId="51102"/>
    <cellStyle name="Salida 5 4 9 3 6" xfId="51103"/>
    <cellStyle name="Salida 5 4 9 4" xfId="51104"/>
    <cellStyle name="Salida 5 4 9 5" xfId="51105"/>
    <cellStyle name="Salida 5 5" xfId="51106"/>
    <cellStyle name="Salida 5 5 2" xfId="51107"/>
    <cellStyle name="Salida 5 5 2 2" xfId="51108"/>
    <cellStyle name="Salida 5 5 2 3" xfId="51109"/>
    <cellStyle name="Salida 5 5 2 4" xfId="51110"/>
    <cellStyle name="Salida 5 5 3" xfId="51111"/>
    <cellStyle name="Salida 5 5 3 2" xfId="51112"/>
    <cellStyle name="Salida 5 5 3 2 2" xfId="51113"/>
    <cellStyle name="Salida 5 5 3 2 3" xfId="51114"/>
    <cellStyle name="Salida 5 5 3 2 4" xfId="51115"/>
    <cellStyle name="Salida 5 5 3 3" xfId="51116"/>
    <cellStyle name="Salida 5 5 3 3 2" xfId="51117"/>
    <cellStyle name="Salida 5 5 3 3 3" xfId="51118"/>
    <cellStyle name="Salida 5 5 3 3 4" xfId="51119"/>
    <cellStyle name="Salida 5 5 3 4" xfId="51120"/>
    <cellStyle name="Salida 5 5 3 5" xfId="51121"/>
    <cellStyle name="Salida 5 5 3 6" xfId="51122"/>
    <cellStyle name="Salida 5 5 4" xfId="51123"/>
    <cellStyle name="Salida 5 5 5" xfId="51124"/>
    <cellStyle name="Salida 5 6" xfId="51125"/>
    <cellStyle name="Salida 5 6 2" xfId="51126"/>
    <cellStyle name="Salida 5 6 2 2" xfId="51127"/>
    <cellStyle name="Salida 5 6 2 2 2" xfId="51128"/>
    <cellStyle name="Salida 5 6 2 2 3" xfId="51129"/>
    <cellStyle name="Salida 5 6 2 2 4" xfId="51130"/>
    <cellStyle name="Salida 5 6 2 3" xfId="51131"/>
    <cellStyle name="Salida 5 6 2 3 2" xfId="51132"/>
    <cellStyle name="Salida 5 6 2 3 3" xfId="51133"/>
    <cellStyle name="Salida 5 6 2 3 4" xfId="51134"/>
    <cellStyle name="Salida 5 6 2 4" xfId="51135"/>
    <cellStyle name="Salida 5 6 2 5" xfId="51136"/>
    <cellStyle name="Salida 5 6 2 6" xfId="51137"/>
    <cellStyle name="Salida 5 6 3" xfId="51138"/>
    <cellStyle name="Salida 5 6 3 2" xfId="51139"/>
    <cellStyle name="Salida 5 6 3 2 2" xfId="51140"/>
    <cellStyle name="Salida 5 6 3 2 3" xfId="51141"/>
    <cellStyle name="Salida 5 6 3 2 4" xfId="51142"/>
    <cellStyle name="Salida 5 6 3 3" xfId="51143"/>
    <cellStyle name="Salida 5 6 3 3 2" xfId="51144"/>
    <cellStyle name="Salida 5 6 3 3 3" xfId="51145"/>
    <cellStyle name="Salida 5 6 3 3 4" xfId="51146"/>
    <cellStyle name="Salida 5 6 3 4" xfId="51147"/>
    <cellStyle name="Salida 5 6 3 5" xfId="51148"/>
    <cellStyle name="Salida 5 6 3 6" xfId="51149"/>
    <cellStyle name="Salida 5 6 4" xfId="51150"/>
    <cellStyle name="Salida 5 6 5" xfId="51151"/>
    <cellStyle name="Salida 5 6 6" xfId="51152"/>
    <cellStyle name="Salida 5 7" xfId="51153"/>
    <cellStyle name="Salida 5 8" xfId="51154"/>
    <cellStyle name="Salida 6" xfId="51155"/>
    <cellStyle name="Salida 6 2" xfId="51156"/>
    <cellStyle name="Salida 6 2 2" xfId="51157"/>
    <cellStyle name="Salida 6 2 2 10" xfId="51158"/>
    <cellStyle name="Salida 6 2 2 10 2" xfId="51159"/>
    <cellStyle name="Salida 6 2 2 10 2 2" xfId="51160"/>
    <cellStyle name="Salida 6 2 2 10 2 3" xfId="51161"/>
    <cellStyle name="Salida 6 2 2 10 2 4" xfId="51162"/>
    <cellStyle name="Salida 6 2 2 10 3" xfId="51163"/>
    <cellStyle name="Salida 6 2 2 10 3 2" xfId="51164"/>
    <cellStyle name="Salida 6 2 2 10 3 2 2" xfId="51165"/>
    <cellStyle name="Salida 6 2 2 10 3 2 3" xfId="51166"/>
    <cellStyle name="Salida 6 2 2 10 3 2 4" xfId="51167"/>
    <cellStyle name="Salida 6 2 2 10 3 3" xfId="51168"/>
    <cellStyle name="Salida 6 2 2 10 3 3 2" xfId="51169"/>
    <cellStyle name="Salida 6 2 2 10 3 3 3" xfId="51170"/>
    <cellStyle name="Salida 6 2 2 10 3 3 4" xfId="51171"/>
    <cellStyle name="Salida 6 2 2 10 3 4" xfId="51172"/>
    <cellStyle name="Salida 6 2 2 10 3 5" xfId="51173"/>
    <cellStyle name="Salida 6 2 2 10 3 6" xfId="51174"/>
    <cellStyle name="Salida 6 2 2 10 4" xfId="51175"/>
    <cellStyle name="Salida 6 2 2 10 5" xfId="51176"/>
    <cellStyle name="Salida 6 2 2 11" xfId="51177"/>
    <cellStyle name="Salida 6 2 2 11 2" xfId="51178"/>
    <cellStyle name="Salida 6 2 2 11 2 2" xfId="51179"/>
    <cellStyle name="Salida 6 2 2 11 2 3" xfId="51180"/>
    <cellStyle name="Salida 6 2 2 11 2 4" xfId="51181"/>
    <cellStyle name="Salida 6 2 2 11 3" xfId="51182"/>
    <cellStyle name="Salida 6 2 2 11 3 2" xfId="51183"/>
    <cellStyle name="Salida 6 2 2 11 3 2 2" xfId="51184"/>
    <cellStyle name="Salida 6 2 2 11 3 2 3" xfId="51185"/>
    <cellStyle name="Salida 6 2 2 11 3 2 4" xfId="51186"/>
    <cellStyle name="Salida 6 2 2 11 3 3" xfId="51187"/>
    <cellStyle name="Salida 6 2 2 11 3 3 2" xfId="51188"/>
    <cellStyle name="Salida 6 2 2 11 3 3 3" xfId="51189"/>
    <cellStyle name="Salida 6 2 2 11 3 3 4" xfId="51190"/>
    <cellStyle name="Salida 6 2 2 11 3 4" xfId="51191"/>
    <cellStyle name="Salida 6 2 2 11 3 5" xfId="51192"/>
    <cellStyle name="Salida 6 2 2 11 3 6" xfId="51193"/>
    <cellStyle name="Salida 6 2 2 11 4" xfId="51194"/>
    <cellStyle name="Salida 6 2 2 11 5" xfId="51195"/>
    <cellStyle name="Salida 6 2 2 12" xfId="51196"/>
    <cellStyle name="Salida 6 2 2 12 2" xfId="51197"/>
    <cellStyle name="Salida 6 2 2 12 2 2" xfId="51198"/>
    <cellStyle name="Salida 6 2 2 12 2 2 2" xfId="51199"/>
    <cellStyle name="Salida 6 2 2 12 2 2 3" xfId="51200"/>
    <cellStyle name="Salida 6 2 2 12 2 2 4" xfId="51201"/>
    <cellStyle name="Salida 6 2 2 12 2 3" xfId="51202"/>
    <cellStyle name="Salida 6 2 2 12 2 3 2" xfId="51203"/>
    <cellStyle name="Salida 6 2 2 12 2 3 3" xfId="51204"/>
    <cellStyle name="Salida 6 2 2 12 2 3 4" xfId="51205"/>
    <cellStyle name="Salida 6 2 2 12 2 4" xfId="51206"/>
    <cellStyle name="Salida 6 2 2 12 2 5" xfId="51207"/>
    <cellStyle name="Salida 6 2 2 12 2 6" xfId="51208"/>
    <cellStyle name="Salida 6 2 2 12 3" xfId="51209"/>
    <cellStyle name="Salida 6 2 2 12 3 2" xfId="51210"/>
    <cellStyle name="Salida 6 2 2 12 3 2 2" xfId="51211"/>
    <cellStyle name="Salida 6 2 2 12 3 2 3" xfId="51212"/>
    <cellStyle name="Salida 6 2 2 12 3 2 4" xfId="51213"/>
    <cellStyle name="Salida 6 2 2 12 3 3" xfId="51214"/>
    <cellStyle name="Salida 6 2 2 12 3 3 2" xfId="51215"/>
    <cellStyle name="Salida 6 2 2 12 3 3 3" xfId="51216"/>
    <cellStyle name="Salida 6 2 2 12 3 3 4" xfId="51217"/>
    <cellStyle name="Salida 6 2 2 12 3 4" xfId="51218"/>
    <cellStyle name="Salida 6 2 2 12 3 5" xfId="51219"/>
    <cellStyle name="Salida 6 2 2 12 3 6" xfId="51220"/>
    <cellStyle name="Salida 6 2 2 12 4" xfId="51221"/>
    <cellStyle name="Salida 6 2 2 12 5" xfId="51222"/>
    <cellStyle name="Salida 6 2 2 12 6" xfId="51223"/>
    <cellStyle name="Salida 6 2 2 13" xfId="51224"/>
    <cellStyle name="Salida 6 2 2 14" xfId="51225"/>
    <cellStyle name="Salida 6 2 2 2" xfId="51226"/>
    <cellStyle name="Salida 6 2 2 2 2" xfId="51227"/>
    <cellStyle name="Salida 6 2 2 2 2 2" xfId="51228"/>
    <cellStyle name="Salida 6 2 2 2 2 2 2" xfId="51229"/>
    <cellStyle name="Salida 6 2 2 2 2 2 2 2" xfId="51230"/>
    <cellStyle name="Salida 6 2 2 2 2 2 2 3" xfId="51231"/>
    <cellStyle name="Salida 6 2 2 2 2 2 2 4" xfId="51232"/>
    <cellStyle name="Salida 6 2 2 2 2 2 3" xfId="51233"/>
    <cellStyle name="Salida 6 2 2 2 2 2 3 2" xfId="51234"/>
    <cellStyle name="Salida 6 2 2 2 2 2 3 3" xfId="51235"/>
    <cellStyle name="Salida 6 2 2 2 2 2 3 4" xfId="51236"/>
    <cellStyle name="Salida 6 2 2 2 2 2 4" xfId="51237"/>
    <cellStyle name="Salida 6 2 2 2 2 2 5" xfId="51238"/>
    <cellStyle name="Salida 6 2 2 2 2 2 6" xfId="51239"/>
    <cellStyle name="Salida 6 2 2 2 2 3" xfId="51240"/>
    <cellStyle name="Salida 6 2 2 2 2 3 2" xfId="51241"/>
    <cellStyle name="Salida 6 2 2 2 2 3 2 2" xfId="51242"/>
    <cellStyle name="Salida 6 2 2 2 2 3 2 3" xfId="51243"/>
    <cellStyle name="Salida 6 2 2 2 2 3 2 4" xfId="51244"/>
    <cellStyle name="Salida 6 2 2 2 2 3 3" xfId="51245"/>
    <cellStyle name="Salida 6 2 2 2 2 3 3 2" xfId="51246"/>
    <cellStyle name="Salida 6 2 2 2 2 3 3 3" xfId="51247"/>
    <cellStyle name="Salida 6 2 2 2 2 3 3 4" xfId="51248"/>
    <cellStyle name="Salida 6 2 2 2 2 3 4" xfId="51249"/>
    <cellStyle name="Salida 6 2 2 2 2 3 5" xfId="51250"/>
    <cellStyle name="Salida 6 2 2 2 2 3 6" xfId="51251"/>
    <cellStyle name="Salida 6 2 2 2 2 4" xfId="51252"/>
    <cellStyle name="Salida 6 2 2 2 2 5" xfId="51253"/>
    <cellStyle name="Salida 6 2 2 2 2 6" xfId="51254"/>
    <cellStyle name="Salida 6 2 2 2 3" xfId="51255"/>
    <cellStyle name="Salida 6 2 2 2 4" xfId="51256"/>
    <cellStyle name="Salida 6 2 2 3" xfId="51257"/>
    <cellStyle name="Salida 6 2 2 3 2" xfId="51258"/>
    <cellStyle name="Salida 6 2 2 3 2 2" xfId="51259"/>
    <cellStyle name="Salida 6 2 2 3 2 2 2" xfId="51260"/>
    <cellStyle name="Salida 6 2 2 3 2 2 2 2" xfId="51261"/>
    <cellStyle name="Salida 6 2 2 3 2 2 2 3" xfId="51262"/>
    <cellStyle name="Salida 6 2 2 3 2 2 2 4" xfId="51263"/>
    <cellStyle name="Salida 6 2 2 3 2 2 3" xfId="51264"/>
    <cellStyle name="Salida 6 2 2 3 2 2 3 2" xfId="51265"/>
    <cellStyle name="Salida 6 2 2 3 2 2 3 3" xfId="51266"/>
    <cellStyle name="Salida 6 2 2 3 2 2 3 4" xfId="51267"/>
    <cellStyle name="Salida 6 2 2 3 2 2 4" xfId="51268"/>
    <cellStyle name="Salida 6 2 2 3 2 2 5" xfId="51269"/>
    <cellStyle name="Salida 6 2 2 3 2 2 6" xfId="51270"/>
    <cellStyle name="Salida 6 2 2 3 2 3" xfId="51271"/>
    <cellStyle name="Salida 6 2 2 3 2 3 2" xfId="51272"/>
    <cellStyle name="Salida 6 2 2 3 2 3 2 2" xfId="51273"/>
    <cellStyle name="Salida 6 2 2 3 2 3 2 3" xfId="51274"/>
    <cellStyle name="Salida 6 2 2 3 2 3 2 4" xfId="51275"/>
    <cellStyle name="Salida 6 2 2 3 2 3 3" xfId="51276"/>
    <cellStyle name="Salida 6 2 2 3 2 3 3 2" xfId="51277"/>
    <cellStyle name="Salida 6 2 2 3 2 3 3 3" xfId="51278"/>
    <cellStyle name="Salida 6 2 2 3 2 3 3 4" xfId="51279"/>
    <cellStyle name="Salida 6 2 2 3 2 3 4" xfId="51280"/>
    <cellStyle name="Salida 6 2 2 3 2 3 5" xfId="51281"/>
    <cellStyle name="Salida 6 2 2 3 2 3 6" xfId="51282"/>
    <cellStyle name="Salida 6 2 2 3 2 4" xfId="51283"/>
    <cellStyle name="Salida 6 2 2 3 2 5" xfId="51284"/>
    <cellStyle name="Salida 6 2 2 3 2 6" xfId="51285"/>
    <cellStyle name="Salida 6 2 2 3 3" xfId="51286"/>
    <cellStyle name="Salida 6 2 2 3 4" xfId="51287"/>
    <cellStyle name="Salida 6 2 2 4" xfId="51288"/>
    <cellStyle name="Salida 6 2 2 4 2" xfId="51289"/>
    <cellStyle name="Salida 6 2 2 4 2 2" xfId="51290"/>
    <cellStyle name="Salida 6 2 2 4 2 2 2" xfId="51291"/>
    <cellStyle name="Salida 6 2 2 4 2 2 2 2" xfId="51292"/>
    <cellStyle name="Salida 6 2 2 4 2 2 2 3" xfId="51293"/>
    <cellStyle name="Salida 6 2 2 4 2 2 2 4" xfId="51294"/>
    <cellStyle name="Salida 6 2 2 4 2 2 3" xfId="51295"/>
    <cellStyle name="Salida 6 2 2 4 2 2 3 2" xfId="51296"/>
    <cellStyle name="Salida 6 2 2 4 2 2 3 3" xfId="51297"/>
    <cellStyle name="Salida 6 2 2 4 2 2 3 4" xfId="51298"/>
    <cellStyle name="Salida 6 2 2 4 2 2 4" xfId="51299"/>
    <cellStyle name="Salida 6 2 2 4 2 2 5" xfId="51300"/>
    <cellStyle name="Salida 6 2 2 4 2 2 6" xfId="51301"/>
    <cellStyle name="Salida 6 2 2 4 2 3" xfId="51302"/>
    <cellStyle name="Salida 6 2 2 4 2 3 2" xfId="51303"/>
    <cellStyle name="Salida 6 2 2 4 2 3 2 2" xfId="51304"/>
    <cellStyle name="Salida 6 2 2 4 2 3 2 3" xfId="51305"/>
    <cellStyle name="Salida 6 2 2 4 2 3 2 4" xfId="51306"/>
    <cellStyle name="Salida 6 2 2 4 2 3 3" xfId="51307"/>
    <cellStyle name="Salida 6 2 2 4 2 3 3 2" xfId="51308"/>
    <cellStyle name="Salida 6 2 2 4 2 3 3 3" xfId="51309"/>
    <cellStyle name="Salida 6 2 2 4 2 3 3 4" xfId="51310"/>
    <cellStyle name="Salida 6 2 2 4 2 3 4" xfId="51311"/>
    <cellStyle name="Salida 6 2 2 4 2 3 5" xfId="51312"/>
    <cellStyle name="Salida 6 2 2 4 2 3 6" xfId="51313"/>
    <cellStyle name="Salida 6 2 2 4 2 4" xfId="51314"/>
    <cellStyle name="Salida 6 2 2 4 2 5" xfId="51315"/>
    <cellStyle name="Salida 6 2 2 4 2 6" xfId="51316"/>
    <cellStyle name="Salida 6 2 2 4 3" xfId="51317"/>
    <cellStyle name="Salida 6 2 2 4 4" xfId="51318"/>
    <cellStyle name="Salida 6 2 2 5" xfId="51319"/>
    <cellStyle name="Salida 6 2 2 5 2" xfId="51320"/>
    <cellStyle name="Salida 6 2 2 5 2 2" xfId="51321"/>
    <cellStyle name="Salida 6 2 2 5 2 3" xfId="51322"/>
    <cellStyle name="Salida 6 2 2 5 2 4" xfId="51323"/>
    <cellStyle name="Salida 6 2 2 5 3" xfId="51324"/>
    <cellStyle name="Salida 6 2 2 5 3 2" xfId="51325"/>
    <cellStyle name="Salida 6 2 2 5 3 2 2" xfId="51326"/>
    <cellStyle name="Salida 6 2 2 5 3 2 3" xfId="51327"/>
    <cellStyle name="Salida 6 2 2 5 3 2 4" xfId="51328"/>
    <cellStyle name="Salida 6 2 2 5 3 3" xfId="51329"/>
    <cellStyle name="Salida 6 2 2 5 3 3 2" xfId="51330"/>
    <cellStyle name="Salida 6 2 2 5 3 3 3" xfId="51331"/>
    <cellStyle name="Salida 6 2 2 5 3 3 4" xfId="51332"/>
    <cellStyle name="Salida 6 2 2 5 3 4" xfId="51333"/>
    <cellStyle name="Salida 6 2 2 5 3 5" xfId="51334"/>
    <cellStyle name="Salida 6 2 2 5 3 6" xfId="51335"/>
    <cellStyle name="Salida 6 2 2 5 4" xfId="51336"/>
    <cellStyle name="Salida 6 2 2 5 5" xfId="51337"/>
    <cellStyle name="Salida 6 2 2 6" xfId="51338"/>
    <cellStyle name="Salida 6 2 2 6 2" xfId="51339"/>
    <cellStyle name="Salida 6 2 2 6 2 2" xfId="51340"/>
    <cellStyle name="Salida 6 2 2 6 2 3" xfId="51341"/>
    <cellStyle name="Salida 6 2 2 6 2 4" xfId="51342"/>
    <cellStyle name="Salida 6 2 2 6 3" xfId="51343"/>
    <cellStyle name="Salida 6 2 2 6 3 2" xfId="51344"/>
    <cellStyle name="Salida 6 2 2 6 3 2 2" xfId="51345"/>
    <cellStyle name="Salida 6 2 2 6 3 2 3" xfId="51346"/>
    <cellStyle name="Salida 6 2 2 6 3 2 4" xfId="51347"/>
    <cellStyle name="Salida 6 2 2 6 3 3" xfId="51348"/>
    <cellStyle name="Salida 6 2 2 6 3 3 2" xfId="51349"/>
    <cellStyle name="Salida 6 2 2 6 3 3 3" xfId="51350"/>
    <cellStyle name="Salida 6 2 2 6 3 3 4" xfId="51351"/>
    <cellStyle name="Salida 6 2 2 6 3 4" xfId="51352"/>
    <cellStyle name="Salida 6 2 2 6 3 5" xfId="51353"/>
    <cellStyle name="Salida 6 2 2 6 3 6" xfId="51354"/>
    <cellStyle name="Salida 6 2 2 6 4" xfId="51355"/>
    <cellStyle name="Salida 6 2 2 6 5" xfId="51356"/>
    <cellStyle name="Salida 6 2 2 7" xfId="51357"/>
    <cellStyle name="Salida 6 2 2 7 2" xfId="51358"/>
    <cellStyle name="Salida 6 2 2 7 2 2" xfId="51359"/>
    <cellStyle name="Salida 6 2 2 7 2 3" xfId="51360"/>
    <cellStyle name="Salida 6 2 2 7 2 4" xfId="51361"/>
    <cellStyle name="Salida 6 2 2 7 3" xfId="51362"/>
    <cellStyle name="Salida 6 2 2 7 3 2" xfId="51363"/>
    <cellStyle name="Salida 6 2 2 7 3 2 2" xfId="51364"/>
    <cellStyle name="Salida 6 2 2 7 3 2 3" xfId="51365"/>
    <cellStyle name="Salida 6 2 2 7 3 2 4" xfId="51366"/>
    <cellStyle name="Salida 6 2 2 7 3 3" xfId="51367"/>
    <cellStyle name="Salida 6 2 2 7 3 3 2" xfId="51368"/>
    <cellStyle name="Salida 6 2 2 7 3 3 3" xfId="51369"/>
    <cellStyle name="Salida 6 2 2 7 3 3 4" xfId="51370"/>
    <cellStyle name="Salida 6 2 2 7 3 4" xfId="51371"/>
    <cellStyle name="Salida 6 2 2 7 3 5" xfId="51372"/>
    <cellStyle name="Salida 6 2 2 7 3 6" xfId="51373"/>
    <cellStyle name="Salida 6 2 2 7 4" xfId="51374"/>
    <cellStyle name="Salida 6 2 2 7 5" xfId="51375"/>
    <cellStyle name="Salida 6 2 2 8" xfId="51376"/>
    <cellStyle name="Salida 6 2 2 8 2" xfId="51377"/>
    <cellStyle name="Salida 6 2 2 8 2 2" xfId="51378"/>
    <cellStyle name="Salida 6 2 2 8 2 3" xfId="51379"/>
    <cellStyle name="Salida 6 2 2 8 2 4" xfId="51380"/>
    <cellStyle name="Salida 6 2 2 8 3" xfId="51381"/>
    <cellStyle name="Salida 6 2 2 8 3 2" xfId="51382"/>
    <cellStyle name="Salida 6 2 2 8 3 2 2" xfId="51383"/>
    <cellStyle name="Salida 6 2 2 8 3 2 3" xfId="51384"/>
    <cellStyle name="Salida 6 2 2 8 3 2 4" xfId="51385"/>
    <cellStyle name="Salida 6 2 2 8 3 3" xfId="51386"/>
    <cellStyle name="Salida 6 2 2 8 3 3 2" xfId="51387"/>
    <cellStyle name="Salida 6 2 2 8 3 3 3" xfId="51388"/>
    <cellStyle name="Salida 6 2 2 8 3 3 4" xfId="51389"/>
    <cellStyle name="Salida 6 2 2 8 3 4" xfId="51390"/>
    <cellStyle name="Salida 6 2 2 8 3 5" xfId="51391"/>
    <cellStyle name="Salida 6 2 2 8 3 6" xfId="51392"/>
    <cellStyle name="Salida 6 2 2 8 4" xfId="51393"/>
    <cellStyle name="Salida 6 2 2 8 5" xfId="51394"/>
    <cellStyle name="Salida 6 2 2 9" xfId="51395"/>
    <cellStyle name="Salida 6 2 2 9 2" xfId="51396"/>
    <cellStyle name="Salida 6 2 2 9 2 2" xfId="51397"/>
    <cellStyle name="Salida 6 2 2 9 2 3" xfId="51398"/>
    <cellStyle name="Salida 6 2 2 9 2 4" xfId="51399"/>
    <cellStyle name="Salida 6 2 2 9 3" xfId="51400"/>
    <cellStyle name="Salida 6 2 2 9 3 2" xfId="51401"/>
    <cellStyle name="Salida 6 2 2 9 3 2 2" xfId="51402"/>
    <cellStyle name="Salida 6 2 2 9 3 2 3" xfId="51403"/>
    <cellStyle name="Salida 6 2 2 9 3 2 4" xfId="51404"/>
    <cellStyle name="Salida 6 2 2 9 3 3" xfId="51405"/>
    <cellStyle name="Salida 6 2 2 9 3 3 2" xfId="51406"/>
    <cellStyle name="Salida 6 2 2 9 3 3 3" xfId="51407"/>
    <cellStyle name="Salida 6 2 2 9 3 3 4" xfId="51408"/>
    <cellStyle name="Salida 6 2 2 9 3 4" xfId="51409"/>
    <cellStyle name="Salida 6 2 2 9 3 5" xfId="51410"/>
    <cellStyle name="Salida 6 2 2 9 3 6" xfId="51411"/>
    <cellStyle name="Salida 6 2 2 9 4" xfId="51412"/>
    <cellStyle name="Salida 6 2 2 9 5" xfId="51413"/>
    <cellStyle name="Salida 6 2 3" xfId="51414"/>
    <cellStyle name="Salida 6 2 3 2" xfId="51415"/>
    <cellStyle name="Salida 6 2 3 2 2" xfId="51416"/>
    <cellStyle name="Salida 6 2 3 2 3" xfId="51417"/>
    <cellStyle name="Salida 6 2 3 2 4" xfId="51418"/>
    <cellStyle name="Salida 6 2 3 3" xfId="51419"/>
    <cellStyle name="Salida 6 2 3 3 2" xfId="51420"/>
    <cellStyle name="Salida 6 2 3 3 2 2" xfId="51421"/>
    <cellStyle name="Salida 6 2 3 3 2 3" xfId="51422"/>
    <cellStyle name="Salida 6 2 3 3 2 4" xfId="51423"/>
    <cellStyle name="Salida 6 2 3 3 3" xfId="51424"/>
    <cellStyle name="Salida 6 2 3 3 3 2" xfId="51425"/>
    <cellStyle name="Salida 6 2 3 3 3 3" xfId="51426"/>
    <cellStyle name="Salida 6 2 3 3 3 4" xfId="51427"/>
    <cellStyle name="Salida 6 2 3 3 4" xfId="51428"/>
    <cellStyle name="Salida 6 2 3 3 5" xfId="51429"/>
    <cellStyle name="Salida 6 2 3 3 6" xfId="51430"/>
    <cellStyle name="Salida 6 2 3 4" xfId="51431"/>
    <cellStyle name="Salida 6 2 3 5" xfId="51432"/>
    <cellStyle name="Salida 6 2 4" xfId="51433"/>
    <cellStyle name="Salida 6 2 4 2" xfId="51434"/>
    <cellStyle name="Salida 6 2 4 2 2" xfId="51435"/>
    <cellStyle name="Salida 6 2 4 2 2 2" xfId="51436"/>
    <cellStyle name="Salida 6 2 4 2 2 3" xfId="51437"/>
    <cellStyle name="Salida 6 2 4 2 2 4" xfId="51438"/>
    <cellStyle name="Salida 6 2 4 2 3" xfId="51439"/>
    <cellStyle name="Salida 6 2 4 2 3 2" xfId="51440"/>
    <cellStyle name="Salida 6 2 4 2 3 3" xfId="51441"/>
    <cellStyle name="Salida 6 2 4 2 3 4" xfId="51442"/>
    <cellStyle name="Salida 6 2 4 2 4" xfId="51443"/>
    <cellStyle name="Salida 6 2 4 2 5" xfId="51444"/>
    <cellStyle name="Salida 6 2 4 2 6" xfId="51445"/>
    <cellStyle name="Salida 6 2 4 3" xfId="51446"/>
    <cellStyle name="Salida 6 2 4 3 2" xfId="51447"/>
    <cellStyle name="Salida 6 2 4 3 2 2" xfId="51448"/>
    <cellStyle name="Salida 6 2 4 3 2 3" xfId="51449"/>
    <cellStyle name="Salida 6 2 4 3 2 4" xfId="51450"/>
    <cellStyle name="Salida 6 2 4 3 3" xfId="51451"/>
    <cellStyle name="Salida 6 2 4 3 3 2" xfId="51452"/>
    <cellStyle name="Salida 6 2 4 3 3 3" xfId="51453"/>
    <cellStyle name="Salida 6 2 4 3 3 4" xfId="51454"/>
    <cellStyle name="Salida 6 2 4 3 4" xfId="51455"/>
    <cellStyle name="Salida 6 2 4 3 5" xfId="51456"/>
    <cellStyle name="Salida 6 2 4 3 6" xfId="51457"/>
    <cellStyle name="Salida 6 2 4 4" xfId="51458"/>
    <cellStyle name="Salida 6 2 4 5" xfId="51459"/>
    <cellStyle name="Salida 6 2 4 6" xfId="51460"/>
    <cellStyle name="Salida 6 2 5" xfId="51461"/>
    <cellStyle name="Salida 6 2 6" xfId="51462"/>
    <cellStyle name="Salida 6 3" xfId="51463"/>
    <cellStyle name="Salida 6 3 10" xfId="51464"/>
    <cellStyle name="Salida 6 3 10 2" xfId="51465"/>
    <cellStyle name="Salida 6 3 10 2 2" xfId="51466"/>
    <cellStyle name="Salida 6 3 10 2 3" xfId="51467"/>
    <cellStyle name="Salida 6 3 10 2 4" xfId="51468"/>
    <cellStyle name="Salida 6 3 10 3" xfId="51469"/>
    <cellStyle name="Salida 6 3 10 3 2" xfId="51470"/>
    <cellStyle name="Salida 6 3 10 3 2 2" xfId="51471"/>
    <cellStyle name="Salida 6 3 10 3 2 3" xfId="51472"/>
    <cellStyle name="Salida 6 3 10 3 2 4" xfId="51473"/>
    <cellStyle name="Salida 6 3 10 3 3" xfId="51474"/>
    <cellStyle name="Salida 6 3 10 3 3 2" xfId="51475"/>
    <cellStyle name="Salida 6 3 10 3 3 3" xfId="51476"/>
    <cellStyle name="Salida 6 3 10 3 3 4" xfId="51477"/>
    <cellStyle name="Salida 6 3 10 3 4" xfId="51478"/>
    <cellStyle name="Salida 6 3 10 3 5" xfId="51479"/>
    <cellStyle name="Salida 6 3 10 3 6" xfId="51480"/>
    <cellStyle name="Salida 6 3 10 4" xfId="51481"/>
    <cellStyle name="Salida 6 3 10 5" xfId="51482"/>
    <cellStyle name="Salida 6 3 11" xfId="51483"/>
    <cellStyle name="Salida 6 3 11 2" xfId="51484"/>
    <cellStyle name="Salida 6 3 11 2 2" xfId="51485"/>
    <cellStyle name="Salida 6 3 11 2 3" xfId="51486"/>
    <cellStyle name="Salida 6 3 11 2 4" xfId="51487"/>
    <cellStyle name="Salida 6 3 11 3" xfId="51488"/>
    <cellStyle name="Salida 6 3 11 3 2" xfId="51489"/>
    <cellStyle name="Salida 6 3 11 3 2 2" xfId="51490"/>
    <cellStyle name="Salida 6 3 11 3 2 3" xfId="51491"/>
    <cellStyle name="Salida 6 3 11 3 2 4" xfId="51492"/>
    <cellStyle name="Salida 6 3 11 3 3" xfId="51493"/>
    <cellStyle name="Salida 6 3 11 3 3 2" xfId="51494"/>
    <cellStyle name="Salida 6 3 11 3 3 3" xfId="51495"/>
    <cellStyle name="Salida 6 3 11 3 3 4" xfId="51496"/>
    <cellStyle name="Salida 6 3 11 3 4" xfId="51497"/>
    <cellStyle name="Salida 6 3 11 3 5" xfId="51498"/>
    <cellStyle name="Salida 6 3 11 3 6" xfId="51499"/>
    <cellStyle name="Salida 6 3 11 4" xfId="51500"/>
    <cellStyle name="Salida 6 3 11 5" xfId="51501"/>
    <cellStyle name="Salida 6 3 12" xfId="51502"/>
    <cellStyle name="Salida 6 3 12 2" xfId="51503"/>
    <cellStyle name="Salida 6 3 12 2 2" xfId="51504"/>
    <cellStyle name="Salida 6 3 12 2 2 2" xfId="51505"/>
    <cellStyle name="Salida 6 3 12 2 2 3" xfId="51506"/>
    <cellStyle name="Salida 6 3 12 2 2 4" xfId="51507"/>
    <cellStyle name="Salida 6 3 12 2 3" xfId="51508"/>
    <cellStyle name="Salida 6 3 12 2 3 2" xfId="51509"/>
    <cellStyle name="Salida 6 3 12 2 3 3" xfId="51510"/>
    <cellStyle name="Salida 6 3 12 2 3 4" xfId="51511"/>
    <cellStyle name="Salida 6 3 12 2 4" xfId="51512"/>
    <cellStyle name="Salida 6 3 12 2 5" xfId="51513"/>
    <cellStyle name="Salida 6 3 12 2 6" xfId="51514"/>
    <cellStyle name="Salida 6 3 12 3" xfId="51515"/>
    <cellStyle name="Salida 6 3 12 3 2" xfId="51516"/>
    <cellStyle name="Salida 6 3 12 3 2 2" xfId="51517"/>
    <cellStyle name="Salida 6 3 12 3 2 3" xfId="51518"/>
    <cellStyle name="Salida 6 3 12 3 2 4" xfId="51519"/>
    <cellStyle name="Salida 6 3 12 3 3" xfId="51520"/>
    <cellStyle name="Salida 6 3 12 3 3 2" xfId="51521"/>
    <cellStyle name="Salida 6 3 12 3 3 3" xfId="51522"/>
    <cellStyle name="Salida 6 3 12 3 3 4" xfId="51523"/>
    <cellStyle name="Salida 6 3 12 3 4" xfId="51524"/>
    <cellStyle name="Salida 6 3 12 3 5" xfId="51525"/>
    <cellStyle name="Salida 6 3 12 3 6" xfId="51526"/>
    <cellStyle name="Salida 6 3 12 4" xfId="51527"/>
    <cellStyle name="Salida 6 3 12 5" xfId="51528"/>
    <cellStyle name="Salida 6 3 12 6" xfId="51529"/>
    <cellStyle name="Salida 6 3 13" xfId="51530"/>
    <cellStyle name="Salida 6 3 14" xfId="51531"/>
    <cellStyle name="Salida 6 3 2" xfId="51532"/>
    <cellStyle name="Salida 6 3 2 2" xfId="51533"/>
    <cellStyle name="Salida 6 3 2 2 2" xfId="51534"/>
    <cellStyle name="Salida 6 3 2 2 2 2" xfId="51535"/>
    <cellStyle name="Salida 6 3 2 2 2 2 2" xfId="51536"/>
    <cellStyle name="Salida 6 3 2 2 2 2 3" xfId="51537"/>
    <cellStyle name="Salida 6 3 2 2 2 2 4" xfId="51538"/>
    <cellStyle name="Salida 6 3 2 2 2 3" xfId="51539"/>
    <cellStyle name="Salida 6 3 2 2 2 3 2" xfId="51540"/>
    <cellStyle name="Salida 6 3 2 2 2 3 3" xfId="51541"/>
    <cellStyle name="Salida 6 3 2 2 2 3 4" xfId="51542"/>
    <cellStyle name="Salida 6 3 2 2 2 4" xfId="51543"/>
    <cellStyle name="Salida 6 3 2 2 2 5" xfId="51544"/>
    <cellStyle name="Salida 6 3 2 2 2 6" xfId="51545"/>
    <cellStyle name="Salida 6 3 2 2 3" xfId="51546"/>
    <cellStyle name="Salida 6 3 2 2 3 2" xfId="51547"/>
    <cellStyle name="Salida 6 3 2 2 3 2 2" xfId="51548"/>
    <cellStyle name="Salida 6 3 2 2 3 2 3" xfId="51549"/>
    <cellStyle name="Salida 6 3 2 2 3 2 4" xfId="51550"/>
    <cellStyle name="Salida 6 3 2 2 3 3" xfId="51551"/>
    <cellStyle name="Salida 6 3 2 2 3 3 2" xfId="51552"/>
    <cellStyle name="Salida 6 3 2 2 3 3 3" xfId="51553"/>
    <cellStyle name="Salida 6 3 2 2 3 3 4" xfId="51554"/>
    <cellStyle name="Salida 6 3 2 2 3 4" xfId="51555"/>
    <cellStyle name="Salida 6 3 2 2 3 5" xfId="51556"/>
    <cellStyle name="Salida 6 3 2 2 3 6" xfId="51557"/>
    <cellStyle name="Salida 6 3 2 2 4" xfId="51558"/>
    <cellStyle name="Salida 6 3 2 2 5" xfId="51559"/>
    <cellStyle name="Salida 6 3 2 2 6" xfId="51560"/>
    <cellStyle name="Salida 6 3 2 3" xfId="51561"/>
    <cellStyle name="Salida 6 3 2 4" xfId="51562"/>
    <cellStyle name="Salida 6 3 3" xfId="51563"/>
    <cellStyle name="Salida 6 3 3 2" xfId="51564"/>
    <cellStyle name="Salida 6 3 3 2 2" xfId="51565"/>
    <cellStyle name="Salida 6 3 3 2 2 2" xfId="51566"/>
    <cellStyle name="Salida 6 3 3 2 2 2 2" xfId="51567"/>
    <cellStyle name="Salida 6 3 3 2 2 2 3" xfId="51568"/>
    <cellStyle name="Salida 6 3 3 2 2 2 4" xfId="51569"/>
    <cellStyle name="Salida 6 3 3 2 2 3" xfId="51570"/>
    <cellStyle name="Salida 6 3 3 2 2 3 2" xfId="51571"/>
    <cellStyle name="Salida 6 3 3 2 2 3 3" xfId="51572"/>
    <cellStyle name="Salida 6 3 3 2 2 3 4" xfId="51573"/>
    <cellStyle name="Salida 6 3 3 2 2 4" xfId="51574"/>
    <cellStyle name="Salida 6 3 3 2 2 5" xfId="51575"/>
    <cellStyle name="Salida 6 3 3 2 2 6" xfId="51576"/>
    <cellStyle name="Salida 6 3 3 2 3" xfId="51577"/>
    <cellStyle name="Salida 6 3 3 2 3 2" xfId="51578"/>
    <cellStyle name="Salida 6 3 3 2 3 2 2" xfId="51579"/>
    <cellStyle name="Salida 6 3 3 2 3 2 3" xfId="51580"/>
    <cellStyle name="Salida 6 3 3 2 3 2 4" xfId="51581"/>
    <cellStyle name="Salida 6 3 3 2 3 3" xfId="51582"/>
    <cellStyle name="Salida 6 3 3 2 3 3 2" xfId="51583"/>
    <cellStyle name="Salida 6 3 3 2 3 3 3" xfId="51584"/>
    <cellStyle name="Salida 6 3 3 2 3 3 4" xfId="51585"/>
    <cellStyle name="Salida 6 3 3 2 3 4" xfId="51586"/>
    <cellStyle name="Salida 6 3 3 2 3 5" xfId="51587"/>
    <cellStyle name="Salida 6 3 3 2 3 6" xfId="51588"/>
    <cellStyle name="Salida 6 3 3 2 4" xfId="51589"/>
    <cellStyle name="Salida 6 3 3 2 5" xfId="51590"/>
    <cellStyle name="Salida 6 3 3 2 6" xfId="51591"/>
    <cellStyle name="Salida 6 3 3 3" xfId="51592"/>
    <cellStyle name="Salida 6 3 3 4" xfId="51593"/>
    <cellStyle name="Salida 6 3 4" xfId="51594"/>
    <cellStyle name="Salida 6 3 4 2" xfId="51595"/>
    <cellStyle name="Salida 6 3 4 2 2" xfId="51596"/>
    <cellStyle name="Salida 6 3 4 2 2 2" xfId="51597"/>
    <cellStyle name="Salida 6 3 4 2 2 2 2" xfId="51598"/>
    <cellStyle name="Salida 6 3 4 2 2 2 3" xfId="51599"/>
    <cellStyle name="Salida 6 3 4 2 2 2 4" xfId="51600"/>
    <cellStyle name="Salida 6 3 4 2 2 3" xfId="51601"/>
    <cellStyle name="Salida 6 3 4 2 2 3 2" xfId="51602"/>
    <cellStyle name="Salida 6 3 4 2 2 3 3" xfId="51603"/>
    <cellStyle name="Salida 6 3 4 2 2 3 4" xfId="51604"/>
    <cellStyle name="Salida 6 3 4 2 2 4" xfId="51605"/>
    <cellStyle name="Salida 6 3 4 2 2 5" xfId="51606"/>
    <cellStyle name="Salida 6 3 4 2 2 6" xfId="51607"/>
    <cellStyle name="Salida 6 3 4 2 3" xfId="51608"/>
    <cellStyle name="Salida 6 3 4 2 3 2" xfId="51609"/>
    <cellStyle name="Salida 6 3 4 2 3 2 2" xfId="51610"/>
    <cellStyle name="Salida 6 3 4 2 3 2 3" xfId="51611"/>
    <cellStyle name="Salida 6 3 4 2 3 2 4" xfId="51612"/>
    <cellStyle name="Salida 6 3 4 2 3 3" xfId="51613"/>
    <cellStyle name="Salida 6 3 4 2 3 3 2" xfId="51614"/>
    <cellStyle name="Salida 6 3 4 2 3 3 3" xfId="51615"/>
    <cellStyle name="Salida 6 3 4 2 3 3 4" xfId="51616"/>
    <cellStyle name="Salida 6 3 4 2 3 4" xfId="51617"/>
    <cellStyle name="Salida 6 3 4 2 3 5" xfId="51618"/>
    <cellStyle name="Salida 6 3 4 2 3 6" xfId="51619"/>
    <cellStyle name="Salida 6 3 4 2 4" xfId="51620"/>
    <cellStyle name="Salida 6 3 4 2 5" xfId="51621"/>
    <cellStyle name="Salida 6 3 4 2 6" xfId="51622"/>
    <cellStyle name="Salida 6 3 4 3" xfId="51623"/>
    <cellStyle name="Salida 6 3 4 4" xfId="51624"/>
    <cellStyle name="Salida 6 3 5" xfId="51625"/>
    <cellStyle name="Salida 6 3 5 2" xfId="51626"/>
    <cellStyle name="Salida 6 3 5 2 2" xfId="51627"/>
    <cellStyle name="Salida 6 3 5 2 3" xfId="51628"/>
    <cellStyle name="Salida 6 3 5 2 4" xfId="51629"/>
    <cellStyle name="Salida 6 3 5 3" xfId="51630"/>
    <cellStyle name="Salida 6 3 5 3 2" xfId="51631"/>
    <cellStyle name="Salida 6 3 5 3 2 2" xfId="51632"/>
    <cellStyle name="Salida 6 3 5 3 2 3" xfId="51633"/>
    <cellStyle name="Salida 6 3 5 3 2 4" xfId="51634"/>
    <cellStyle name="Salida 6 3 5 3 3" xfId="51635"/>
    <cellStyle name="Salida 6 3 5 3 3 2" xfId="51636"/>
    <cellStyle name="Salida 6 3 5 3 3 3" xfId="51637"/>
    <cellStyle name="Salida 6 3 5 3 3 4" xfId="51638"/>
    <cellStyle name="Salida 6 3 5 3 4" xfId="51639"/>
    <cellStyle name="Salida 6 3 5 3 5" xfId="51640"/>
    <cellStyle name="Salida 6 3 5 3 6" xfId="51641"/>
    <cellStyle name="Salida 6 3 5 4" xfId="51642"/>
    <cellStyle name="Salida 6 3 5 5" xfId="51643"/>
    <cellStyle name="Salida 6 3 6" xfId="51644"/>
    <cellStyle name="Salida 6 3 6 2" xfId="51645"/>
    <cellStyle name="Salida 6 3 6 2 2" xfId="51646"/>
    <cellStyle name="Salida 6 3 6 2 3" xfId="51647"/>
    <cellStyle name="Salida 6 3 6 2 4" xfId="51648"/>
    <cellStyle name="Salida 6 3 6 3" xfId="51649"/>
    <cellStyle name="Salida 6 3 6 3 2" xfId="51650"/>
    <cellStyle name="Salida 6 3 6 3 2 2" xfId="51651"/>
    <cellStyle name="Salida 6 3 6 3 2 3" xfId="51652"/>
    <cellStyle name="Salida 6 3 6 3 2 4" xfId="51653"/>
    <cellStyle name="Salida 6 3 6 3 3" xfId="51654"/>
    <cellStyle name="Salida 6 3 6 3 3 2" xfId="51655"/>
    <cellStyle name="Salida 6 3 6 3 3 3" xfId="51656"/>
    <cellStyle name="Salida 6 3 6 3 3 4" xfId="51657"/>
    <cellStyle name="Salida 6 3 6 3 4" xfId="51658"/>
    <cellStyle name="Salida 6 3 6 3 5" xfId="51659"/>
    <cellStyle name="Salida 6 3 6 3 6" xfId="51660"/>
    <cellStyle name="Salida 6 3 6 4" xfId="51661"/>
    <cellStyle name="Salida 6 3 6 5" xfId="51662"/>
    <cellStyle name="Salida 6 3 7" xfId="51663"/>
    <cellStyle name="Salida 6 3 7 2" xfId="51664"/>
    <cellStyle name="Salida 6 3 7 2 2" xfId="51665"/>
    <cellStyle name="Salida 6 3 7 2 3" xfId="51666"/>
    <cellStyle name="Salida 6 3 7 2 4" xfId="51667"/>
    <cellStyle name="Salida 6 3 7 3" xfId="51668"/>
    <cellStyle name="Salida 6 3 7 3 2" xfId="51669"/>
    <cellStyle name="Salida 6 3 7 3 2 2" xfId="51670"/>
    <cellStyle name="Salida 6 3 7 3 2 3" xfId="51671"/>
    <cellStyle name="Salida 6 3 7 3 2 4" xfId="51672"/>
    <cellStyle name="Salida 6 3 7 3 3" xfId="51673"/>
    <cellStyle name="Salida 6 3 7 3 3 2" xfId="51674"/>
    <cellStyle name="Salida 6 3 7 3 3 3" xfId="51675"/>
    <cellStyle name="Salida 6 3 7 3 3 4" xfId="51676"/>
    <cellStyle name="Salida 6 3 7 3 4" xfId="51677"/>
    <cellStyle name="Salida 6 3 7 3 5" xfId="51678"/>
    <cellStyle name="Salida 6 3 7 3 6" xfId="51679"/>
    <cellStyle name="Salida 6 3 7 4" xfId="51680"/>
    <cellStyle name="Salida 6 3 7 5" xfId="51681"/>
    <cellStyle name="Salida 6 3 8" xfId="51682"/>
    <cellStyle name="Salida 6 3 8 2" xfId="51683"/>
    <cellStyle name="Salida 6 3 8 2 2" xfId="51684"/>
    <cellStyle name="Salida 6 3 8 2 3" xfId="51685"/>
    <cellStyle name="Salida 6 3 8 2 4" xfId="51686"/>
    <cellStyle name="Salida 6 3 8 3" xfId="51687"/>
    <cellStyle name="Salida 6 3 8 3 2" xfId="51688"/>
    <cellStyle name="Salida 6 3 8 3 2 2" xfId="51689"/>
    <cellStyle name="Salida 6 3 8 3 2 3" xfId="51690"/>
    <cellStyle name="Salida 6 3 8 3 2 4" xfId="51691"/>
    <cellStyle name="Salida 6 3 8 3 3" xfId="51692"/>
    <cellStyle name="Salida 6 3 8 3 3 2" xfId="51693"/>
    <cellStyle name="Salida 6 3 8 3 3 3" xfId="51694"/>
    <cellStyle name="Salida 6 3 8 3 3 4" xfId="51695"/>
    <cellStyle name="Salida 6 3 8 3 4" xfId="51696"/>
    <cellStyle name="Salida 6 3 8 3 5" xfId="51697"/>
    <cellStyle name="Salida 6 3 8 3 6" xfId="51698"/>
    <cellStyle name="Salida 6 3 8 4" xfId="51699"/>
    <cellStyle name="Salida 6 3 8 5" xfId="51700"/>
    <cellStyle name="Salida 6 3 9" xfId="51701"/>
    <cellStyle name="Salida 6 3 9 2" xfId="51702"/>
    <cellStyle name="Salida 6 3 9 2 2" xfId="51703"/>
    <cellStyle name="Salida 6 3 9 2 3" xfId="51704"/>
    <cellStyle name="Salida 6 3 9 2 4" xfId="51705"/>
    <cellStyle name="Salida 6 3 9 3" xfId="51706"/>
    <cellStyle name="Salida 6 3 9 3 2" xfId="51707"/>
    <cellStyle name="Salida 6 3 9 3 2 2" xfId="51708"/>
    <cellStyle name="Salida 6 3 9 3 2 3" xfId="51709"/>
    <cellStyle name="Salida 6 3 9 3 2 4" xfId="51710"/>
    <cellStyle name="Salida 6 3 9 3 3" xfId="51711"/>
    <cellStyle name="Salida 6 3 9 3 3 2" xfId="51712"/>
    <cellStyle name="Salida 6 3 9 3 3 3" xfId="51713"/>
    <cellStyle name="Salida 6 3 9 3 3 4" xfId="51714"/>
    <cellStyle name="Salida 6 3 9 3 4" xfId="51715"/>
    <cellStyle name="Salida 6 3 9 3 5" xfId="51716"/>
    <cellStyle name="Salida 6 3 9 3 6" xfId="51717"/>
    <cellStyle name="Salida 6 3 9 4" xfId="51718"/>
    <cellStyle name="Salida 6 3 9 5" xfId="51719"/>
    <cellStyle name="Salida 6 4" xfId="51720"/>
    <cellStyle name="Salida 6 4 10" xfId="51721"/>
    <cellStyle name="Salida 6 4 10 2" xfId="51722"/>
    <cellStyle name="Salida 6 4 10 2 2" xfId="51723"/>
    <cellStyle name="Salida 6 4 10 2 3" xfId="51724"/>
    <cellStyle name="Salida 6 4 10 2 4" xfId="51725"/>
    <cellStyle name="Salida 6 4 10 3" xfId="51726"/>
    <cellStyle name="Salida 6 4 10 3 2" xfId="51727"/>
    <cellStyle name="Salida 6 4 10 3 2 2" xfId="51728"/>
    <cellStyle name="Salida 6 4 10 3 2 3" xfId="51729"/>
    <cellStyle name="Salida 6 4 10 3 2 4" xfId="51730"/>
    <cellStyle name="Salida 6 4 10 3 3" xfId="51731"/>
    <cellStyle name="Salida 6 4 10 3 3 2" xfId="51732"/>
    <cellStyle name="Salida 6 4 10 3 3 3" xfId="51733"/>
    <cellStyle name="Salida 6 4 10 3 3 4" xfId="51734"/>
    <cellStyle name="Salida 6 4 10 3 4" xfId="51735"/>
    <cellStyle name="Salida 6 4 10 3 5" xfId="51736"/>
    <cellStyle name="Salida 6 4 10 3 6" xfId="51737"/>
    <cellStyle name="Salida 6 4 10 4" xfId="51738"/>
    <cellStyle name="Salida 6 4 10 5" xfId="51739"/>
    <cellStyle name="Salida 6 4 11" xfId="51740"/>
    <cellStyle name="Salida 6 4 11 2" xfId="51741"/>
    <cellStyle name="Salida 6 4 11 2 2" xfId="51742"/>
    <cellStyle name="Salida 6 4 11 2 3" xfId="51743"/>
    <cellStyle name="Salida 6 4 11 2 4" xfId="51744"/>
    <cellStyle name="Salida 6 4 11 3" xfId="51745"/>
    <cellStyle name="Salida 6 4 11 3 2" xfId="51746"/>
    <cellStyle name="Salida 6 4 11 3 2 2" xfId="51747"/>
    <cellStyle name="Salida 6 4 11 3 2 3" xfId="51748"/>
    <cellStyle name="Salida 6 4 11 3 2 4" xfId="51749"/>
    <cellStyle name="Salida 6 4 11 3 3" xfId="51750"/>
    <cellStyle name="Salida 6 4 11 3 3 2" xfId="51751"/>
    <cellStyle name="Salida 6 4 11 3 3 3" xfId="51752"/>
    <cellStyle name="Salida 6 4 11 3 3 4" xfId="51753"/>
    <cellStyle name="Salida 6 4 11 3 4" xfId="51754"/>
    <cellStyle name="Salida 6 4 11 3 5" xfId="51755"/>
    <cellStyle name="Salida 6 4 11 3 6" xfId="51756"/>
    <cellStyle name="Salida 6 4 11 4" xfId="51757"/>
    <cellStyle name="Salida 6 4 11 5" xfId="51758"/>
    <cellStyle name="Salida 6 4 12" xfId="51759"/>
    <cellStyle name="Salida 6 4 12 2" xfId="51760"/>
    <cellStyle name="Salida 6 4 12 2 2" xfId="51761"/>
    <cellStyle name="Salida 6 4 12 2 2 2" xfId="51762"/>
    <cellStyle name="Salida 6 4 12 2 2 3" xfId="51763"/>
    <cellStyle name="Salida 6 4 12 2 2 4" xfId="51764"/>
    <cellStyle name="Salida 6 4 12 2 3" xfId="51765"/>
    <cellStyle name="Salida 6 4 12 2 3 2" xfId="51766"/>
    <cellStyle name="Salida 6 4 12 2 3 3" xfId="51767"/>
    <cellStyle name="Salida 6 4 12 2 3 4" xfId="51768"/>
    <cellStyle name="Salida 6 4 12 2 4" xfId="51769"/>
    <cellStyle name="Salida 6 4 12 2 5" xfId="51770"/>
    <cellStyle name="Salida 6 4 12 2 6" xfId="51771"/>
    <cellStyle name="Salida 6 4 12 3" xfId="51772"/>
    <cellStyle name="Salida 6 4 12 3 2" xfId="51773"/>
    <cellStyle name="Salida 6 4 12 3 2 2" xfId="51774"/>
    <cellStyle name="Salida 6 4 12 3 2 3" xfId="51775"/>
    <cellStyle name="Salida 6 4 12 3 2 4" xfId="51776"/>
    <cellStyle name="Salida 6 4 12 3 3" xfId="51777"/>
    <cellStyle name="Salida 6 4 12 3 3 2" xfId="51778"/>
    <cellStyle name="Salida 6 4 12 3 3 3" xfId="51779"/>
    <cellStyle name="Salida 6 4 12 3 3 4" xfId="51780"/>
    <cellStyle name="Salida 6 4 12 3 4" xfId="51781"/>
    <cellStyle name="Salida 6 4 12 3 5" xfId="51782"/>
    <cellStyle name="Salida 6 4 12 3 6" xfId="51783"/>
    <cellStyle name="Salida 6 4 12 4" xfId="51784"/>
    <cellStyle name="Salida 6 4 12 5" xfId="51785"/>
    <cellStyle name="Salida 6 4 12 6" xfId="51786"/>
    <cellStyle name="Salida 6 4 13" xfId="51787"/>
    <cellStyle name="Salida 6 4 14" xfId="51788"/>
    <cellStyle name="Salida 6 4 2" xfId="51789"/>
    <cellStyle name="Salida 6 4 2 2" xfId="51790"/>
    <cellStyle name="Salida 6 4 2 2 2" xfId="51791"/>
    <cellStyle name="Salida 6 4 2 2 2 2" xfId="51792"/>
    <cellStyle name="Salida 6 4 2 2 2 2 2" xfId="51793"/>
    <cellStyle name="Salida 6 4 2 2 2 2 3" xfId="51794"/>
    <cellStyle name="Salida 6 4 2 2 2 2 4" xfId="51795"/>
    <cellStyle name="Salida 6 4 2 2 2 3" xfId="51796"/>
    <cellStyle name="Salida 6 4 2 2 2 3 2" xfId="51797"/>
    <cellStyle name="Salida 6 4 2 2 2 3 3" xfId="51798"/>
    <cellStyle name="Salida 6 4 2 2 2 3 4" xfId="51799"/>
    <cellStyle name="Salida 6 4 2 2 2 4" xfId="51800"/>
    <cellStyle name="Salida 6 4 2 2 2 5" xfId="51801"/>
    <cellStyle name="Salida 6 4 2 2 2 6" xfId="51802"/>
    <cellStyle name="Salida 6 4 2 2 3" xfId="51803"/>
    <cellStyle name="Salida 6 4 2 2 3 2" xfId="51804"/>
    <cellStyle name="Salida 6 4 2 2 3 2 2" xfId="51805"/>
    <cellStyle name="Salida 6 4 2 2 3 2 3" xfId="51806"/>
    <cellStyle name="Salida 6 4 2 2 3 2 4" xfId="51807"/>
    <cellStyle name="Salida 6 4 2 2 3 3" xfId="51808"/>
    <cellStyle name="Salida 6 4 2 2 3 3 2" xfId="51809"/>
    <cellStyle name="Salida 6 4 2 2 3 3 3" xfId="51810"/>
    <cellStyle name="Salida 6 4 2 2 3 3 4" xfId="51811"/>
    <cellStyle name="Salida 6 4 2 2 3 4" xfId="51812"/>
    <cellStyle name="Salida 6 4 2 2 3 5" xfId="51813"/>
    <cellStyle name="Salida 6 4 2 2 3 6" xfId="51814"/>
    <cellStyle name="Salida 6 4 2 2 4" xfId="51815"/>
    <cellStyle name="Salida 6 4 2 2 5" xfId="51816"/>
    <cellStyle name="Salida 6 4 2 2 6" xfId="51817"/>
    <cellStyle name="Salida 6 4 2 3" xfId="51818"/>
    <cellStyle name="Salida 6 4 2 4" xfId="51819"/>
    <cellStyle name="Salida 6 4 3" xfId="51820"/>
    <cellStyle name="Salida 6 4 3 2" xfId="51821"/>
    <cellStyle name="Salida 6 4 3 2 2" xfId="51822"/>
    <cellStyle name="Salida 6 4 3 2 2 2" xfId="51823"/>
    <cellStyle name="Salida 6 4 3 2 2 2 2" xfId="51824"/>
    <cellStyle name="Salida 6 4 3 2 2 2 3" xfId="51825"/>
    <cellStyle name="Salida 6 4 3 2 2 2 4" xfId="51826"/>
    <cellStyle name="Salida 6 4 3 2 2 3" xfId="51827"/>
    <cellStyle name="Salida 6 4 3 2 2 3 2" xfId="51828"/>
    <cellStyle name="Salida 6 4 3 2 2 3 3" xfId="51829"/>
    <cellStyle name="Salida 6 4 3 2 2 3 4" xfId="51830"/>
    <cellStyle name="Salida 6 4 3 2 2 4" xfId="51831"/>
    <cellStyle name="Salida 6 4 3 2 2 5" xfId="51832"/>
    <cellStyle name="Salida 6 4 3 2 2 6" xfId="51833"/>
    <cellStyle name="Salida 6 4 3 2 3" xfId="51834"/>
    <cellStyle name="Salida 6 4 3 2 3 2" xfId="51835"/>
    <cellStyle name="Salida 6 4 3 2 3 2 2" xfId="51836"/>
    <cellStyle name="Salida 6 4 3 2 3 2 3" xfId="51837"/>
    <cellStyle name="Salida 6 4 3 2 3 2 4" xfId="51838"/>
    <cellStyle name="Salida 6 4 3 2 3 3" xfId="51839"/>
    <cellStyle name="Salida 6 4 3 2 3 3 2" xfId="51840"/>
    <cellStyle name="Salida 6 4 3 2 3 3 3" xfId="51841"/>
    <cellStyle name="Salida 6 4 3 2 3 3 4" xfId="51842"/>
    <cellStyle name="Salida 6 4 3 2 3 4" xfId="51843"/>
    <cellStyle name="Salida 6 4 3 2 3 5" xfId="51844"/>
    <cellStyle name="Salida 6 4 3 2 3 6" xfId="51845"/>
    <cellStyle name="Salida 6 4 3 2 4" xfId="51846"/>
    <cellStyle name="Salida 6 4 3 2 5" xfId="51847"/>
    <cellStyle name="Salida 6 4 3 2 6" xfId="51848"/>
    <cellStyle name="Salida 6 4 3 3" xfId="51849"/>
    <cellStyle name="Salida 6 4 3 4" xfId="51850"/>
    <cellStyle name="Salida 6 4 4" xfId="51851"/>
    <cellStyle name="Salida 6 4 4 2" xfId="51852"/>
    <cellStyle name="Salida 6 4 4 2 2" xfId="51853"/>
    <cellStyle name="Salida 6 4 4 2 2 2" xfId="51854"/>
    <cellStyle name="Salida 6 4 4 2 2 2 2" xfId="51855"/>
    <cellStyle name="Salida 6 4 4 2 2 2 3" xfId="51856"/>
    <cellStyle name="Salida 6 4 4 2 2 2 4" xfId="51857"/>
    <cellStyle name="Salida 6 4 4 2 2 3" xfId="51858"/>
    <cellStyle name="Salida 6 4 4 2 2 3 2" xfId="51859"/>
    <cellStyle name="Salida 6 4 4 2 2 3 3" xfId="51860"/>
    <cellStyle name="Salida 6 4 4 2 2 3 4" xfId="51861"/>
    <cellStyle name="Salida 6 4 4 2 2 4" xfId="51862"/>
    <cellStyle name="Salida 6 4 4 2 2 5" xfId="51863"/>
    <cellStyle name="Salida 6 4 4 2 2 6" xfId="51864"/>
    <cellStyle name="Salida 6 4 4 2 3" xfId="51865"/>
    <cellStyle name="Salida 6 4 4 2 3 2" xfId="51866"/>
    <cellStyle name="Salida 6 4 4 2 3 2 2" xfId="51867"/>
    <cellStyle name="Salida 6 4 4 2 3 2 3" xfId="51868"/>
    <cellStyle name="Salida 6 4 4 2 3 2 4" xfId="51869"/>
    <cellStyle name="Salida 6 4 4 2 3 3" xfId="51870"/>
    <cellStyle name="Salida 6 4 4 2 3 3 2" xfId="51871"/>
    <cellStyle name="Salida 6 4 4 2 3 3 3" xfId="51872"/>
    <cellStyle name="Salida 6 4 4 2 3 3 4" xfId="51873"/>
    <cellStyle name="Salida 6 4 4 2 3 4" xfId="51874"/>
    <cellStyle name="Salida 6 4 4 2 3 5" xfId="51875"/>
    <cellStyle name="Salida 6 4 4 2 3 6" xfId="51876"/>
    <cellStyle name="Salida 6 4 4 2 4" xfId="51877"/>
    <cellStyle name="Salida 6 4 4 2 5" xfId="51878"/>
    <cellStyle name="Salida 6 4 4 2 6" xfId="51879"/>
    <cellStyle name="Salida 6 4 4 3" xfId="51880"/>
    <cellStyle name="Salida 6 4 4 4" xfId="51881"/>
    <cellStyle name="Salida 6 4 5" xfId="51882"/>
    <cellStyle name="Salida 6 4 5 2" xfId="51883"/>
    <cellStyle name="Salida 6 4 5 2 2" xfId="51884"/>
    <cellStyle name="Salida 6 4 5 2 3" xfId="51885"/>
    <cellStyle name="Salida 6 4 5 2 4" xfId="51886"/>
    <cellStyle name="Salida 6 4 5 3" xfId="51887"/>
    <cellStyle name="Salida 6 4 5 3 2" xfId="51888"/>
    <cellStyle name="Salida 6 4 5 3 2 2" xfId="51889"/>
    <cellStyle name="Salida 6 4 5 3 2 3" xfId="51890"/>
    <cellStyle name="Salida 6 4 5 3 2 4" xfId="51891"/>
    <cellStyle name="Salida 6 4 5 3 3" xfId="51892"/>
    <cellStyle name="Salida 6 4 5 3 3 2" xfId="51893"/>
    <cellStyle name="Salida 6 4 5 3 3 3" xfId="51894"/>
    <cellStyle name="Salida 6 4 5 3 3 4" xfId="51895"/>
    <cellStyle name="Salida 6 4 5 3 4" xfId="51896"/>
    <cellStyle name="Salida 6 4 5 3 5" xfId="51897"/>
    <cellStyle name="Salida 6 4 5 3 6" xfId="51898"/>
    <cellStyle name="Salida 6 4 5 4" xfId="51899"/>
    <cellStyle name="Salida 6 4 5 5" xfId="51900"/>
    <cellStyle name="Salida 6 4 6" xfId="51901"/>
    <cellStyle name="Salida 6 4 6 2" xfId="51902"/>
    <cellStyle name="Salida 6 4 6 2 2" xfId="51903"/>
    <cellStyle name="Salida 6 4 6 2 3" xfId="51904"/>
    <cellStyle name="Salida 6 4 6 2 4" xfId="51905"/>
    <cellStyle name="Salida 6 4 6 3" xfId="51906"/>
    <cellStyle name="Salida 6 4 6 3 2" xfId="51907"/>
    <cellStyle name="Salida 6 4 6 3 2 2" xfId="51908"/>
    <cellStyle name="Salida 6 4 6 3 2 3" xfId="51909"/>
    <cellStyle name="Salida 6 4 6 3 2 4" xfId="51910"/>
    <cellStyle name="Salida 6 4 6 3 3" xfId="51911"/>
    <cellStyle name="Salida 6 4 6 3 3 2" xfId="51912"/>
    <cellStyle name="Salida 6 4 6 3 3 3" xfId="51913"/>
    <cellStyle name="Salida 6 4 6 3 3 4" xfId="51914"/>
    <cellStyle name="Salida 6 4 6 3 4" xfId="51915"/>
    <cellStyle name="Salida 6 4 6 3 5" xfId="51916"/>
    <cellStyle name="Salida 6 4 6 3 6" xfId="51917"/>
    <cellStyle name="Salida 6 4 6 4" xfId="51918"/>
    <cellStyle name="Salida 6 4 6 5" xfId="51919"/>
    <cellStyle name="Salida 6 4 7" xfId="51920"/>
    <cellStyle name="Salida 6 4 7 2" xfId="51921"/>
    <cellStyle name="Salida 6 4 7 2 2" xfId="51922"/>
    <cellStyle name="Salida 6 4 7 2 3" xfId="51923"/>
    <cellStyle name="Salida 6 4 7 2 4" xfId="51924"/>
    <cellStyle name="Salida 6 4 7 3" xfId="51925"/>
    <cellStyle name="Salida 6 4 7 3 2" xfId="51926"/>
    <cellStyle name="Salida 6 4 7 3 2 2" xfId="51927"/>
    <cellStyle name="Salida 6 4 7 3 2 3" xfId="51928"/>
    <cellStyle name="Salida 6 4 7 3 2 4" xfId="51929"/>
    <cellStyle name="Salida 6 4 7 3 3" xfId="51930"/>
    <cellStyle name="Salida 6 4 7 3 3 2" xfId="51931"/>
    <cellStyle name="Salida 6 4 7 3 3 3" xfId="51932"/>
    <cellStyle name="Salida 6 4 7 3 3 4" xfId="51933"/>
    <cellStyle name="Salida 6 4 7 3 4" xfId="51934"/>
    <cellStyle name="Salida 6 4 7 3 5" xfId="51935"/>
    <cellStyle name="Salida 6 4 7 3 6" xfId="51936"/>
    <cellStyle name="Salida 6 4 7 4" xfId="51937"/>
    <cellStyle name="Salida 6 4 7 5" xfId="51938"/>
    <cellStyle name="Salida 6 4 8" xfId="51939"/>
    <cellStyle name="Salida 6 4 8 2" xfId="51940"/>
    <cellStyle name="Salida 6 4 8 2 2" xfId="51941"/>
    <cellStyle name="Salida 6 4 8 2 3" xfId="51942"/>
    <cellStyle name="Salida 6 4 8 2 4" xfId="51943"/>
    <cellStyle name="Salida 6 4 8 3" xfId="51944"/>
    <cellStyle name="Salida 6 4 8 3 2" xfId="51945"/>
    <cellStyle name="Salida 6 4 8 3 2 2" xfId="51946"/>
    <cellStyle name="Salida 6 4 8 3 2 3" xfId="51947"/>
    <cellStyle name="Salida 6 4 8 3 2 4" xfId="51948"/>
    <cellStyle name="Salida 6 4 8 3 3" xfId="51949"/>
    <cellStyle name="Salida 6 4 8 3 3 2" xfId="51950"/>
    <cellStyle name="Salida 6 4 8 3 3 3" xfId="51951"/>
    <cellStyle name="Salida 6 4 8 3 3 4" xfId="51952"/>
    <cellStyle name="Salida 6 4 8 3 4" xfId="51953"/>
    <cellStyle name="Salida 6 4 8 3 5" xfId="51954"/>
    <cellStyle name="Salida 6 4 8 3 6" xfId="51955"/>
    <cellStyle name="Salida 6 4 8 4" xfId="51956"/>
    <cellStyle name="Salida 6 4 8 5" xfId="51957"/>
    <cellStyle name="Salida 6 4 9" xfId="51958"/>
    <cellStyle name="Salida 6 4 9 2" xfId="51959"/>
    <cellStyle name="Salida 6 4 9 2 2" xfId="51960"/>
    <cellStyle name="Salida 6 4 9 2 3" xfId="51961"/>
    <cellStyle name="Salida 6 4 9 2 4" xfId="51962"/>
    <cellStyle name="Salida 6 4 9 3" xfId="51963"/>
    <cellStyle name="Salida 6 4 9 3 2" xfId="51964"/>
    <cellStyle name="Salida 6 4 9 3 2 2" xfId="51965"/>
    <cellStyle name="Salida 6 4 9 3 2 3" xfId="51966"/>
    <cellStyle name="Salida 6 4 9 3 2 4" xfId="51967"/>
    <cellStyle name="Salida 6 4 9 3 3" xfId="51968"/>
    <cellStyle name="Salida 6 4 9 3 3 2" xfId="51969"/>
    <cellStyle name="Salida 6 4 9 3 3 3" xfId="51970"/>
    <cellStyle name="Salida 6 4 9 3 3 4" xfId="51971"/>
    <cellStyle name="Salida 6 4 9 3 4" xfId="51972"/>
    <cellStyle name="Salida 6 4 9 3 5" xfId="51973"/>
    <cellStyle name="Salida 6 4 9 3 6" xfId="51974"/>
    <cellStyle name="Salida 6 4 9 4" xfId="51975"/>
    <cellStyle name="Salida 6 4 9 5" xfId="51976"/>
    <cellStyle name="Salida 6 5" xfId="51977"/>
    <cellStyle name="Salida 6 5 2" xfId="51978"/>
    <cellStyle name="Salida 6 5 2 2" xfId="51979"/>
    <cellStyle name="Salida 6 5 2 3" xfId="51980"/>
    <cellStyle name="Salida 6 5 2 4" xfId="51981"/>
    <cellStyle name="Salida 6 5 3" xfId="51982"/>
    <cellStyle name="Salida 6 5 3 2" xfId="51983"/>
    <cellStyle name="Salida 6 5 3 2 2" xfId="51984"/>
    <cellStyle name="Salida 6 5 3 2 3" xfId="51985"/>
    <cellStyle name="Salida 6 5 3 2 4" xfId="51986"/>
    <cellStyle name="Salida 6 5 3 3" xfId="51987"/>
    <cellStyle name="Salida 6 5 3 3 2" xfId="51988"/>
    <cellStyle name="Salida 6 5 3 3 3" xfId="51989"/>
    <cellStyle name="Salida 6 5 3 3 4" xfId="51990"/>
    <cellStyle name="Salida 6 5 3 4" xfId="51991"/>
    <cellStyle name="Salida 6 5 3 5" xfId="51992"/>
    <cellStyle name="Salida 6 5 3 6" xfId="51993"/>
    <cellStyle name="Salida 6 5 4" xfId="51994"/>
    <cellStyle name="Salida 6 5 5" xfId="51995"/>
    <cellStyle name="Salida 6 6" xfId="51996"/>
    <cellStyle name="Salida 6 6 2" xfId="51997"/>
    <cellStyle name="Salida 6 6 2 2" xfId="51998"/>
    <cellStyle name="Salida 6 6 2 2 2" xfId="51999"/>
    <cellStyle name="Salida 6 6 2 2 3" xfId="52000"/>
    <cellStyle name="Salida 6 6 2 2 4" xfId="52001"/>
    <cellStyle name="Salida 6 6 2 3" xfId="52002"/>
    <cellStyle name="Salida 6 6 2 3 2" xfId="52003"/>
    <cellStyle name="Salida 6 6 2 3 3" xfId="52004"/>
    <cellStyle name="Salida 6 6 2 3 4" xfId="52005"/>
    <cellStyle name="Salida 6 6 2 4" xfId="52006"/>
    <cellStyle name="Salida 6 6 2 5" xfId="52007"/>
    <cellStyle name="Salida 6 6 2 6" xfId="52008"/>
    <cellStyle name="Salida 6 6 3" xfId="52009"/>
    <cellStyle name="Salida 6 6 3 2" xfId="52010"/>
    <cellStyle name="Salida 6 6 3 2 2" xfId="52011"/>
    <cellStyle name="Salida 6 6 3 2 3" xfId="52012"/>
    <cellStyle name="Salida 6 6 3 2 4" xfId="52013"/>
    <cellStyle name="Salida 6 6 3 3" xfId="52014"/>
    <cellStyle name="Salida 6 6 3 3 2" xfId="52015"/>
    <cellStyle name="Salida 6 6 3 3 3" xfId="52016"/>
    <cellStyle name="Salida 6 6 3 3 4" xfId="52017"/>
    <cellStyle name="Salida 6 6 3 4" xfId="52018"/>
    <cellStyle name="Salida 6 6 3 5" xfId="52019"/>
    <cellStyle name="Salida 6 6 3 6" xfId="52020"/>
    <cellStyle name="Salida 6 6 4" xfId="52021"/>
    <cellStyle name="Salida 6 6 5" xfId="52022"/>
    <cellStyle name="Salida 6 6 6" xfId="52023"/>
    <cellStyle name="Salida 6 7" xfId="52024"/>
    <cellStyle name="Salida 6 8" xfId="52025"/>
    <cellStyle name="Salida 7" xfId="52026"/>
    <cellStyle name="Salida 7 2" xfId="52027"/>
    <cellStyle name="Salida 7 2 2" xfId="52028"/>
    <cellStyle name="Salida 7 2 2 10" xfId="52029"/>
    <cellStyle name="Salida 7 2 2 10 2" xfId="52030"/>
    <cellStyle name="Salida 7 2 2 10 2 2" xfId="52031"/>
    <cellStyle name="Salida 7 2 2 10 2 3" xfId="52032"/>
    <cellStyle name="Salida 7 2 2 10 2 4" xfId="52033"/>
    <cellStyle name="Salida 7 2 2 10 3" xfId="52034"/>
    <cellStyle name="Salida 7 2 2 10 3 2" xfId="52035"/>
    <cellStyle name="Salida 7 2 2 10 3 2 2" xfId="52036"/>
    <cellStyle name="Salida 7 2 2 10 3 2 3" xfId="52037"/>
    <cellStyle name="Salida 7 2 2 10 3 2 4" xfId="52038"/>
    <cellStyle name="Salida 7 2 2 10 3 3" xfId="52039"/>
    <cellStyle name="Salida 7 2 2 10 3 3 2" xfId="52040"/>
    <cellStyle name="Salida 7 2 2 10 3 3 3" xfId="52041"/>
    <cellStyle name="Salida 7 2 2 10 3 3 4" xfId="52042"/>
    <cellStyle name="Salida 7 2 2 10 3 4" xfId="52043"/>
    <cellStyle name="Salida 7 2 2 10 3 5" xfId="52044"/>
    <cellStyle name="Salida 7 2 2 10 3 6" xfId="52045"/>
    <cellStyle name="Salida 7 2 2 10 4" xfId="52046"/>
    <cellStyle name="Salida 7 2 2 10 5" xfId="52047"/>
    <cellStyle name="Salida 7 2 2 11" xfId="52048"/>
    <cellStyle name="Salida 7 2 2 11 2" xfId="52049"/>
    <cellStyle name="Salida 7 2 2 11 2 2" xfId="52050"/>
    <cellStyle name="Salida 7 2 2 11 2 3" xfId="52051"/>
    <cellStyle name="Salida 7 2 2 11 2 4" xfId="52052"/>
    <cellStyle name="Salida 7 2 2 11 3" xfId="52053"/>
    <cellStyle name="Salida 7 2 2 11 3 2" xfId="52054"/>
    <cellStyle name="Salida 7 2 2 11 3 2 2" xfId="52055"/>
    <cellStyle name="Salida 7 2 2 11 3 2 3" xfId="52056"/>
    <cellStyle name="Salida 7 2 2 11 3 2 4" xfId="52057"/>
    <cellStyle name="Salida 7 2 2 11 3 3" xfId="52058"/>
    <cellStyle name="Salida 7 2 2 11 3 3 2" xfId="52059"/>
    <cellStyle name="Salida 7 2 2 11 3 3 3" xfId="52060"/>
    <cellStyle name="Salida 7 2 2 11 3 3 4" xfId="52061"/>
    <cellStyle name="Salida 7 2 2 11 3 4" xfId="52062"/>
    <cellStyle name="Salida 7 2 2 11 3 5" xfId="52063"/>
    <cellStyle name="Salida 7 2 2 11 3 6" xfId="52064"/>
    <cellStyle name="Salida 7 2 2 11 4" xfId="52065"/>
    <cellStyle name="Salida 7 2 2 11 5" xfId="52066"/>
    <cellStyle name="Salida 7 2 2 12" xfId="52067"/>
    <cellStyle name="Salida 7 2 2 12 2" xfId="52068"/>
    <cellStyle name="Salida 7 2 2 12 2 2" xfId="52069"/>
    <cellStyle name="Salida 7 2 2 12 2 2 2" xfId="52070"/>
    <cellStyle name="Salida 7 2 2 12 2 2 3" xfId="52071"/>
    <cellStyle name="Salida 7 2 2 12 2 2 4" xfId="52072"/>
    <cellStyle name="Salida 7 2 2 12 2 3" xfId="52073"/>
    <cellStyle name="Salida 7 2 2 12 2 3 2" xfId="52074"/>
    <cellStyle name="Salida 7 2 2 12 2 3 3" xfId="52075"/>
    <cellStyle name="Salida 7 2 2 12 2 3 4" xfId="52076"/>
    <cellStyle name="Salida 7 2 2 12 2 4" xfId="52077"/>
    <cellStyle name="Salida 7 2 2 12 2 5" xfId="52078"/>
    <cellStyle name="Salida 7 2 2 12 2 6" xfId="52079"/>
    <cellStyle name="Salida 7 2 2 12 3" xfId="52080"/>
    <cellStyle name="Salida 7 2 2 12 3 2" xfId="52081"/>
    <cellStyle name="Salida 7 2 2 12 3 2 2" xfId="52082"/>
    <cellStyle name="Salida 7 2 2 12 3 2 3" xfId="52083"/>
    <cellStyle name="Salida 7 2 2 12 3 2 4" xfId="52084"/>
    <cellStyle name="Salida 7 2 2 12 3 3" xfId="52085"/>
    <cellStyle name="Salida 7 2 2 12 3 3 2" xfId="52086"/>
    <cellStyle name="Salida 7 2 2 12 3 3 3" xfId="52087"/>
    <cellStyle name="Salida 7 2 2 12 3 3 4" xfId="52088"/>
    <cellStyle name="Salida 7 2 2 12 3 4" xfId="52089"/>
    <cellStyle name="Salida 7 2 2 12 3 5" xfId="52090"/>
    <cellStyle name="Salida 7 2 2 12 3 6" xfId="52091"/>
    <cellStyle name="Salida 7 2 2 12 4" xfId="52092"/>
    <cellStyle name="Salida 7 2 2 12 5" xfId="52093"/>
    <cellStyle name="Salida 7 2 2 12 6" xfId="52094"/>
    <cellStyle name="Salida 7 2 2 13" xfId="52095"/>
    <cellStyle name="Salida 7 2 2 14" xfId="52096"/>
    <cellStyle name="Salida 7 2 2 2" xfId="52097"/>
    <cellStyle name="Salida 7 2 2 2 2" xfId="52098"/>
    <cellStyle name="Salida 7 2 2 2 2 2" xfId="52099"/>
    <cellStyle name="Salida 7 2 2 2 2 2 2" xfId="52100"/>
    <cellStyle name="Salida 7 2 2 2 2 2 2 2" xfId="52101"/>
    <cellStyle name="Salida 7 2 2 2 2 2 2 3" xfId="52102"/>
    <cellStyle name="Salida 7 2 2 2 2 2 2 4" xfId="52103"/>
    <cellStyle name="Salida 7 2 2 2 2 2 3" xfId="52104"/>
    <cellStyle name="Salida 7 2 2 2 2 2 3 2" xfId="52105"/>
    <cellStyle name="Salida 7 2 2 2 2 2 3 3" xfId="52106"/>
    <cellStyle name="Salida 7 2 2 2 2 2 3 4" xfId="52107"/>
    <cellStyle name="Salida 7 2 2 2 2 2 4" xfId="52108"/>
    <cellStyle name="Salida 7 2 2 2 2 2 5" xfId="52109"/>
    <cellStyle name="Salida 7 2 2 2 2 2 6" xfId="52110"/>
    <cellStyle name="Salida 7 2 2 2 2 3" xfId="52111"/>
    <cellStyle name="Salida 7 2 2 2 2 3 2" xfId="52112"/>
    <cellStyle name="Salida 7 2 2 2 2 3 2 2" xfId="52113"/>
    <cellStyle name="Salida 7 2 2 2 2 3 2 3" xfId="52114"/>
    <cellStyle name="Salida 7 2 2 2 2 3 2 4" xfId="52115"/>
    <cellStyle name="Salida 7 2 2 2 2 3 3" xfId="52116"/>
    <cellStyle name="Salida 7 2 2 2 2 3 3 2" xfId="52117"/>
    <cellStyle name="Salida 7 2 2 2 2 3 3 3" xfId="52118"/>
    <cellStyle name="Salida 7 2 2 2 2 3 3 4" xfId="52119"/>
    <cellStyle name="Salida 7 2 2 2 2 3 4" xfId="52120"/>
    <cellStyle name="Salida 7 2 2 2 2 3 5" xfId="52121"/>
    <cellStyle name="Salida 7 2 2 2 2 3 6" xfId="52122"/>
    <cellStyle name="Salida 7 2 2 2 2 4" xfId="52123"/>
    <cellStyle name="Salida 7 2 2 2 2 5" xfId="52124"/>
    <cellStyle name="Salida 7 2 2 2 2 6" xfId="52125"/>
    <cellStyle name="Salida 7 2 2 2 3" xfId="52126"/>
    <cellStyle name="Salida 7 2 2 2 4" xfId="52127"/>
    <cellStyle name="Salida 7 2 2 3" xfId="52128"/>
    <cellStyle name="Salida 7 2 2 3 2" xfId="52129"/>
    <cellStyle name="Salida 7 2 2 3 2 2" xfId="52130"/>
    <cellStyle name="Salida 7 2 2 3 2 2 2" xfId="52131"/>
    <cellStyle name="Salida 7 2 2 3 2 2 2 2" xfId="52132"/>
    <cellStyle name="Salida 7 2 2 3 2 2 2 3" xfId="52133"/>
    <cellStyle name="Salida 7 2 2 3 2 2 2 4" xfId="52134"/>
    <cellStyle name="Salida 7 2 2 3 2 2 3" xfId="52135"/>
    <cellStyle name="Salida 7 2 2 3 2 2 3 2" xfId="52136"/>
    <cellStyle name="Salida 7 2 2 3 2 2 3 3" xfId="52137"/>
    <cellStyle name="Salida 7 2 2 3 2 2 3 4" xfId="52138"/>
    <cellStyle name="Salida 7 2 2 3 2 2 4" xfId="52139"/>
    <cellStyle name="Salida 7 2 2 3 2 2 5" xfId="52140"/>
    <cellStyle name="Salida 7 2 2 3 2 2 6" xfId="52141"/>
    <cellStyle name="Salida 7 2 2 3 2 3" xfId="52142"/>
    <cellStyle name="Salida 7 2 2 3 2 3 2" xfId="52143"/>
    <cellStyle name="Salida 7 2 2 3 2 3 2 2" xfId="52144"/>
    <cellStyle name="Salida 7 2 2 3 2 3 2 3" xfId="52145"/>
    <cellStyle name="Salida 7 2 2 3 2 3 2 4" xfId="52146"/>
    <cellStyle name="Salida 7 2 2 3 2 3 3" xfId="52147"/>
    <cellStyle name="Salida 7 2 2 3 2 3 3 2" xfId="52148"/>
    <cellStyle name="Salida 7 2 2 3 2 3 3 3" xfId="52149"/>
    <cellStyle name="Salida 7 2 2 3 2 3 3 4" xfId="52150"/>
    <cellStyle name="Salida 7 2 2 3 2 3 4" xfId="52151"/>
    <cellStyle name="Salida 7 2 2 3 2 3 5" xfId="52152"/>
    <cellStyle name="Salida 7 2 2 3 2 3 6" xfId="52153"/>
    <cellStyle name="Salida 7 2 2 3 2 4" xfId="52154"/>
    <cellStyle name="Salida 7 2 2 3 2 5" xfId="52155"/>
    <cellStyle name="Salida 7 2 2 3 2 6" xfId="52156"/>
    <cellStyle name="Salida 7 2 2 3 3" xfId="52157"/>
    <cellStyle name="Salida 7 2 2 3 4" xfId="52158"/>
    <cellStyle name="Salida 7 2 2 4" xfId="52159"/>
    <cellStyle name="Salida 7 2 2 4 2" xfId="52160"/>
    <cellStyle name="Salida 7 2 2 4 2 2" xfId="52161"/>
    <cellStyle name="Salida 7 2 2 4 2 2 2" xfId="52162"/>
    <cellStyle name="Salida 7 2 2 4 2 2 2 2" xfId="52163"/>
    <cellStyle name="Salida 7 2 2 4 2 2 2 3" xfId="52164"/>
    <cellStyle name="Salida 7 2 2 4 2 2 2 4" xfId="52165"/>
    <cellStyle name="Salida 7 2 2 4 2 2 3" xfId="52166"/>
    <cellStyle name="Salida 7 2 2 4 2 2 3 2" xfId="52167"/>
    <cellStyle name="Salida 7 2 2 4 2 2 3 3" xfId="52168"/>
    <cellStyle name="Salida 7 2 2 4 2 2 3 4" xfId="52169"/>
    <cellStyle name="Salida 7 2 2 4 2 2 4" xfId="52170"/>
    <cellStyle name="Salida 7 2 2 4 2 2 5" xfId="52171"/>
    <cellStyle name="Salida 7 2 2 4 2 2 6" xfId="52172"/>
    <cellStyle name="Salida 7 2 2 4 2 3" xfId="52173"/>
    <cellStyle name="Salida 7 2 2 4 2 3 2" xfId="52174"/>
    <cellStyle name="Salida 7 2 2 4 2 3 2 2" xfId="52175"/>
    <cellStyle name="Salida 7 2 2 4 2 3 2 3" xfId="52176"/>
    <cellStyle name="Salida 7 2 2 4 2 3 2 4" xfId="52177"/>
    <cellStyle name="Salida 7 2 2 4 2 3 3" xfId="52178"/>
    <cellStyle name="Salida 7 2 2 4 2 3 3 2" xfId="52179"/>
    <cellStyle name="Salida 7 2 2 4 2 3 3 3" xfId="52180"/>
    <cellStyle name="Salida 7 2 2 4 2 3 3 4" xfId="52181"/>
    <cellStyle name="Salida 7 2 2 4 2 3 4" xfId="52182"/>
    <cellStyle name="Salida 7 2 2 4 2 3 5" xfId="52183"/>
    <cellStyle name="Salida 7 2 2 4 2 3 6" xfId="52184"/>
    <cellStyle name="Salida 7 2 2 4 2 4" xfId="52185"/>
    <cellStyle name="Salida 7 2 2 4 2 5" xfId="52186"/>
    <cellStyle name="Salida 7 2 2 4 2 6" xfId="52187"/>
    <cellStyle name="Salida 7 2 2 4 3" xfId="52188"/>
    <cellStyle name="Salida 7 2 2 4 4" xfId="52189"/>
    <cellStyle name="Salida 7 2 2 5" xfId="52190"/>
    <cellStyle name="Salida 7 2 2 5 2" xfId="52191"/>
    <cellStyle name="Salida 7 2 2 5 2 2" xfId="52192"/>
    <cellStyle name="Salida 7 2 2 5 2 3" xfId="52193"/>
    <cellStyle name="Salida 7 2 2 5 2 4" xfId="52194"/>
    <cellStyle name="Salida 7 2 2 5 3" xfId="52195"/>
    <cellStyle name="Salida 7 2 2 5 3 2" xfId="52196"/>
    <cellStyle name="Salida 7 2 2 5 3 2 2" xfId="52197"/>
    <cellStyle name="Salida 7 2 2 5 3 2 3" xfId="52198"/>
    <cellStyle name="Salida 7 2 2 5 3 2 4" xfId="52199"/>
    <cellStyle name="Salida 7 2 2 5 3 3" xfId="52200"/>
    <cellStyle name="Salida 7 2 2 5 3 3 2" xfId="52201"/>
    <cellStyle name="Salida 7 2 2 5 3 3 3" xfId="52202"/>
    <cellStyle name="Salida 7 2 2 5 3 3 4" xfId="52203"/>
    <cellStyle name="Salida 7 2 2 5 3 4" xfId="52204"/>
    <cellStyle name="Salida 7 2 2 5 3 5" xfId="52205"/>
    <cellStyle name="Salida 7 2 2 5 3 6" xfId="52206"/>
    <cellStyle name="Salida 7 2 2 5 4" xfId="52207"/>
    <cellStyle name="Salida 7 2 2 5 5" xfId="52208"/>
    <cellStyle name="Salida 7 2 2 6" xfId="52209"/>
    <cellStyle name="Salida 7 2 2 6 2" xfId="52210"/>
    <cellStyle name="Salida 7 2 2 6 2 2" xfId="52211"/>
    <cellStyle name="Salida 7 2 2 6 2 3" xfId="52212"/>
    <cellStyle name="Salida 7 2 2 6 2 4" xfId="52213"/>
    <cellStyle name="Salida 7 2 2 6 3" xfId="52214"/>
    <cellStyle name="Salida 7 2 2 6 3 2" xfId="52215"/>
    <cellStyle name="Salida 7 2 2 6 3 2 2" xfId="52216"/>
    <cellStyle name="Salida 7 2 2 6 3 2 3" xfId="52217"/>
    <cellStyle name="Salida 7 2 2 6 3 2 4" xfId="52218"/>
    <cellStyle name="Salida 7 2 2 6 3 3" xfId="52219"/>
    <cellStyle name="Salida 7 2 2 6 3 3 2" xfId="52220"/>
    <cellStyle name="Salida 7 2 2 6 3 3 3" xfId="52221"/>
    <cellStyle name="Salida 7 2 2 6 3 3 4" xfId="52222"/>
    <cellStyle name="Salida 7 2 2 6 3 4" xfId="52223"/>
    <cellStyle name="Salida 7 2 2 6 3 5" xfId="52224"/>
    <cellStyle name="Salida 7 2 2 6 3 6" xfId="52225"/>
    <cellStyle name="Salida 7 2 2 6 4" xfId="52226"/>
    <cellStyle name="Salida 7 2 2 6 5" xfId="52227"/>
    <cellStyle name="Salida 7 2 2 7" xfId="52228"/>
    <cellStyle name="Salida 7 2 2 7 2" xfId="52229"/>
    <cellStyle name="Salida 7 2 2 7 2 2" xfId="52230"/>
    <cellStyle name="Salida 7 2 2 7 2 3" xfId="52231"/>
    <cellStyle name="Salida 7 2 2 7 2 4" xfId="52232"/>
    <cellStyle name="Salida 7 2 2 7 3" xfId="52233"/>
    <cellStyle name="Salida 7 2 2 7 3 2" xfId="52234"/>
    <cellStyle name="Salida 7 2 2 7 3 2 2" xfId="52235"/>
    <cellStyle name="Salida 7 2 2 7 3 2 3" xfId="52236"/>
    <cellStyle name="Salida 7 2 2 7 3 2 4" xfId="52237"/>
    <cellStyle name="Salida 7 2 2 7 3 3" xfId="52238"/>
    <cellStyle name="Salida 7 2 2 7 3 3 2" xfId="52239"/>
    <cellStyle name="Salida 7 2 2 7 3 3 3" xfId="52240"/>
    <cellStyle name="Salida 7 2 2 7 3 3 4" xfId="52241"/>
    <cellStyle name="Salida 7 2 2 7 3 4" xfId="52242"/>
    <cellStyle name="Salida 7 2 2 7 3 5" xfId="52243"/>
    <cellStyle name="Salida 7 2 2 7 3 6" xfId="52244"/>
    <cellStyle name="Salida 7 2 2 7 4" xfId="52245"/>
    <cellStyle name="Salida 7 2 2 7 5" xfId="52246"/>
    <cellStyle name="Salida 7 2 2 8" xfId="52247"/>
    <cellStyle name="Salida 7 2 2 8 2" xfId="52248"/>
    <cellStyle name="Salida 7 2 2 8 2 2" xfId="52249"/>
    <cellStyle name="Salida 7 2 2 8 2 3" xfId="52250"/>
    <cellStyle name="Salida 7 2 2 8 2 4" xfId="52251"/>
    <cellStyle name="Salida 7 2 2 8 3" xfId="52252"/>
    <cellStyle name="Salida 7 2 2 8 3 2" xfId="52253"/>
    <cellStyle name="Salida 7 2 2 8 3 2 2" xfId="52254"/>
    <cellStyle name="Salida 7 2 2 8 3 2 3" xfId="52255"/>
    <cellStyle name="Salida 7 2 2 8 3 2 4" xfId="52256"/>
    <cellStyle name="Salida 7 2 2 8 3 3" xfId="52257"/>
    <cellStyle name="Salida 7 2 2 8 3 3 2" xfId="52258"/>
    <cellStyle name="Salida 7 2 2 8 3 3 3" xfId="52259"/>
    <cellStyle name="Salida 7 2 2 8 3 3 4" xfId="52260"/>
    <cellStyle name="Salida 7 2 2 8 3 4" xfId="52261"/>
    <cellStyle name="Salida 7 2 2 8 3 5" xfId="52262"/>
    <cellStyle name="Salida 7 2 2 8 3 6" xfId="52263"/>
    <cellStyle name="Salida 7 2 2 8 4" xfId="52264"/>
    <cellStyle name="Salida 7 2 2 8 5" xfId="52265"/>
    <cellStyle name="Salida 7 2 2 9" xfId="52266"/>
    <cellStyle name="Salida 7 2 2 9 2" xfId="52267"/>
    <cellStyle name="Salida 7 2 2 9 2 2" xfId="52268"/>
    <cellStyle name="Salida 7 2 2 9 2 3" xfId="52269"/>
    <cellStyle name="Salida 7 2 2 9 2 4" xfId="52270"/>
    <cellStyle name="Salida 7 2 2 9 3" xfId="52271"/>
    <cellStyle name="Salida 7 2 2 9 3 2" xfId="52272"/>
    <cellStyle name="Salida 7 2 2 9 3 2 2" xfId="52273"/>
    <cellStyle name="Salida 7 2 2 9 3 2 3" xfId="52274"/>
    <cellStyle name="Salida 7 2 2 9 3 2 4" xfId="52275"/>
    <cellStyle name="Salida 7 2 2 9 3 3" xfId="52276"/>
    <cellStyle name="Salida 7 2 2 9 3 3 2" xfId="52277"/>
    <cellStyle name="Salida 7 2 2 9 3 3 3" xfId="52278"/>
    <cellStyle name="Salida 7 2 2 9 3 3 4" xfId="52279"/>
    <cellStyle name="Salida 7 2 2 9 3 4" xfId="52280"/>
    <cellStyle name="Salida 7 2 2 9 3 5" xfId="52281"/>
    <cellStyle name="Salida 7 2 2 9 3 6" xfId="52282"/>
    <cellStyle name="Salida 7 2 2 9 4" xfId="52283"/>
    <cellStyle name="Salida 7 2 2 9 5" xfId="52284"/>
    <cellStyle name="Salida 7 2 3" xfId="52285"/>
    <cellStyle name="Salida 7 2 3 2" xfId="52286"/>
    <cellStyle name="Salida 7 2 3 2 2" xfId="52287"/>
    <cellStyle name="Salida 7 2 3 2 3" xfId="52288"/>
    <cellStyle name="Salida 7 2 3 2 4" xfId="52289"/>
    <cellStyle name="Salida 7 2 3 3" xfId="52290"/>
    <cellStyle name="Salida 7 2 3 3 2" xfId="52291"/>
    <cellStyle name="Salida 7 2 3 3 2 2" xfId="52292"/>
    <cellStyle name="Salida 7 2 3 3 2 3" xfId="52293"/>
    <cellStyle name="Salida 7 2 3 3 2 4" xfId="52294"/>
    <cellStyle name="Salida 7 2 3 3 3" xfId="52295"/>
    <cellStyle name="Salida 7 2 3 3 3 2" xfId="52296"/>
    <cellStyle name="Salida 7 2 3 3 3 3" xfId="52297"/>
    <cellStyle name="Salida 7 2 3 3 3 4" xfId="52298"/>
    <cellStyle name="Salida 7 2 3 3 4" xfId="52299"/>
    <cellStyle name="Salida 7 2 3 3 5" xfId="52300"/>
    <cellStyle name="Salida 7 2 3 3 6" xfId="52301"/>
    <cellStyle name="Salida 7 2 3 4" xfId="52302"/>
    <cellStyle name="Salida 7 2 3 5" xfId="52303"/>
    <cellStyle name="Salida 7 2 4" xfId="52304"/>
    <cellStyle name="Salida 7 2 4 2" xfId="52305"/>
    <cellStyle name="Salida 7 2 4 2 2" xfId="52306"/>
    <cellStyle name="Salida 7 2 4 2 2 2" xfId="52307"/>
    <cellStyle name="Salida 7 2 4 2 2 3" xfId="52308"/>
    <cellStyle name="Salida 7 2 4 2 2 4" xfId="52309"/>
    <cellStyle name="Salida 7 2 4 2 3" xfId="52310"/>
    <cellStyle name="Salida 7 2 4 2 3 2" xfId="52311"/>
    <cellStyle name="Salida 7 2 4 2 3 3" xfId="52312"/>
    <cellStyle name="Salida 7 2 4 2 3 4" xfId="52313"/>
    <cellStyle name="Salida 7 2 4 2 4" xfId="52314"/>
    <cellStyle name="Salida 7 2 4 2 5" xfId="52315"/>
    <cellStyle name="Salida 7 2 4 2 6" xfId="52316"/>
    <cellStyle name="Salida 7 2 4 3" xfId="52317"/>
    <cellStyle name="Salida 7 2 4 3 2" xfId="52318"/>
    <cellStyle name="Salida 7 2 4 3 2 2" xfId="52319"/>
    <cellStyle name="Salida 7 2 4 3 2 3" xfId="52320"/>
    <cellStyle name="Salida 7 2 4 3 2 4" xfId="52321"/>
    <cellStyle name="Salida 7 2 4 3 3" xfId="52322"/>
    <cellStyle name="Salida 7 2 4 3 3 2" xfId="52323"/>
    <cellStyle name="Salida 7 2 4 3 3 3" xfId="52324"/>
    <cellStyle name="Salida 7 2 4 3 3 4" xfId="52325"/>
    <cellStyle name="Salida 7 2 4 3 4" xfId="52326"/>
    <cellStyle name="Salida 7 2 4 3 5" xfId="52327"/>
    <cellStyle name="Salida 7 2 4 3 6" xfId="52328"/>
    <cellStyle name="Salida 7 2 4 4" xfId="52329"/>
    <cellStyle name="Salida 7 2 4 5" xfId="52330"/>
    <cellStyle name="Salida 7 2 4 6" xfId="52331"/>
    <cellStyle name="Salida 7 2 5" xfId="52332"/>
    <cellStyle name="Salida 7 2 6" xfId="52333"/>
    <cellStyle name="Salida 7 3" xfId="52334"/>
    <cellStyle name="Salida 7 3 10" xfId="52335"/>
    <cellStyle name="Salida 7 3 10 2" xfId="52336"/>
    <cellStyle name="Salida 7 3 10 2 2" xfId="52337"/>
    <cellStyle name="Salida 7 3 10 2 3" xfId="52338"/>
    <cellStyle name="Salida 7 3 10 2 4" xfId="52339"/>
    <cellStyle name="Salida 7 3 10 3" xfId="52340"/>
    <cellStyle name="Salida 7 3 10 3 2" xfId="52341"/>
    <cellStyle name="Salida 7 3 10 3 2 2" xfId="52342"/>
    <cellStyle name="Salida 7 3 10 3 2 3" xfId="52343"/>
    <cellStyle name="Salida 7 3 10 3 2 4" xfId="52344"/>
    <cellStyle name="Salida 7 3 10 3 3" xfId="52345"/>
    <cellStyle name="Salida 7 3 10 3 3 2" xfId="52346"/>
    <cellStyle name="Salida 7 3 10 3 3 3" xfId="52347"/>
    <cellStyle name="Salida 7 3 10 3 3 4" xfId="52348"/>
    <cellStyle name="Salida 7 3 10 3 4" xfId="52349"/>
    <cellStyle name="Salida 7 3 10 3 5" xfId="52350"/>
    <cellStyle name="Salida 7 3 10 3 6" xfId="52351"/>
    <cellStyle name="Salida 7 3 10 4" xfId="52352"/>
    <cellStyle name="Salida 7 3 10 5" xfId="52353"/>
    <cellStyle name="Salida 7 3 11" xfId="52354"/>
    <cellStyle name="Salida 7 3 11 2" xfId="52355"/>
    <cellStyle name="Salida 7 3 11 2 2" xfId="52356"/>
    <cellStyle name="Salida 7 3 11 2 3" xfId="52357"/>
    <cellStyle name="Salida 7 3 11 2 4" xfId="52358"/>
    <cellStyle name="Salida 7 3 11 3" xfId="52359"/>
    <cellStyle name="Salida 7 3 11 3 2" xfId="52360"/>
    <cellStyle name="Salida 7 3 11 3 2 2" xfId="52361"/>
    <cellStyle name="Salida 7 3 11 3 2 3" xfId="52362"/>
    <cellStyle name="Salida 7 3 11 3 2 4" xfId="52363"/>
    <cellStyle name="Salida 7 3 11 3 3" xfId="52364"/>
    <cellStyle name="Salida 7 3 11 3 3 2" xfId="52365"/>
    <cellStyle name="Salida 7 3 11 3 3 3" xfId="52366"/>
    <cellStyle name="Salida 7 3 11 3 3 4" xfId="52367"/>
    <cellStyle name="Salida 7 3 11 3 4" xfId="52368"/>
    <cellStyle name="Salida 7 3 11 3 5" xfId="52369"/>
    <cellStyle name="Salida 7 3 11 3 6" xfId="52370"/>
    <cellStyle name="Salida 7 3 11 4" xfId="52371"/>
    <cellStyle name="Salida 7 3 11 5" xfId="52372"/>
    <cellStyle name="Salida 7 3 12" xfId="52373"/>
    <cellStyle name="Salida 7 3 12 2" xfId="52374"/>
    <cellStyle name="Salida 7 3 12 2 2" xfId="52375"/>
    <cellStyle name="Salida 7 3 12 2 2 2" xfId="52376"/>
    <cellStyle name="Salida 7 3 12 2 2 3" xfId="52377"/>
    <cellStyle name="Salida 7 3 12 2 2 4" xfId="52378"/>
    <cellStyle name="Salida 7 3 12 2 3" xfId="52379"/>
    <cellStyle name="Salida 7 3 12 2 3 2" xfId="52380"/>
    <cellStyle name="Salida 7 3 12 2 3 3" xfId="52381"/>
    <cellStyle name="Salida 7 3 12 2 3 4" xfId="52382"/>
    <cellStyle name="Salida 7 3 12 2 4" xfId="52383"/>
    <cellStyle name="Salida 7 3 12 2 5" xfId="52384"/>
    <cellStyle name="Salida 7 3 12 2 6" xfId="52385"/>
    <cellStyle name="Salida 7 3 12 3" xfId="52386"/>
    <cellStyle name="Salida 7 3 12 3 2" xfId="52387"/>
    <cellStyle name="Salida 7 3 12 3 2 2" xfId="52388"/>
    <cellStyle name="Salida 7 3 12 3 2 3" xfId="52389"/>
    <cellStyle name="Salida 7 3 12 3 2 4" xfId="52390"/>
    <cellStyle name="Salida 7 3 12 3 3" xfId="52391"/>
    <cellStyle name="Salida 7 3 12 3 3 2" xfId="52392"/>
    <cellStyle name="Salida 7 3 12 3 3 3" xfId="52393"/>
    <cellStyle name="Salida 7 3 12 3 3 4" xfId="52394"/>
    <cellStyle name="Salida 7 3 12 3 4" xfId="52395"/>
    <cellStyle name="Salida 7 3 12 3 5" xfId="52396"/>
    <cellStyle name="Salida 7 3 12 3 6" xfId="52397"/>
    <cellStyle name="Salida 7 3 12 4" xfId="52398"/>
    <cellStyle name="Salida 7 3 12 5" xfId="52399"/>
    <cellStyle name="Salida 7 3 12 6" xfId="52400"/>
    <cellStyle name="Salida 7 3 13" xfId="52401"/>
    <cellStyle name="Salida 7 3 14" xfId="52402"/>
    <cellStyle name="Salida 7 3 2" xfId="52403"/>
    <cellStyle name="Salida 7 3 2 2" xfId="52404"/>
    <cellStyle name="Salida 7 3 2 2 2" xfId="52405"/>
    <cellStyle name="Salida 7 3 2 2 2 2" xfId="52406"/>
    <cellStyle name="Salida 7 3 2 2 2 2 2" xfId="52407"/>
    <cellStyle name="Salida 7 3 2 2 2 2 3" xfId="52408"/>
    <cellStyle name="Salida 7 3 2 2 2 2 4" xfId="52409"/>
    <cellStyle name="Salida 7 3 2 2 2 3" xfId="52410"/>
    <cellStyle name="Salida 7 3 2 2 2 3 2" xfId="52411"/>
    <cellStyle name="Salida 7 3 2 2 2 3 3" xfId="52412"/>
    <cellStyle name="Salida 7 3 2 2 2 3 4" xfId="52413"/>
    <cellStyle name="Salida 7 3 2 2 2 4" xfId="52414"/>
    <cellStyle name="Salida 7 3 2 2 2 5" xfId="52415"/>
    <cellStyle name="Salida 7 3 2 2 2 6" xfId="52416"/>
    <cellStyle name="Salida 7 3 2 2 3" xfId="52417"/>
    <cellStyle name="Salida 7 3 2 2 3 2" xfId="52418"/>
    <cellStyle name="Salida 7 3 2 2 3 2 2" xfId="52419"/>
    <cellStyle name="Salida 7 3 2 2 3 2 3" xfId="52420"/>
    <cellStyle name="Salida 7 3 2 2 3 2 4" xfId="52421"/>
    <cellStyle name="Salida 7 3 2 2 3 3" xfId="52422"/>
    <cellStyle name="Salida 7 3 2 2 3 3 2" xfId="52423"/>
    <cellStyle name="Salida 7 3 2 2 3 3 3" xfId="52424"/>
    <cellStyle name="Salida 7 3 2 2 3 3 4" xfId="52425"/>
    <cellStyle name="Salida 7 3 2 2 3 4" xfId="52426"/>
    <cellStyle name="Salida 7 3 2 2 3 5" xfId="52427"/>
    <cellStyle name="Salida 7 3 2 2 3 6" xfId="52428"/>
    <cellStyle name="Salida 7 3 2 2 4" xfId="52429"/>
    <cellStyle name="Salida 7 3 2 2 5" xfId="52430"/>
    <cellStyle name="Salida 7 3 2 2 6" xfId="52431"/>
    <cellStyle name="Salida 7 3 2 3" xfId="52432"/>
    <cellStyle name="Salida 7 3 2 4" xfId="52433"/>
    <cellStyle name="Salida 7 3 3" xfId="52434"/>
    <cellStyle name="Salida 7 3 3 2" xfId="52435"/>
    <cellStyle name="Salida 7 3 3 2 2" xfId="52436"/>
    <cellStyle name="Salida 7 3 3 2 2 2" xfId="52437"/>
    <cellStyle name="Salida 7 3 3 2 2 2 2" xfId="52438"/>
    <cellStyle name="Salida 7 3 3 2 2 2 3" xfId="52439"/>
    <cellStyle name="Salida 7 3 3 2 2 2 4" xfId="52440"/>
    <cellStyle name="Salida 7 3 3 2 2 3" xfId="52441"/>
    <cellStyle name="Salida 7 3 3 2 2 3 2" xfId="52442"/>
    <cellStyle name="Salida 7 3 3 2 2 3 3" xfId="52443"/>
    <cellStyle name="Salida 7 3 3 2 2 3 4" xfId="52444"/>
    <cellStyle name="Salida 7 3 3 2 2 4" xfId="52445"/>
    <cellStyle name="Salida 7 3 3 2 2 5" xfId="52446"/>
    <cellStyle name="Salida 7 3 3 2 2 6" xfId="52447"/>
    <cellStyle name="Salida 7 3 3 2 3" xfId="52448"/>
    <cellStyle name="Salida 7 3 3 2 3 2" xfId="52449"/>
    <cellStyle name="Salida 7 3 3 2 3 2 2" xfId="52450"/>
    <cellStyle name="Salida 7 3 3 2 3 2 3" xfId="52451"/>
    <cellStyle name="Salida 7 3 3 2 3 2 4" xfId="52452"/>
    <cellStyle name="Salida 7 3 3 2 3 3" xfId="52453"/>
    <cellStyle name="Salida 7 3 3 2 3 3 2" xfId="52454"/>
    <cellStyle name="Salida 7 3 3 2 3 3 3" xfId="52455"/>
    <cellStyle name="Salida 7 3 3 2 3 3 4" xfId="52456"/>
    <cellStyle name="Salida 7 3 3 2 3 4" xfId="52457"/>
    <cellStyle name="Salida 7 3 3 2 3 5" xfId="52458"/>
    <cellStyle name="Salida 7 3 3 2 3 6" xfId="52459"/>
    <cellStyle name="Salida 7 3 3 2 4" xfId="52460"/>
    <cellStyle name="Salida 7 3 3 2 5" xfId="52461"/>
    <cellStyle name="Salida 7 3 3 2 6" xfId="52462"/>
    <cellStyle name="Salida 7 3 3 3" xfId="52463"/>
    <cellStyle name="Salida 7 3 3 4" xfId="52464"/>
    <cellStyle name="Salida 7 3 4" xfId="52465"/>
    <cellStyle name="Salida 7 3 4 2" xfId="52466"/>
    <cellStyle name="Salida 7 3 4 2 2" xfId="52467"/>
    <cellStyle name="Salida 7 3 4 2 2 2" xfId="52468"/>
    <cellStyle name="Salida 7 3 4 2 2 2 2" xfId="52469"/>
    <cellStyle name="Salida 7 3 4 2 2 2 3" xfId="52470"/>
    <cellStyle name="Salida 7 3 4 2 2 2 4" xfId="52471"/>
    <cellStyle name="Salida 7 3 4 2 2 3" xfId="52472"/>
    <cellStyle name="Salida 7 3 4 2 2 3 2" xfId="52473"/>
    <cellStyle name="Salida 7 3 4 2 2 3 3" xfId="52474"/>
    <cellStyle name="Salida 7 3 4 2 2 3 4" xfId="52475"/>
    <cellStyle name="Salida 7 3 4 2 2 4" xfId="52476"/>
    <cellStyle name="Salida 7 3 4 2 2 5" xfId="52477"/>
    <cellStyle name="Salida 7 3 4 2 2 6" xfId="52478"/>
    <cellStyle name="Salida 7 3 4 2 3" xfId="52479"/>
    <cellStyle name="Salida 7 3 4 2 3 2" xfId="52480"/>
    <cellStyle name="Salida 7 3 4 2 3 2 2" xfId="52481"/>
    <cellStyle name="Salida 7 3 4 2 3 2 3" xfId="52482"/>
    <cellStyle name="Salida 7 3 4 2 3 2 4" xfId="52483"/>
    <cellStyle name="Salida 7 3 4 2 3 3" xfId="52484"/>
    <cellStyle name="Salida 7 3 4 2 3 3 2" xfId="52485"/>
    <cellStyle name="Salida 7 3 4 2 3 3 3" xfId="52486"/>
    <cellStyle name="Salida 7 3 4 2 3 3 4" xfId="52487"/>
    <cellStyle name="Salida 7 3 4 2 3 4" xfId="52488"/>
    <cellStyle name="Salida 7 3 4 2 3 5" xfId="52489"/>
    <cellStyle name="Salida 7 3 4 2 3 6" xfId="52490"/>
    <cellStyle name="Salida 7 3 4 2 4" xfId="52491"/>
    <cellStyle name="Salida 7 3 4 2 5" xfId="52492"/>
    <cellStyle name="Salida 7 3 4 2 6" xfId="52493"/>
    <cellStyle name="Salida 7 3 4 3" xfId="52494"/>
    <cellStyle name="Salida 7 3 4 4" xfId="52495"/>
    <cellStyle name="Salida 7 3 5" xfId="52496"/>
    <cellStyle name="Salida 7 3 5 2" xfId="52497"/>
    <cellStyle name="Salida 7 3 5 2 2" xfId="52498"/>
    <cellStyle name="Salida 7 3 5 2 3" xfId="52499"/>
    <cellStyle name="Salida 7 3 5 2 4" xfId="52500"/>
    <cellStyle name="Salida 7 3 5 3" xfId="52501"/>
    <cellStyle name="Salida 7 3 5 3 2" xfId="52502"/>
    <cellStyle name="Salida 7 3 5 3 2 2" xfId="52503"/>
    <cellStyle name="Salida 7 3 5 3 2 3" xfId="52504"/>
    <cellStyle name="Salida 7 3 5 3 2 4" xfId="52505"/>
    <cellStyle name="Salida 7 3 5 3 3" xfId="52506"/>
    <cellStyle name="Salida 7 3 5 3 3 2" xfId="52507"/>
    <cellStyle name="Salida 7 3 5 3 3 3" xfId="52508"/>
    <cellStyle name="Salida 7 3 5 3 3 4" xfId="52509"/>
    <cellStyle name="Salida 7 3 5 3 4" xfId="52510"/>
    <cellStyle name="Salida 7 3 5 3 5" xfId="52511"/>
    <cellStyle name="Salida 7 3 5 3 6" xfId="52512"/>
    <cellStyle name="Salida 7 3 5 4" xfId="52513"/>
    <cellStyle name="Salida 7 3 5 5" xfId="52514"/>
    <cellStyle name="Salida 7 3 6" xfId="52515"/>
    <cellStyle name="Salida 7 3 6 2" xfId="52516"/>
    <cellStyle name="Salida 7 3 6 2 2" xfId="52517"/>
    <cellStyle name="Salida 7 3 6 2 3" xfId="52518"/>
    <cellStyle name="Salida 7 3 6 2 4" xfId="52519"/>
    <cellStyle name="Salida 7 3 6 3" xfId="52520"/>
    <cellStyle name="Salida 7 3 6 3 2" xfId="52521"/>
    <cellStyle name="Salida 7 3 6 3 2 2" xfId="52522"/>
    <cellStyle name="Salida 7 3 6 3 2 3" xfId="52523"/>
    <cellStyle name="Salida 7 3 6 3 2 4" xfId="52524"/>
    <cellStyle name="Salida 7 3 6 3 3" xfId="52525"/>
    <cellStyle name="Salida 7 3 6 3 3 2" xfId="52526"/>
    <cellStyle name="Salida 7 3 6 3 3 3" xfId="52527"/>
    <cellStyle name="Salida 7 3 6 3 3 4" xfId="52528"/>
    <cellStyle name="Salida 7 3 6 3 4" xfId="52529"/>
    <cellStyle name="Salida 7 3 6 3 5" xfId="52530"/>
    <cellStyle name="Salida 7 3 6 3 6" xfId="52531"/>
    <cellStyle name="Salida 7 3 6 4" xfId="52532"/>
    <cellStyle name="Salida 7 3 6 5" xfId="52533"/>
    <cellStyle name="Salida 7 3 7" xfId="52534"/>
    <cellStyle name="Salida 7 3 7 2" xfId="52535"/>
    <cellStyle name="Salida 7 3 7 2 2" xfId="52536"/>
    <cellStyle name="Salida 7 3 7 2 3" xfId="52537"/>
    <cellStyle name="Salida 7 3 7 2 4" xfId="52538"/>
    <cellStyle name="Salida 7 3 7 3" xfId="52539"/>
    <cellStyle name="Salida 7 3 7 3 2" xfId="52540"/>
    <cellStyle name="Salida 7 3 7 3 2 2" xfId="52541"/>
    <cellStyle name="Salida 7 3 7 3 2 3" xfId="52542"/>
    <cellStyle name="Salida 7 3 7 3 2 4" xfId="52543"/>
    <cellStyle name="Salida 7 3 7 3 3" xfId="52544"/>
    <cellStyle name="Salida 7 3 7 3 3 2" xfId="52545"/>
    <cellStyle name="Salida 7 3 7 3 3 3" xfId="52546"/>
    <cellStyle name="Salida 7 3 7 3 3 4" xfId="52547"/>
    <cellStyle name="Salida 7 3 7 3 4" xfId="52548"/>
    <cellStyle name="Salida 7 3 7 3 5" xfId="52549"/>
    <cellStyle name="Salida 7 3 7 3 6" xfId="52550"/>
    <cellStyle name="Salida 7 3 7 4" xfId="52551"/>
    <cellStyle name="Salida 7 3 7 5" xfId="52552"/>
    <cellStyle name="Salida 7 3 8" xfId="52553"/>
    <cellStyle name="Salida 7 3 8 2" xfId="52554"/>
    <cellStyle name="Salida 7 3 8 2 2" xfId="52555"/>
    <cellStyle name="Salida 7 3 8 2 3" xfId="52556"/>
    <cellStyle name="Salida 7 3 8 2 4" xfId="52557"/>
    <cellStyle name="Salida 7 3 8 3" xfId="52558"/>
    <cellStyle name="Salida 7 3 8 3 2" xfId="52559"/>
    <cellStyle name="Salida 7 3 8 3 2 2" xfId="52560"/>
    <cellStyle name="Salida 7 3 8 3 2 3" xfId="52561"/>
    <cellStyle name="Salida 7 3 8 3 2 4" xfId="52562"/>
    <cellStyle name="Salida 7 3 8 3 3" xfId="52563"/>
    <cellStyle name="Salida 7 3 8 3 3 2" xfId="52564"/>
    <cellStyle name="Salida 7 3 8 3 3 3" xfId="52565"/>
    <cellStyle name="Salida 7 3 8 3 3 4" xfId="52566"/>
    <cellStyle name="Salida 7 3 8 3 4" xfId="52567"/>
    <cellStyle name="Salida 7 3 8 3 5" xfId="52568"/>
    <cellStyle name="Salida 7 3 8 3 6" xfId="52569"/>
    <cellStyle name="Salida 7 3 8 4" xfId="52570"/>
    <cellStyle name="Salida 7 3 8 5" xfId="52571"/>
    <cellStyle name="Salida 7 3 9" xfId="52572"/>
    <cellStyle name="Salida 7 3 9 2" xfId="52573"/>
    <cellStyle name="Salida 7 3 9 2 2" xfId="52574"/>
    <cellStyle name="Salida 7 3 9 2 3" xfId="52575"/>
    <cellStyle name="Salida 7 3 9 2 4" xfId="52576"/>
    <cellStyle name="Salida 7 3 9 3" xfId="52577"/>
    <cellStyle name="Salida 7 3 9 3 2" xfId="52578"/>
    <cellStyle name="Salida 7 3 9 3 2 2" xfId="52579"/>
    <cellStyle name="Salida 7 3 9 3 2 3" xfId="52580"/>
    <cellStyle name="Salida 7 3 9 3 2 4" xfId="52581"/>
    <cellStyle name="Salida 7 3 9 3 3" xfId="52582"/>
    <cellStyle name="Salida 7 3 9 3 3 2" xfId="52583"/>
    <cellStyle name="Salida 7 3 9 3 3 3" xfId="52584"/>
    <cellStyle name="Salida 7 3 9 3 3 4" xfId="52585"/>
    <cellStyle name="Salida 7 3 9 3 4" xfId="52586"/>
    <cellStyle name="Salida 7 3 9 3 5" xfId="52587"/>
    <cellStyle name="Salida 7 3 9 3 6" xfId="52588"/>
    <cellStyle name="Salida 7 3 9 4" xfId="52589"/>
    <cellStyle name="Salida 7 3 9 5" xfId="52590"/>
    <cellStyle name="Salida 7 4" xfId="52591"/>
    <cellStyle name="Salida 7 4 10" xfId="52592"/>
    <cellStyle name="Salida 7 4 10 2" xfId="52593"/>
    <cellStyle name="Salida 7 4 10 2 2" xfId="52594"/>
    <cellStyle name="Salida 7 4 10 2 3" xfId="52595"/>
    <cellStyle name="Salida 7 4 10 2 4" xfId="52596"/>
    <cellStyle name="Salida 7 4 10 3" xfId="52597"/>
    <cellStyle name="Salida 7 4 10 3 2" xfId="52598"/>
    <cellStyle name="Salida 7 4 10 3 2 2" xfId="52599"/>
    <cellStyle name="Salida 7 4 10 3 2 3" xfId="52600"/>
    <cellStyle name="Salida 7 4 10 3 2 4" xfId="52601"/>
    <cellStyle name="Salida 7 4 10 3 3" xfId="52602"/>
    <cellStyle name="Salida 7 4 10 3 3 2" xfId="52603"/>
    <cellStyle name="Salida 7 4 10 3 3 3" xfId="52604"/>
    <cellStyle name="Salida 7 4 10 3 3 4" xfId="52605"/>
    <cellStyle name="Salida 7 4 10 3 4" xfId="52606"/>
    <cellStyle name="Salida 7 4 10 3 5" xfId="52607"/>
    <cellStyle name="Salida 7 4 10 3 6" xfId="52608"/>
    <cellStyle name="Salida 7 4 10 4" xfId="52609"/>
    <cellStyle name="Salida 7 4 10 5" xfId="52610"/>
    <cellStyle name="Salida 7 4 11" xfId="52611"/>
    <cellStyle name="Salida 7 4 11 2" xfId="52612"/>
    <cellStyle name="Salida 7 4 11 2 2" xfId="52613"/>
    <cellStyle name="Salida 7 4 11 2 3" xfId="52614"/>
    <cellStyle name="Salida 7 4 11 2 4" xfId="52615"/>
    <cellStyle name="Salida 7 4 11 3" xfId="52616"/>
    <cellStyle name="Salida 7 4 11 3 2" xfId="52617"/>
    <cellStyle name="Salida 7 4 11 3 2 2" xfId="52618"/>
    <cellStyle name="Salida 7 4 11 3 2 3" xfId="52619"/>
    <cellStyle name="Salida 7 4 11 3 2 4" xfId="52620"/>
    <cellStyle name="Salida 7 4 11 3 3" xfId="52621"/>
    <cellStyle name="Salida 7 4 11 3 3 2" xfId="52622"/>
    <cellStyle name="Salida 7 4 11 3 3 3" xfId="52623"/>
    <cellStyle name="Salida 7 4 11 3 3 4" xfId="52624"/>
    <cellStyle name="Salida 7 4 11 3 4" xfId="52625"/>
    <cellStyle name="Salida 7 4 11 3 5" xfId="52626"/>
    <cellStyle name="Salida 7 4 11 3 6" xfId="52627"/>
    <cellStyle name="Salida 7 4 11 4" xfId="52628"/>
    <cellStyle name="Salida 7 4 11 5" xfId="52629"/>
    <cellStyle name="Salida 7 4 12" xfId="52630"/>
    <cellStyle name="Salida 7 4 12 2" xfId="52631"/>
    <cellStyle name="Salida 7 4 12 2 2" xfId="52632"/>
    <cellStyle name="Salida 7 4 12 2 2 2" xfId="52633"/>
    <cellStyle name="Salida 7 4 12 2 2 3" xfId="52634"/>
    <cellStyle name="Salida 7 4 12 2 2 4" xfId="52635"/>
    <cellStyle name="Salida 7 4 12 2 3" xfId="52636"/>
    <cellStyle name="Salida 7 4 12 2 3 2" xfId="52637"/>
    <cellStyle name="Salida 7 4 12 2 3 3" xfId="52638"/>
    <cellStyle name="Salida 7 4 12 2 3 4" xfId="52639"/>
    <cellStyle name="Salida 7 4 12 2 4" xfId="52640"/>
    <cellStyle name="Salida 7 4 12 2 5" xfId="52641"/>
    <cellStyle name="Salida 7 4 12 2 6" xfId="52642"/>
    <cellStyle name="Salida 7 4 12 3" xfId="52643"/>
    <cellStyle name="Salida 7 4 12 3 2" xfId="52644"/>
    <cellStyle name="Salida 7 4 12 3 2 2" xfId="52645"/>
    <cellStyle name="Salida 7 4 12 3 2 3" xfId="52646"/>
    <cellStyle name="Salida 7 4 12 3 2 4" xfId="52647"/>
    <cellStyle name="Salida 7 4 12 3 3" xfId="52648"/>
    <cellStyle name="Salida 7 4 12 3 3 2" xfId="52649"/>
    <cellStyle name="Salida 7 4 12 3 3 3" xfId="52650"/>
    <cellStyle name="Salida 7 4 12 3 3 4" xfId="52651"/>
    <cellStyle name="Salida 7 4 12 3 4" xfId="52652"/>
    <cellStyle name="Salida 7 4 12 3 5" xfId="52653"/>
    <cellStyle name="Salida 7 4 12 3 6" xfId="52654"/>
    <cellStyle name="Salida 7 4 12 4" xfId="52655"/>
    <cellStyle name="Salida 7 4 12 5" xfId="52656"/>
    <cellStyle name="Salida 7 4 12 6" xfId="52657"/>
    <cellStyle name="Salida 7 4 13" xfId="52658"/>
    <cellStyle name="Salida 7 4 14" xfId="52659"/>
    <cellStyle name="Salida 7 4 2" xfId="52660"/>
    <cellStyle name="Salida 7 4 2 2" xfId="52661"/>
    <cellStyle name="Salida 7 4 2 2 2" xfId="52662"/>
    <cellStyle name="Salida 7 4 2 2 2 2" xfId="52663"/>
    <cellStyle name="Salida 7 4 2 2 2 2 2" xfId="52664"/>
    <cellStyle name="Salida 7 4 2 2 2 2 3" xfId="52665"/>
    <cellStyle name="Salida 7 4 2 2 2 2 4" xfId="52666"/>
    <cellStyle name="Salida 7 4 2 2 2 3" xfId="52667"/>
    <cellStyle name="Salida 7 4 2 2 2 3 2" xfId="52668"/>
    <cellStyle name="Salida 7 4 2 2 2 3 3" xfId="52669"/>
    <cellStyle name="Salida 7 4 2 2 2 3 4" xfId="52670"/>
    <cellStyle name="Salida 7 4 2 2 2 4" xfId="52671"/>
    <cellStyle name="Salida 7 4 2 2 2 5" xfId="52672"/>
    <cellStyle name="Salida 7 4 2 2 2 6" xfId="52673"/>
    <cellStyle name="Salida 7 4 2 2 3" xfId="52674"/>
    <cellStyle name="Salida 7 4 2 2 3 2" xfId="52675"/>
    <cellStyle name="Salida 7 4 2 2 3 2 2" xfId="52676"/>
    <cellStyle name="Salida 7 4 2 2 3 2 3" xfId="52677"/>
    <cellStyle name="Salida 7 4 2 2 3 2 4" xfId="52678"/>
    <cellStyle name="Salida 7 4 2 2 3 3" xfId="52679"/>
    <cellStyle name="Salida 7 4 2 2 3 3 2" xfId="52680"/>
    <cellStyle name="Salida 7 4 2 2 3 3 3" xfId="52681"/>
    <cellStyle name="Salida 7 4 2 2 3 3 4" xfId="52682"/>
    <cellStyle name="Salida 7 4 2 2 3 4" xfId="52683"/>
    <cellStyle name="Salida 7 4 2 2 3 5" xfId="52684"/>
    <cellStyle name="Salida 7 4 2 2 3 6" xfId="52685"/>
    <cellStyle name="Salida 7 4 2 2 4" xfId="52686"/>
    <cellStyle name="Salida 7 4 2 2 5" xfId="52687"/>
    <cellStyle name="Salida 7 4 2 2 6" xfId="52688"/>
    <cellStyle name="Salida 7 4 2 3" xfId="52689"/>
    <cellStyle name="Salida 7 4 2 4" xfId="52690"/>
    <cellStyle name="Salida 7 4 3" xfId="52691"/>
    <cellStyle name="Salida 7 4 3 2" xfId="52692"/>
    <cellStyle name="Salida 7 4 3 2 2" xfId="52693"/>
    <cellStyle name="Salida 7 4 3 2 2 2" xfId="52694"/>
    <cellStyle name="Salida 7 4 3 2 2 2 2" xfId="52695"/>
    <cellStyle name="Salida 7 4 3 2 2 2 3" xfId="52696"/>
    <cellStyle name="Salida 7 4 3 2 2 2 4" xfId="52697"/>
    <cellStyle name="Salida 7 4 3 2 2 3" xfId="52698"/>
    <cellStyle name="Salida 7 4 3 2 2 3 2" xfId="52699"/>
    <cellStyle name="Salida 7 4 3 2 2 3 3" xfId="52700"/>
    <cellStyle name="Salida 7 4 3 2 2 3 4" xfId="52701"/>
    <cellStyle name="Salida 7 4 3 2 2 4" xfId="52702"/>
    <cellStyle name="Salida 7 4 3 2 2 5" xfId="52703"/>
    <cellStyle name="Salida 7 4 3 2 2 6" xfId="52704"/>
    <cellStyle name="Salida 7 4 3 2 3" xfId="52705"/>
    <cellStyle name="Salida 7 4 3 2 3 2" xfId="52706"/>
    <cellStyle name="Salida 7 4 3 2 3 2 2" xfId="52707"/>
    <cellStyle name="Salida 7 4 3 2 3 2 3" xfId="52708"/>
    <cellStyle name="Salida 7 4 3 2 3 2 4" xfId="52709"/>
    <cellStyle name="Salida 7 4 3 2 3 3" xfId="52710"/>
    <cellStyle name="Salida 7 4 3 2 3 3 2" xfId="52711"/>
    <cellStyle name="Salida 7 4 3 2 3 3 3" xfId="52712"/>
    <cellStyle name="Salida 7 4 3 2 3 3 4" xfId="52713"/>
    <cellStyle name="Salida 7 4 3 2 3 4" xfId="52714"/>
    <cellStyle name="Salida 7 4 3 2 3 5" xfId="52715"/>
    <cellStyle name="Salida 7 4 3 2 3 6" xfId="52716"/>
    <cellStyle name="Salida 7 4 3 2 4" xfId="52717"/>
    <cellStyle name="Salida 7 4 3 2 5" xfId="52718"/>
    <cellStyle name="Salida 7 4 3 2 6" xfId="52719"/>
    <cellStyle name="Salida 7 4 3 3" xfId="52720"/>
    <cellStyle name="Salida 7 4 3 4" xfId="52721"/>
    <cellStyle name="Salida 7 4 4" xfId="52722"/>
    <cellStyle name="Salida 7 4 4 2" xfId="52723"/>
    <cellStyle name="Salida 7 4 4 2 2" xfId="52724"/>
    <cellStyle name="Salida 7 4 4 2 2 2" xfId="52725"/>
    <cellStyle name="Salida 7 4 4 2 2 2 2" xfId="52726"/>
    <cellStyle name="Salida 7 4 4 2 2 2 3" xfId="52727"/>
    <cellStyle name="Salida 7 4 4 2 2 2 4" xfId="52728"/>
    <cellStyle name="Salida 7 4 4 2 2 3" xfId="52729"/>
    <cellStyle name="Salida 7 4 4 2 2 3 2" xfId="52730"/>
    <cellStyle name="Salida 7 4 4 2 2 3 3" xfId="52731"/>
    <cellStyle name="Salida 7 4 4 2 2 3 4" xfId="52732"/>
    <cellStyle name="Salida 7 4 4 2 2 4" xfId="52733"/>
    <cellStyle name="Salida 7 4 4 2 2 5" xfId="52734"/>
    <cellStyle name="Salida 7 4 4 2 2 6" xfId="52735"/>
    <cellStyle name="Salida 7 4 4 2 3" xfId="52736"/>
    <cellStyle name="Salida 7 4 4 2 3 2" xfId="52737"/>
    <cellStyle name="Salida 7 4 4 2 3 2 2" xfId="52738"/>
    <cellStyle name="Salida 7 4 4 2 3 2 3" xfId="52739"/>
    <cellStyle name="Salida 7 4 4 2 3 2 4" xfId="52740"/>
    <cellStyle name="Salida 7 4 4 2 3 3" xfId="52741"/>
    <cellStyle name="Salida 7 4 4 2 3 3 2" xfId="52742"/>
    <cellStyle name="Salida 7 4 4 2 3 3 3" xfId="52743"/>
    <cellStyle name="Salida 7 4 4 2 3 3 4" xfId="52744"/>
    <cellStyle name="Salida 7 4 4 2 3 4" xfId="52745"/>
    <cellStyle name="Salida 7 4 4 2 3 5" xfId="52746"/>
    <cellStyle name="Salida 7 4 4 2 3 6" xfId="52747"/>
    <cellStyle name="Salida 7 4 4 2 4" xfId="52748"/>
    <cellStyle name="Salida 7 4 4 2 5" xfId="52749"/>
    <cellStyle name="Salida 7 4 4 2 6" xfId="52750"/>
    <cellStyle name="Salida 7 4 4 3" xfId="52751"/>
    <cellStyle name="Salida 7 4 4 4" xfId="52752"/>
    <cellStyle name="Salida 7 4 5" xfId="52753"/>
    <cellStyle name="Salida 7 4 5 2" xfId="52754"/>
    <cellStyle name="Salida 7 4 5 2 2" xfId="52755"/>
    <cellStyle name="Salida 7 4 5 2 3" xfId="52756"/>
    <cellStyle name="Salida 7 4 5 2 4" xfId="52757"/>
    <cellStyle name="Salida 7 4 5 3" xfId="52758"/>
    <cellStyle name="Salida 7 4 5 3 2" xfId="52759"/>
    <cellStyle name="Salida 7 4 5 3 2 2" xfId="52760"/>
    <cellStyle name="Salida 7 4 5 3 2 3" xfId="52761"/>
    <cellStyle name="Salida 7 4 5 3 2 4" xfId="52762"/>
    <cellStyle name="Salida 7 4 5 3 3" xfId="52763"/>
    <cellStyle name="Salida 7 4 5 3 3 2" xfId="52764"/>
    <cellStyle name="Salida 7 4 5 3 3 3" xfId="52765"/>
    <cellStyle name="Salida 7 4 5 3 3 4" xfId="52766"/>
    <cellStyle name="Salida 7 4 5 3 4" xfId="52767"/>
    <cellStyle name="Salida 7 4 5 3 5" xfId="52768"/>
    <cellStyle name="Salida 7 4 5 3 6" xfId="52769"/>
    <cellStyle name="Salida 7 4 5 4" xfId="52770"/>
    <cellStyle name="Salida 7 4 5 5" xfId="52771"/>
    <cellStyle name="Salida 7 4 6" xfId="52772"/>
    <cellStyle name="Salida 7 4 6 2" xfId="52773"/>
    <cellStyle name="Salida 7 4 6 2 2" xfId="52774"/>
    <cellStyle name="Salida 7 4 6 2 3" xfId="52775"/>
    <cellStyle name="Salida 7 4 6 2 4" xfId="52776"/>
    <cellStyle name="Salida 7 4 6 3" xfId="52777"/>
    <cellStyle name="Salida 7 4 6 3 2" xfId="52778"/>
    <cellStyle name="Salida 7 4 6 3 2 2" xfId="52779"/>
    <cellStyle name="Salida 7 4 6 3 2 3" xfId="52780"/>
    <cellStyle name="Salida 7 4 6 3 2 4" xfId="52781"/>
    <cellStyle name="Salida 7 4 6 3 3" xfId="52782"/>
    <cellStyle name="Salida 7 4 6 3 3 2" xfId="52783"/>
    <cellStyle name="Salida 7 4 6 3 3 3" xfId="52784"/>
    <cellStyle name="Salida 7 4 6 3 3 4" xfId="52785"/>
    <cellStyle name="Salida 7 4 6 3 4" xfId="52786"/>
    <cellStyle name="Salida 7 4 6 3 5" xfId="52787"/>
    <cellStyle name="Salida 7 4 6 3 6" xfId="52788"/>
    <cellStyle name="Salida 7 4 6 4" xfId="52789"/>
    <cellStyle name="Salida 7 4 6 5" xfId="52790"/>
    <cellStyle name="Salida 7 4 7" xfId="52791"/>
    <cellStyle name="Salida 7 4 7 2" xfId="52792"/>
    <cellStyle name="Salida 7 4 7 2 2" xfId="52793"/>
    <cellStyle name="Salida 7 4 7 2 3" xfId="52794"/>
    <cellStyle name="Salida 7 4 7 2 4" xfId="52795"/>
    <cellStyle name="Salida 7 4 7 3" xfId="52796"/>
    <cellStyle name="Salida 7 4 7 3 2" xfId="52797"/>
    <cellStyle name="Salida 7 4 7 3 2 2" xfId="52798"/>
    <cellStyle name="Salida 7 4 7 3 2 3" xfId="52799"/>
    <cellStyle name="Salida 7 4 7 3 2 4" xfId="52800"/>
    <cellStyle name="Salida 7 4 7 3 3" xfId="52801"/>
    <cellStyle name="Salida 7 4 7 3 3 2" xfId="52802"/>
    <cellStyle name="Salida 7 4 7 3 3 3" xfId="52803"/>
    <cellStyle name="Salida 7 4 7 3 3 4" xfId="52804"/>
    <cellStyle name="Salida 7 4 7 3 4" xfId="52805"/>
    <cellStyle name="Salida 7 4 7 3 5" xfId="52806"/>
    <cellStyle name="Salida 7 4 7 3 6" xfId="52807"/>
    <cellStyle name="Salida 7 4 7 4" xfId="52808"/>
    <cellStyle name="Salida 7 4 7 5" xfId="52809"/>
    <cellStyle name="Salida 7 4 8" xfId="52810"/>
    <cellStyle name="Salida 7 4 8 2" xfId="52811"/>
    <cellStyle name="Salida 7 4 8 2 2" xfId="52812"/>
    <cellStyle name="Salida 7 4 8 2 3" xfId="52813"/>
    <cellStyle name="Salida 7 4 8 2 4" xfId="52814"/>
    <cellStyle name="Salida 7 4 8 3" xfId="52815"/>
    <cellStyle name="Salida 7 4 8 3 2" xfId="52816"/>
    <cellStyle name="Salida 7 4 8 3 2 2" xfId="52817"/>
    <cellStyle name="Salida 7 4 8 3 2 3" xfId="52818"/>
    <cellStyle name="Salida 7 4 8 3 2 4" xfId="52819"/>
    <cellStyle name="Salida 7 4 8 3 3" xfId="52820"/>
    <cellStyle name="Salida 7 4 8 3 3 2" xfId="52821"/>
    <cellStyle name="Salida 7 4 8 3 3 3" xfId="52822"/>
    <cellStyle name="Salida 7 4 8 3 3 4" xfId="52823"/>
    <cellStyle name="Salida 7 4 8 3 4" xfId="52824"/>
    <cellStyle name="Salida 7 4 8 3 5" xfId="52825"/>
    <cellStyle name="Salida 7 4 8 3 6" xfId="52826"/>
    <cellStyle name="Salida 7 4 8 4" xfId="52827"/>
    <cellStyle name="Salida 7 4 8 5" xfId="52828"/>
    <cellStyle name="Salida 7 4 9" xfId="52829"/>
    <cellStyle name="Salida 7 4 9 2" xfId="52830"/>
    <cellStyle name="Salida 7 4 9 2 2" xfId="52831"/>
    <cellStyle name="Salida 7 4 9 2 3" xfId="52832"/>
    <cellStyle name="Salida 7 4 9 2 4" xfId="52833"/>
    <cellStyle name="Salida 7 4 9 3" xfId="52834"/>
    <cellStyle name="Salida 7 4 9 3 2" xfId="52835"/>
    <cellStyle name="Salida 7 4 9 3 2 2" xfId="52836"/>
    <cellStyle name="Salida 7 4 9 3 2 3" xfId="52837"/>
    <cellStyle name="Salida 7 4 9 3 2 4" xfId="52838"/>
    <cellStyle name="Salida 7 4 9 3 3" xfId="52839"/>
    <cellStyle name="Salida 7 4 9 3 3 2" xfId="52840"/>
    <cellStyle name="Salida 7 4 9 3 3 3" xfId="52841"/>
    <cellStyle name="Salida 7 4 9 3 3 4" xfId="52842"/>
    <cellStyle name="Salida 7 4 9 3 4" xfId="52843"/>
    <cellStyle name="Salida 7 4 9 3 5" xfId="52844"/>
    <cellStyle name="Salida 7 4 9 3 6" xfId="52845"/>
    <cellStyle name="Salida 7 4 9 4" xfId="52846"/>
    <cellStyle name="Salida 7 4 9 5" xfId="52847"/>
    <cellStyle name="Salida 7 5" xfId="52848"/>
    <cellStyle name="Salida 7 5 2" xfId="52849"/>
    <cellStyle name="Salida 7 5 2 2" xfId="52850"/>
    <cellStyle name="Salida 7 5 2 3" xfId="52851"/>
    <cellStyle name="Salida 7 5 2 4" xfId="52852"/>
    <cellStyle name="Salida 7 5 3" xfId="52853"/>
    <cellStyle name="Salida 7 5 3 2" xfId="52854"/>
    <cellStyle name="Salida 7 5 3 2 2" xfId="52855"/>
    <cellStyle name="Salida 7 5 3 2 3" xfId="52856"/>
    <cellStyle name="Salida 7 5 3 2 4" xfId="52857"/>
    <cellStyle name="Salida 7 5 3 3" xfId="52858"/>
    <cellStyle name="Salida 7 5 3 3 2" xfId="52859"/>
    <cellStyle name="Salida 7 5 3 3 3" xfId="52860"/>
    <cellStyle name="Salida 7 5 3 3 4" xfId="52861"/>
    <cellStyle name="Salida 7 5 3 4" xfId="52862"/>
    <cellStyle name="Salida 7 5 3 5" xfId="52863"/>
    <cellStyle name="Salida 7 5 3 6" xfId="52864"/>
    <cellStyle name="Salida 7 5 4" xfId="52865"/>
    <cellStyle name="Salida 7 5 5" xfId="52866"/>
    <cellStyle name="Salida 7 6" xfId="52867"/>
    <cellStyle name="Salida 7 6 2" xfId="52868"/>
    <cellStyle name="Salida 7 6 2 2" xfId="52869"/>
    <cellStyle name="Salida 7 6 2 2 2" xfId="52870"/>
    <cellStyle name="Salida 7 6 2 2 3" xfId="52871"/>
    <cellStyle name="Salida 7 6 2 2 4" xfId="52872"/>
    <cellStyle name="Salida 7 6 2 3" xfId="52873"/>
    <cellStyle name="Salida 7 6 2 3 2" xfId="52874"/>
    <cellStyle name="Salida 7 6 2 3 3" xfId="52875"/>
    <cellStyle name="Salida 7 6 2 3 4" xfId="52876"/>
    <cellStyle name="Salida 7 6 2 4" xfId="52877"/>
    <cellStyle name="Salida 7 6 2 5" xfId="52878"/>
    <cellStyle name="Salida 7 6 2 6" xfId="52879"/>
    <cellStyle name="Salida 7 6 3" xfId="52880"/>
    <cellStyle name="Salida 7 6 3 2" xfId="52881"/>
    <cellStyle name="Salida 7 6 3 2 2" xfId="52882"/>
    <cellStyle name="Salida 7 6 3 2 3" xfId="52883"/>
    <cellStyle name="Salida 7 6 3 2 4" xfId="52884"/>
    <cellStyle name="Salida 7 6 3 3" xfId="52885"/>
    <cellStyle name="Salida 7 6 3 3 2" xfId="52886"/>
    <cellStyle name="Salida 7 6 3 3 3" xfId="52887"/>
    <cellStyle name="Salida 7 6 3 3 4" xfId="52888"/>
    <cellStyle name="Salida 7 6 3 4" xfId="52889"/>
    <cellStyle name="Salida 7 6 3 5" xfId="52890"/>
    <cellStyle name="Salida 7 6 3 6" xfId="52891"/>
    <cellStyle name="Salida 7 6 4" xfId="52892"/>
    <cellStyle name="Salida 7 6 5" xfId="52893"/>
    <cellStyle name="Salida 7 6 6" xfId="52894"/>
    <cellStyle name="Salida 7 7" xfId="52895"/>
    <cellStyle name="Salida 7 8" xfId="52896"/>
    <cellStyle name="Separador de milhares 2" xfId="52897"/>
    <cellStyle name="Source Hed" xfId="52898"/>
    <cellStyle name="Source Letter" xfId="52899"/>
    <cellStyle name="Source Superscript" xfId="52900"/>
    <cellStyle name="Source Text" xfId="52901"/>
    <cellStyle name="Standard_CRF Inventar" xfId="52902"/>
    <cellStyle name="State" xfId="52903"/>
    <cellStyle name="Style 1" xfId="52904"/>
    <cellStyle name="Subtotal" xfId="52905"/>
    <cellStyle name="Subtotal 10" xfId="52906"/>
    <cellStyle name="Subtotal 11" xfId="52907"/>
    <cellStyle name="Subtotal 12" xfId="52908"/>
    <cellStyle name="Subtotal 13" xfId="52909"/>
    <cellStyle name="Subtotal 14" xfId="52910"/>
    <cellStyle name="Subtotal 15" xfId="52911"/>
    <cellStyle name="Subtotal 16" xfId="52912"/>
    <cellStyle name="Subtotal 17" xfId="52913"/>
    <cellStyle name="Subtotal 18" xfId="52914"/>
    <cellStyle name="Subtotal 19" xfId="52915"/>
    <cellStyle name="Subtotal 2" xfId="52916"/>
    <cellStyle name="Subtotal 20" xfId="52917"/>
    <cellStyle name="Subtotal 21" xfId="52918"/>
    <cellStyle name="Subtotal 3" xfId="52919"/>
    <cellStyle name="Subtotal 4" xfId="52920"/>
    <cellStyle name="Subtotal 5" xfId="52921"/>
    <cellStyle name="Subtotal 6" xfId="52922"/>
    <cellStyle name="Subtotal 7" xfId="52923"/>
    <cellStyle name="Subtotal 8" xfId="52924"/>
    <cellStyle name="Subtotal 9" xfId="52925"/>
    <cellStyle name="Superscript" xfId="52926"/>
    <cellStyle name="Superscript- regular" xfId="52927"/>
    <cellStyle name="Superscript_1-1A-Regular" xfId="52928"/>
    <cellStyle name="Table Data" xfId="52929"/>
    <cellStyle name="Table Head Top" xfId="52930"/>
    <cellStyle name="Table Hed Side" xfId="52931"/>
    <cellStyle name="Table Title" xfId="52932"/>
    <cellStyle name="Texto de advertencia 2" xfId="52933"/>
    <cellStyle name="Texto de advertencia 3" xfId="52934"/>
    <cellStyle name="Texto de advertencia 4" xfId="52935"/>
    <cellStyle name="Texto de advertencia 5" xfId="52936"/>
    <cellStyle name="Texto de advertencia 6" xfId="52937"/>
    <cellStyle name="Texto de advertencia 7" xfId="52938"/>
    <cellStyle name="Texto explicativo 2" xfId="52939"/>
    <cellStyle name="Texto explicativo 3" xfId="52940"/>
    <cellStyle name="Texto explicativo 4" xfId="52941"/>
    <cellStyle name="Texto explicativo 5" xfId="52942"/>
    <cellStyle name="Texto explicativo 6" xfId="52943"/>
    <cellStyle name="Texto explicativo 7" xfId="52944"/>
    <cellStyle name="Title" xfId="52945"/>
    <cellStyle name="Title 2" xfId="52946"/>
    <cellStyle name="Title Text" xfId="52947"/>
    <cellStyle name="Title Text 1" xfId="52948"/>
    <cellStyle name="Title Text 2" xfId="52949"/>
    <cellStyle name="Title-1" xfId="52950"/>
    <cellStyle name="Title-2" xfId="52951"/>
    <cellStyle name="Title-3" xfId="52952"/>
    <cellStyle name="Título 1 2" xfId="52953"/>
    <cellStyle name="Título 1 3" xfId="52954"/>
    <cellStyle name="Título 1 4" xfId="52955"/>
    <cellStyle name="Título 1 5" xfId="52956"/>
    <cellStyle name="Título 1 6" xfId="52957"/>
    <cellStyle name="Título 1 7" xfId="52958"/>
    <cellStyle name="Título 2 2" xfId="52959"/>
    <cellStyle name="Título 2 3" xfId="52960"/>
    <cellStyle name="Título 2 4" xfId="52961"/>
    <cellStyle name="Título 2 5" xfId="52962"/>
    <cellStyle name="Título 2 6" xfId="52963"/>
    <cellStyle name="Título 2 7" xfId="52964"/>
    <cellStyle name="Título 3 2" xfId="52965"/>
    <cellStyle name="Título 3 3" xfId="52966"/>
    <cellStyle name="Título 3 4" xfId="52967"/>
    <cellStyle name="Título 3 5" xfId="52968"/>
    <cellStyle name="Título 3 6" xfId="52969"/>
    <cellStyle name="Título 3 7" xfId="52970"/>
    <cellStyle name="Título 4" xfId="52971"/>
    <cellStyle name="Título 5" xfId="52972"/>
    <cellStyle name="Título 6" xfId="52973"/>
    <cellStyle name="Título 7" xfId="52974"/>
    <cellStyle name="Título 8" xfId="52975"/>
    <cellStyle name="Título 9" xfId="52976"/>
    <cellStyle name="Titulo1" xfId="52977"/>
    <cellStyle name="Titulo2" xfId="52978"/>
    <cellStyle name="Total 2" xfId="52979"/>
    <cellStyle name="Total 2 2" xfId="52980"/>
    <cellStyle name="Total 2 2 2" xfId="52981"/>
    <cellStyle name="Total 2 2 2 10" xfId="52982"/>
    <cellStyle name="Total 2 2 2 10 2" xfId="52983"/>
    <cellStyle name="Total 2 2 2 10 2 2" xfId="52984"/>
    <cellStyle name="Total 2 2 2 10 2 2 2" xfId="52985"/>
    <cellStyle name="Total 2 2 2 10 2 2 3" xfId="52986"/>
    <cellStyle name="Total 2 2 2 10 2 2 4" xfId="52987"/>
    <cellStyle name="Total 2 2 2 10 2 3" xfId="52988"/>
    <cellStyle name="Total 2 2 2 10 2 4" xfId="52989"/>
    <cellStyle name="Total 2 2 2 10 2 5" xfId="52990"/>
    <cellStyle name="Total 2 2 2 10 3" xfId="52991"/>
    <cellStyle name="Total 2 2 2 10 3 2" xfId="52992"/>
    <cellStyle name="Total 2 2 2 10 3 2 2" xfId="52993"/>
    <cellStyle name="Total 2 2 2 10 3 2 3" xfId="52994"/>
    <cellStyle name="Total 2 2 2 10 3 2 4" xfId="52995"/>
    <cellStyle name="Total 2 2 2 10 3 3" xfId="52996"/>
    <cellStyle name="Total 2 2 2 10 3 3 2" xfId="52997"/>
    <cellStyle name="Total 2 2 2 10 3 3 3" xfId="52998"/>
    <cellStyle name="Total 2 2 2 10 3 3 4" xfId="52999"/>
    <cellStyle name="Total 2 2 2 10 3 4" xfId="53000"/>
    <cellStyle name="Total 2 2 2 10 3 5" xfId="53001"/>
    <cellStyle name="Total 2 2 2 10 3 6" xfId="53002"/>
    <cellStyle name="Total 2 2 2 10 4" xfId="53003"/>
    <cellStyle name="Total 2 2 2 10 5" xfId="53004"/>
    <cellStyle name="Total 2 2 2 11" xfId="53005"/>
    <cellStyle name="Total 2 2 2 11 2" xfId="53006"/>
    <cellStyle name="Total 2 2 2 11 2 2" xfId="53007"/>
    <cellStyle name="Total 2 2 2 11 2 2 2" xfId="53008"/>
    <cellStyle name="Total 2 2 2 11 2 2 3" xfId="53009"/>
    <cellStyle name="Total 2 2 2 11 2 2 4" xfId="53010"/>
    <cellStyle name="Total 2 2 2 11 2 3" xfId="53011"/>
    <cellStyle name="Total 2 2 2 11 2 4" xfId="53012"/>
    <cellStyle name="Total 2 2 2 11 2 5" xfId="53013"/>
    <cellStyle name="Total 2 2 2 11 3" xfId="53014"/>
    <cellStyle name="Total 2 2 2 11 3 2" xfId="53015"/>
    <cellStyle name="Total 2 2 2 11 3 2 2" xfId="53016"/>
    <cellStyle name="Total 2 2 2 11 3 2 3" xfId="53017"/>
    <cellStyle name="Total 2 2 2 11 3 2 4" xfId="53018"/>
    <cellStyle name="Total 2 2 2 11 3 3" xfId="53019"/>
    <cellStyle name="Total 2 2 2 11 3 3 2" xfId="53020"/>
    <cellStyle name="Total 2 2 2 11 3 3 3" xfId="53021"/>
    <cellStyle name="Total 2 2 2 11 3 3 4" xfId="53022"/>
    <cellStyle name="Total 2 2 2 11 3 4" xfId="53023"/>
    <cellStyle name="Total 2 2 2 11 3 5" xfId="53024"/>
    <cellStyle name="Total 2 2 2 11 3 6" xfId="53025"/>
    <cellStyle name="Total 2 2 2 11 4" xfId="53026"/>
    <cellStyle name="Total 2 2 2 11 5" xfId="53027"/>
    <cellStyle name="Total 2 2 2 12" xfId="53028"/>
    <cellStyle name="Total 2 2 2 12 2" xfId="53029"/>
    <cellStyle name="Total 2 2 2 12 2 2" xfId="53030"/>
    <cellStyle name="Total 2 2 2 12 2 2 2" xfId="53031"/>
    <cellStyle name="Total 2 2 2 12 2 2 3" xfId="53032"/>
    <cellStyle name="Total 2 2 2 12 2 2 4" xfId="53033"/>
    <cellStyle name="Total 2 2 2 12 2 3" xfId="53034"/>
    <cellStyle name="Total 2 2 2 12 2 3 2" xfId="53035"/>
    <cellStyle name="Total 2 2 2 12 2 3 3" xfId="53036"/>
    <cellStyle name="Total 2 2 2 12 2 3 4" xfId="53037"/>
    <cellStyle name="Total 2 2 2 12 2 4" xfId="53038"/>
    <cellStyle name="Total 2 2 2 12 2 5" xfId="53039"/>
    <cellStyle name="Total 2 2 2 12 2 6" xfId="53040"/>
    <cellStyle name="Total 2 2 2 12 3" xfId="53041"/>
    <cellStyle name="Total 2 2 2 12 3 2" xfId="53042"/>
    <cellStyle name="Total 2 2 2 12 3 2 2" xfId="53043"/>
    <cellStyle name="Total 2 2 2 12 3 2 3" xfId="53044"/>
    <cellStyle name="Total 2 2 2 12 3 2 4" xfId="53045"/>
    <cellStyle name="Total 2 2 2 12 3 3" xfId="53046"/>
    <cellStyle name="Total 2 2 2 12 3 3 2" xfId="53047"/>
    <cellStyle name="Total 2 2 2 12 3 3 3" xfId="53048"/>
    <cellStyle name="Total 2 2 2 12 3 3 4" xfId="53049"/>
    <cellStyle name="Total 2 2 2 12 3 4" xfId="53050"/>
    <cellStyle name="Total 2 2 2 12 3 5" xfId="53051"/>
    <cellStyle name="Total 2 2 2 12 3 6" xfId="53052"/>
    <cellStyle name="Total 2 2 2 12 4" xfId="53053"/>
    <cellStyle name="Total 2 2 2 12 5" xfId="53054"/>
    <cellStyle name="Total 2 2 2 12 6" xfId="53055"/>
    <cellStyle name="Total 2 2 2 13" xfId="53056"/>
    <cellStyle name="Total 2 2 2 14" xfId="53057"/>
    <cellStyle name="Total 2 2 2 2" xfId="53058"/>
    <cellStyle name="Total 2 2 2 2 2" xfId="53059"/>
    <cellStyle name="Total 2 2 2 2 2 2" xfId="53060"/>
    <cellStyle name="Total 2 2 2 2 2 2 2" xfId="53061"/>
    <cellStyle name="Total 2 2 2 2 2 2 2 2" xfId="53062"/>
    <cellStyle name="Total 2 2 2 2 2 2 2 3" xfId="53063"/>
    <cellStyle name="Total 2 2 2 2 2 2 2 4" xfId="53064"/>
    <cellStyle name="Total 2 2 2 2 2 2 3" xfId="53065"/>
    <cellStyle name="Total 2 2 2 2 2 2 3 2" xfId="53066"/>
    <cellStyle name="Total 2 2 2 2 2 2 3 3" xfId="53067"/>
    <cellStyle name="Total 2 2 2 2 2 2 3 4" xfId="53068"/>
    <cellStyle name="Total 2 2 2 2 2 2 4" xfId="53069"/>
    <cellStyle name="Total 2 2 2 2 2 2 5" xfId="53070"/>
    <cellStyle name="Total 2 2 2 2 2 2 6" xfId="53071"/>
    <cellStyle name="Total 2 2 2 2 2 3" xfId="53072"/>
    <cellStyle name="Total 2 2 2 2 2 3 2" xfId="53073"/>
    <cellStyle name="Total 2 2 2 2 2 3 2 2" xfId="53074"/>
    <cellStyle name="Total 2 2 2 2 2 3 2 3" xfId="53075"/>
    <cellStyle name="Total 2 2 2 2 2 3 2 4" xfId="53076"/>
    <cellStyle name="Total 2 2 2 2 2 3 3" xfId="53077"/>
    <cellStyle name="Total 2 2 2 2 2 3 3 2" xfId="53078"/>
    <cellStyle name="Total 2 2 2 2 2 3 3 3" xfId="53079"/>
    <cellStyle name="Total 2 2 2 2 2 3 3 4" xfId="53080"/>
    <cellStyle name="Total 2 2 2 2 2 3 4" xfId="53081"/>
    <cellStyle name="Total 2 2 2 2 2 3 5" xfId="53082"/>
    <cellStyle name="Total 2 2 2 2 2 3 6" xfId="53083"/>
    <cellStyle name="Total 2 2 2 2 2 4" xfId="53084"/>
    <cellStyle name="Total 2 2 2 2 2 5" xfId="53085"/>
    <cellStyle name="Total 2 2 2 2 2 6" xfId="53086"/>
    <cellStyle name="Total 2 2 2 2 3" xfId="53087"/>
    <cellStyle name="Total 2 2 2 2 4" xfId="53088"/>
    <cellStyle name="Total 2 2 2 3" xfId="53089"/>
    <cellStyle name="Total 2 2 2 3 2" xfId="53090"/>
    <cellStyle name="Total 2 2 2 3 2 2" xfId="53091"/>
    <cellStyle name="Total 2 2 2 3 2 2 2" xfId="53092"/>
    <cellStyle name="Total 2 2 2 3 2 2 2 2" xfId="53093"/>
    <cellStyle name="Total 2 2 2 3 2 2 2 3" xfId="53094"/>
    <cellStyle name="Total 2 2 2 3 2 2 2 4" xfId="53095"/>
    <cellStyle name="Total 2 2 2 3 2 2 3" xfId="53096"/>
    <cellStyle name="Total 2 2 2 3 2 2 3 2" xfId="53097"/>
    <cellStyle name="Total 2 2 2 3 2 2 3 3" xfId="53098"/>
    <cellStyle name="Total 2 2 2 3 2 2 3 4" xfId="53099"/>
    <cellStyle name="Total 2 2 2 3 2 2 4" xfId="53100"/>
    <cellStyle name="Total 2 2 2 3 2 2 5" xfId="53101"/>
    <cellStyle name="Total 2 2 2 3 2 2 6" xfId="53102"/>
    <cellStyle name="Total 2 2 2 3 2 3" xfId="53103"/>
    <cellStyle name="Total 2 2 2 3 2 3 2" xfId="53104"/>
    <cellStyle name="Total 2 2 2 3 2 3 2 2" xfId="53105"/>
    <cellStyle name="Total 2 2 2 3 2 3 2 3" xfId="53106"/>
    <cellStyle name="Total 2 2 2 3 2 3 2 4" xfId="53107"/>
    <cellStyle name="Total 2 2 2 3 2 3 3" xfId="53108"/>
    <cellStyle name="Total 2 2 2 3 2 3 3 2" xfId="53109"/>
    <cellStyle name="Total 2 2 2 3 2 3 3 3" xfId="53110"/>
    <cellStyle name="Total 2 2 2 3 2 3 3 4" xfId="53111"/>
    <cellStyle name="Total 2 2 2 3 2 3 4" xfId="53112"/>
    <cellStyle name="Total 2 2 2 3 2 3 5" xfId="53113"/>
    <cellStyle name="Total 2 2 2 3 2 3 6" xfId="53114"/>
    <cellStyle name="Total 2 2 2 3 2 4" xfId="53115"/>
    <cellStyle name="Total 2 2 2 3 2 5" xfId="53116"/>
    <cellStyle name="Total 2 2 2 3 2 6" xfId="53117"/>
    <cellStyle name="Total 2 2 2 3 3" xfId="53118"/>
    <cellStyle name="Total 2 2 2 3 4" xfId="53119"/>
    <cellStyle name="Total 2 2 2 4" xfId="53120"/>
    <cellStyle name="Total 2 2 2 4 2" xfId="53121"/>
    <cellStyle name="Total 2 2 2 4 2 2" xfId="53122"/>
    <cellStyle name="Total 2 2 2 4 2 2 2" xfId="53123"/>
    <cellStyle name="Total 2 2 2 4 2 2 2 2" xfId="53124"/>
    <cellStyle name="Total 2 2 2 4 2 2 2 3" xfId="53125"/>
    <cellStyle name="Total 2 2 2 4 2 2 2 4" xfId="53126"/>
    <cellStyle name="Total 2 2 2 4 2 2 3" xfId="53127"/>
    <cellStyle name="Total 2 2 2 4 2 2 3 2" xfId="53128"/>
    <cellStyle name="Total 2 2 2 4 2 2 3 3" xfId="53129"/>
    <cellStyle name="Total 2 2 2 4 2 2 3 4" xfId="53130"/>
    <cellStyle name="Total 2 2 2 4 2 2 4" xfId="53131"/>
    <cellStyle name="Total 2 2 2 4 2 2 5" xfId="53132"/>
    <cellStyle name="Total 2 2 2 4 2 2 6" xfId="53133"/>
    <cellStyle name="Total 2 2 2 4 2 3" xfId="53134"/>
    <cellStyle name="Total 2 2 2 4 2 3 2" xfId="53135"/>
    <cellStyle name="Total 2 2 2 4 2 3 2 2" xfId="53136"/>
    <cellStyle name="Total 2 2 2 4 2 3 2 3" xfId="53137"/>
    <cellStyle name="Total 2 2 2 4 2 3 2 4" xfId="53138"/>
    <cellStyle name="Total 2 2 2 4 2 3 3" xfId="53139"/>
    <cellStyle name="Total 2 2 2 4 2 3 3 2" xfId="53140"/>
    <cellStyle name="Total 2 2 2 4 2 3 3 3" xfId="53141"/>
    <cellStyle name="Total 2 2 2 4 2 3 3 4" xfId="53142"/>
    <cellStyle name="Total 2 2 2 4 2 3 4" xfId="53143"/>
    <cellStyle name="Total 2 2 2 4 2 3 5" xfId="53144"/>
    <cellStyle name="Total 2 2 2 4 2 3 6" xfId="53145"/>
    <cellStyle name="Total 2 2 2 4 2 4" xfId="53146"/>
    <cellStyle name="Total 2 2 2 4 2 5" xfId="53147"/>
    <cellStyle name="Total 2 2 2 4 2 6" xfId="53148"/>
    <cellStyle name="Total 2 2 2 4 3" xfId="53149"/>
    <cellStyle name="Total 2 2 2 4 4" xfId="53150"/>
    <cellStyle name="Total 2 2 2 5" xfId="53151"/>
    <cellStyle name="Total 2 2 2 5 2" xfId="53152"/>
    <cellStyle name="Total 2 2 2 5 2 2" xfId="53153"/>
    <cellStyle name="Total 2 2 2 5 2 2 2" xfId="53154"/>
    <cellStyle name="Total 2 2 2 5 2 2 3" xfId="53155"/>
    <cellStyle name="Total 2 2 2 5 2 2 4" xfId="53156"/>
    <cellStyle name="Total 2 2 2 5 2 3" xfId="53157"/>
    <cellStyle name="Total 2 2 2 5 2 4" xfId="53158"/>
    <cellStyle name="Total 2 2 2 5 2 5" xfId="53159"/>
    <cellStyle name="Total 2 2 2 5 3" xfId="53160"/>
    <cellStyle name="Total 2 2 2 5 3 2" xfId="53161"/>
    <cellStyle name="Total 2 2 2 5 3 2 2" xfId="53162"/>
    <cellStyle name="Total 2 2 2 5 3 2 3" xfId="53163"/>
    <cellStyle name="Total 2 2 2 5 3 2 4" xfId="53164"/>
    <cellStyle name="Total 2 2 2 5 3 3" xfId="53165"/>
    <cellStyle name="Total 2 2 2 5 3 3 2" xfId="53166"/>
    <cellStyle name="Total 2 2 2 5 3 3 3" xfId="53167"/>
    <cellStyle name="Total 2 2 2 5 3 3 4" xfId="53168"/>
    <cellStyle name="Total 2 2 2 5 3 4" xfId="53169"/>
    <cellStyle name="Total 2 2 2 5 3 5" xfId="53170"/>
    <cellStyle name="Total 2 2 2 5 3 6" xfId="53171"/>
    <cellStyle name="Total 2 2 2 5 4" xfId="53172"/>
    <cellStyle name="Total 2 2 2 5 5" xfId="53173"/>
    <cellStyle name="Total 2 2 2 6" xfId="53174"/>
    <cellStyle name="Total 2 2 2 6 2" xfId="53175"/>
    <cellStyle name="Total 2 2 2 6 2 2" xfId="53176"/>
    <cellStyle name="Total 2 2 2 6 2 2 2" xfId="53177"/>
    <cellStyle name="Total 2 2 2 6 2 2 3" xfId="53178"/>
    <cellStyle name="Total 2 2 2 6 2 2 4" xfId="53179"/>
    <cellStyle name="Total 2 2 2 6 2 3" xfId="53180"/>
    <cellStyle name="Total 2 2 2 6 2 4" xfId="53181"/>
    <cellStyle name="Total 2 2 2 6 2 5" xfId="53182"/>
    <cellStyle name="Total 2 2 2 6 3" xfId="53183"/>
    <cellStyle name="Total 2 2 2 6 3 2" xfId="53184"/>
    <cellStyle name="Total 2 2 2 6 3 2 2" xfId="53185"/>
    <cellStyle name="Total 2 2 2 6 3 2 3" xfId="53186"/>
    <cellStyle name="Total 2 2 2 6 3 2 4" xfId="53187"/>
    <cellStyle name="Total 2 2 2 6 3 3" xfId="53188"/>
    <cellStyle name="Total 2 2 2 6 3 3 2" xfId="53189"/>
    <cellStyle name="Total 2 2 2 6 3 3 3" xfId="53190"/>
    <cellStyle name="Total 2 2 2 6 3 3 4" xfId="53191"/>
    <cellStyle name="Total 2 2 2 6 3 4" xfId="53192"/>
    <cellStyle name="Total 2 2 2 6 3 5" xfId="53193"/>
    <cellStyle name="Total 2 2 2 6 3 6" xfId="53194"/>
    <cellStyle name="Total 2 2 2 6 4" xfId="53195"/>
    <cellStyle name="Total 2 2 2 6 5" xfId="53196"/>
    <cellStyle name="Total 2 2 2 7" xfId="53197"/>
    <cellStyle name="Total 2 2 2 7 2" xfId="53198"/>
    <cellStyle name="Total 2 2 2 7 2 2" xfId="53199"/>
    <cellStyle name="Total 2 2 2 7 2 2 2" xfId="53200"/>
    <cellStyle name="Total 2 2 2 7 2 2 3" xfId="53201"/>
    <cellStyle name="Total 2 2 2 7 2 2 4" xfId="53202"/>
    <cellStyle name="Total 2 2 2 7 2 3" xfId="53203"/>
    <cellStyle name="Total 2 2 2 7 2 4" xfId="53204"/>
    <cellStyle name="Total 2 2 2 7 2 5" xfId="53205"/>
    <cellStyle name="Total 2 2 2 7 3" xfId="53206"/>
    <cellStyle name="Total 2 2 2 7 3 2" xfId="53207"/>
    <cellStyle name="Total 2 2 2 7 3 2 2" xfId="53208"/>
    <cellStyle name="Total 2 2 2 7 3 2 3" xfId="53209"/>
    <cellStyle name="Total 2 2 2 7 3 2 4" xfId="53210"/>
    <cellStyle name="Total 2 2 2 7 3 3" xfId="53211"/>
    <cellStyle name="Total 2 2 2 7 3 3 2" xfId="53212"/>
    <cellStyle name="Total 2 2 2 7 3 3 3" xfId="53213"/>
    <cellStyle name="Total 2 2 2 7 3 3 4" xfId="53214"/>
    <cellStyle name="Total 2 2 2 7 3 4" xfId="53215"/>
    <cellStyle name="Total 2 2 2 7 3 5" xfId="53216"/>
    <cellStyle name="Total 2 2 2 7 3 6" xfId="53217"/>
    <cellStyle name="Total 2 2 2 7 4" xfId="53218"/>
    <cellStyle name="Total 2 2 2 7 5" xfId="53219"/>
    <cellStyle name="Total 2 2 2 8" xfId="53220"/>
    <cellStyle name="Total 2 2 2 8 2" xfId="53221"/>
    <cellStyle name="Total 2 2 2 8 2 2" xfId="53222"/>
    <cellStyle name="Total 2 2 2 8 2 2 2" xfId="53223"/>
    <cellStyle name="Total 2 2 2 8 2 2 3" xfId="53224"/>
    <cellStyle name="Total 2 2 2 8 2 2 4" xfId="53225"/>
    <cellStyle name="Total 2 2 2 8 2 3" xfId="53226"/>
    <cellStyle name="Total 2 2 2 8 2 4" xfId="53227"/>
    <cellStyle name="Total 2 2 2 8 2 5" xfId="53228"/>
    <cellStyle name="Total 2 2 2 8 3" xfId="53229"/>
    <cellStyle name="Total 2 2 2 8 3 2" xfId="53230"/>
    <cellStyle name="Total 2 2 2 8 3 2 2" xfId="53231"/>
    <cellStyle name="Total 2 2 2 8 3 2 3" xfId="53232"/>
    <cellStyle name="Total 2 2 2 8 3 2 4" xfId="53233"/>
    <cellStyle name="Total 2 2 2 8 3 3" xfId="53234"/>
    <cellStyle name="Total 2 2 2 8 3 3 2" xfId="53235"/>
    <cellStyle name="Total 2 2 2 8 3 3 3" xfId="53236"/>
    <cellStyle name="Total 2 2 2 8 3 3 4" xfId="53237"/>
    <cellStyle name="Total 2 2 2 8 3 4" xfId="53238"/>
    <cellStyle name="Total 2 2 2 8 3 5" xfId="53239"/>
    <cellStyle name="Total 2 2 2 8 3 6" xfId="53240"/>
    <cellStyle name="Total 2 2 2 8 4" xfId="53241"/>
    <cellStyle name="Total 2 2 2 8 5" xfId="53242"/>
    <cellStyle name="Total 2 2 2 9" xfId="53243"/>
    <cellStyle name="Total 2 2 2 9 2" xfId="53244"/>
    <cellStyle name="Total 2 2 2 9 2 2" xfId="53245"/>
    <cellStyle name="Total 2 2 2 9 2 2 2" xfId="53246"/>
    <cellStyle name="Total 2 2 2 9 2 2 3" xfId="53247"/>
    <cellStyle name="Total 2 2 2 9 2 2 4" xfId="53248"/>
    <cellStyle name="Total 2 2 2 9 2 3" xfId="53249"/>
    <cellStyle name="Total 2 2 2 9 2 4" xfId="53250"/>
    <cellStyle name="Total 2 2 2 9 2 5" xfId="53251"/>
    <cellStyle name="Total 2 2 2 9 3" xfId="53252"/>
    <cellStyle name="Total 2 2 2 9 3 2" xfId="53253"/>
    <cellStyle name="Total 2 2 2 9 3 2 2" xfId="53254"/>
    <cellStyle name="Total 2 2 2 9 3 2 3" xfId="53255"/>
    <cellStyle name="Total 2 2 2 9 3 2 4" xfId="53256"/>
    <cellStyle name="Total 2 2 2 9 3 3" xfId="53257"/>
    <cellStyle name="Total 2 2 2 9 3 3 2" xfId="53258"/>
    <cellStyle name="Total 2 2 2 9 3 3 3" xfId="53259"/>
    <cellStyle name="Total 2 2 2 9 3 3 4" xfId="53260"/>
    <cellStyle name="Total 2 2 2 9 3 4" xfId="53261"/>
    <cellStyle name="Total 2 2 2 9 3 5" xfId="53262"/>
    <cellStyle name="Total 2 2 2 9 3 6" xfId="53263"/>
    <cellStyle name="Total 2 2 2 9 4" xfId="53264"/>
    <cellStyle name="Total 2 2 2 9 5" xfId="53265"/>
    <cellStyle name="Total 2 2 3" xfId="53266"/>
    <cellStyle name="Total 2 2 3 2" xfId="53267"/>
    <cellStyle name="Total 2 2 3 2 2" xfId="53268"/>
    <cellStyle name="Total 2 2 3 2 2 2" xfId="53269"/>
    <cellStyle name="Total 2 2 3 2 2 3" xfId="53270"/>
    <cellStyle name="Total 2 2 3 2 2 4" xfId="53271"/>
    <cellStyle name="Total 2 2 3 2 3" xfId="53272"/>
    <cellStyle name="Total 2 2 3 2 4" xfId="53273"/>
    <cellStyle name="Total 2 2 3 2 5" xfId="53274"/>
    <cellStyle name="Total 2 2 3 3" xfId="53275"/>
    <cellStyle name="Total 2 2 3 3 2" xfId="53276"/>
    <cellStyle name="Total 2 2 3 3 2 2" xfId="53277"/>
    <cellStyle name="Total 2 2 3 3 2 3" xfId="53278"/>
    <cellStyle name="Total 2 2 3 3 2 4" xfId="53279"/>
    <cellStyle name="Total 2 2 3 3 3" xfId="53280"/>
    <cellStyle name="Total 2 2 3 3 3 2" xfId="53281"/>
    <cellStyle name="Total 2 2 3 3 3 3" xfId="53282"/>
    <cellStyle name="Total 2 2 3 3 3 4" xfId="53283"/>
    <cellStyle name="Total 2 2 3 3 4" xfId="53284"/>
    <cellStyle name="Total 2 2 3 3 5" xfId="53285"/>
    <cellStyle name="Total 2 2 3 3 6" xfId="53286"/>
    <cellStyle name="Total 2 2 3 4" xfId="53287"/>
    <cellStyle name="Total 2 2 3 5" xfId="53288"/>
    <cellStyle name="Total 2 2 4" xfId="53289"/>
    <cellStyle name="Total 2 2 4 2" xfId="53290"/>
    <cellStyle name="Total 2 2 4 2 2" xfId="53291"/>
    <cellStyle name="Total 2 2 4 2 2 2" xfId="53292"/>
    <cellStyle name="Total 2 2 4 2 2 3" xfId="53293"/>
    <cellStyle name="Total 2 2 4 2 2 4" xfId="53294"/>
    <cellStyle name="Total 2 2 4 2 3" xfId="53295"/>
    <cellStyle name="Total 2 2 4 2 3 2" xfId="53296"/>
    <cellStyle name="Total 2 2 4 2 3 3" xfId="53297"/>
    <cellStyle name="Total 2 2 4 2 3 4" xfId="53298"/>
    <cellStyle name="Total 2 2 4 2 4" xfId="53299"/>
    <cellStyle name="Total 2 2 4 2 5" xfId="53300"/>
    <cellStyle name="Total 2 2 4 2 6" xfId="53301"/>
    <cellStyle name="Total 2 2 4 3" xfId="53302"/>
    <cellStyle name="Total 2 2 4 3 2" xfId="53303"/>
    <cellStyle name="Total 2 2 4 3 2 2" xfId="53304"/>
    <cellStyle name="Total 2 2 4 3 2 3" xfId="53305"/>
    <cellStyle name="Total 2 2 4 3 2 4" xfId="53306"/>
    <cellStyle name="Total 2 2 4 3 3" xfId="53307"/>
    <cellStyle name="Total 2 2 4 3 3 2" xfId="53308"/>
    <cellStyle name="Total 2 2 4 3 3 3" xfId="53309"/>
    <cellStyle name="Total 2 2 4 3 3 4" xfId="53310"/>
    <cellStyle name="Total 2 2 4 3 4" xfId="53311"/>
    <cellStyle name="Total 2 2 4 3 5" xfId="53312"/>
    <cellStyle name="Total 2 2 4 3 6" xfId="53313"/>
    <cellStyle name="Total 2 2 4 4" xfId="53314"/>
    <cellStyle name="Total 2 2 4 5" xfId="53315"/>
    <cellStyle name="Total 2 2 4 6" xfId="53316"/>
    <cellStyle name="Total 2 2 5" xfId="53317"/>
    <cellStyle name="Total 2 2 6" xfId="53318"/>
    <cellStyle name="Total 2 3" xfId="53319"/>
    <cellStyle name="Total 2 3 10" xfId="53320"/>
    <cellStyle name="Total 2 3 10 2" xfId="53321"/>
    <cellStyle name="Total 2 3 10 2 2" xfId="53322"/>
    <cellStyle name="Total 2 3 10 2 2 2" xfId="53323"/>
    <cellStyle name="Total 2 3 10 2 2 3" xfId="53324"/>
    <cellStyle name="Total 2 3 10 2 2 4" xfId="53325"/>
    <cellStyle name="Total 2 3 10 2 3" xfId="53326"/>
    <cellStyle name="Total 2 3 10 2 4" xfId="53327"/>
    <cellStyle name="Total 2 3 10 2 5" xfId="53328"/>
    <cellStyle name="Total 2 3 10 3" xfId="53329"/>
    <cellStyle name="Total 2 3 10 3 2" xfId="53330"/>
    <cellStyle name="Total 2 3 10 3 2 2" xfId="53331"/>
    <cellStyle name="Total 2 3 10 3 2 3" xfId="53332"/>
    <cellStyle name="Total 2 3 10 3 2 4" xfId="53333"/>
    <cellStyle name="Total 2 3 10 3 3" xfId="53334"/>
    <cellStyle name="Total 2 3 10 3 3 2" xfId="53335"/>
    <cellStyle name="Total 2 3 10 3 3 3" xfId="53336"/>
    <cellStyle name="Total 2 3 10 3 3 4" xfId="53337"/>
    <cellStyle name="Total 2 3 10 3 4" xfId="53338"/>
    <cellStyle name="Total 2 3 10 3 5" xfId="53339"/>
    <cellStyle name="Total 2 3 10 3 6" xfId="53340"/>
    <cellStyle name="Total 2 3 10 4" xfId="53341"/>
    <cellStyle name="Total 2 3 10 5" xfId="53342"/>
    <cellStyle name="Total 2 3 11" xfId="53343"/>
    <cellStyle name="Total 2 3 11 2" xfId="53344"/>
    <cellStyle name="Total 2 3 11 2 2" xfId="53345"/>
    <cellStyle name="Total 2 3 11 2 2 2" xfId="53346"/>
    <cellStyle name="Total 2 3 11 2 2 3" xfId="53347"/>
    <cellStyle name="Total 2 3 11 2 2 4" xfId="53348"/>
    <cellStyle name="Total 2 3 11 2 3" xfId="53349"/>
    <cellStyle name="Total 2 3 11 2 4" xfId="53350"/>
    <cellStyle name="Total 2 3 11 2 5" xfId="53351"/>
    <cellStyle name="Total 2 3 11 3" xfId="53352"/>
    <cellStyle name="Total 2 3 11 3 2" xfId="53353"/>
    <cellStyle name="Total 2 3 11 3 2 2" xfId="53354"/>
    <cellStyle name="Total 2 3 11 3 2 3" xfId="53355"/>
    <cellStyle name="Total 2 3 11 3 2 4" xfId="53356"/>
    <cellStyle name="Total 2 3 11 3 3" xfId="53357"/>
    <cellStyle name="Total 2 3 11 3 3 2" xfId="53358"/>
    <cellStyle name="Total 2 3 11 3 3 3" xfId="53359"/>
    <cellStyle name="Total 2 3 11 3 3 4" xfId="53360"/>
    <cellStyle name="Total 2 3 11 3 4" xfId="53361"/>
    <cellStyle name="Total 2 3 11 3 5" xfId="53362"/>
    <cellStyle name="Total 2 3 11 3 6" xfId="53363"/>
    <cellStyle name="Total 2 3 11 4" xfId="53364"/>
    <cellStyle name="Total 2 3 11 5" xfId="53365"/>
    <cellStyle name="Total 2 3 12" xfId="53366"/>
    <cellStyle name="Total 2 3 12 2" xfId="53367"/>
    <cellStyle name="Total 2 3 12 2 2" xfId="53368"/>
    <cellStyle name="Total 2 3 12 2 2 2" xfId="53369"/>
    <cellStyle name="Total 2 3 12 2 2 3" xfId="53370"/>
    <cellStyle name="Total 2 3 12 2 2 4" xfId="53371"/>
    <cellStyle name="Total 2 3 12 2 3" xfId="53372"/>
    <cellStyle name="Total 2 3 12 2 3 2" xfId="53373"/>
    <cellStyle name="Total 2 3 12 2 3 3" xfId="53374"/>
    <cellStyle name="Total 2 3 12 2 3 4" xfId="53375"/>
    <cellStyle name="Total 2 3 12 2 4" xfId="53376"/>
    <cellStyle name="Total 2 3 12 2 5" xfId="53377"/>
    <cellStyle name="Total 2 3 12 2 6" xfId="53378"/>
    <cellStyle name="Total 2 3 12 3" xfId="53379"/>
    <cellStyle name="Total 2 3 12 3 2" xfId="53380"/>
    <cellStyle name="Total 2 3 12 3 2 2" xfId="53381"/>
    <cellStyle name="Total 2 3 12 3 2 3" xfId="53382"/>
    <cellStyle name="Total 2 3 12 3 2 4" xfId="53383"/>
    <cellStyle name="Total 2 3 12 3 3" xfId="53384"/>
    <cellStyle name="Total 2 3 12 3 3 2" xfId="53385"/>
    <cellStyle name="Total 2 3 12 3 3 3" xfId="53386"/>
    <cellStyle name="Total 2 3 12 3 3 4" xfId="53387"/>
    <cellStyle name="Total 2 3 12 3 4" xfId="53388"/>
    <cellStyle name="Total 2 3 12 3 5" xfId="53389"/>
    <cellStyle name="Total 2 3 12 3 6" xfId="53390"/>
    <cellStyle name="Total 2 3 12 4" xfId="53391"/>
    <cellStyle name="Total 2 3 12 5" xfId="53392"/>
    <cellStyle name="Total 2 3 12 6" xfId="53393"/>
    <cellStyle name="Total 2 3 13" xfId="53394"/>
    <cellStyle name="Total 2 3 14" xfId="53395"/>
    <cellStyle name="Total 2 3 2" xfId="53396"/>
    <cellStyle name="Total 2 3 2 2" xfId="53397"/>
    <cellStyle name="Total 2 3 2 2 2" xfId="53398"/>
    <cellStyle name="Total 2 3 2 2 2 2" xfId="53399"/>
    <cellStyle name="Total 2 3 2 2 2 2 2" xfId="53400"/>
    <cellStyle name="Total 2 3 2 2 2 2 3" xfId="53401"/>
    <cellStyle name="Total 2 3 2 2 2 2 4" xfId="53402"/>
    <cellStyle name="Total 2 3 2 2 2 3" xfId="53403"/>
    <cellStyle name="Total 2 3 2 2 2 3 2" xfId="53404"/>
    <cellStyle name="Total 2 3 2 2 2 3 3" xfId="53405"/>
    <cellStyle name="Total 2 3 2 2 2 3 4" xfId="53406"/>
    <cellStyle name="Total 2 3 2 2 2 4" xfId="53407"/>
    <cellStyle name="Total 2 3 2 2 2 5" xfId="53408"/>
    <cellStyle name="Total 2 3 2 2 2 6" xfId="53409"/>
    <cellStyle name="Total 2 3 2 2 3" xfId="53410"/>
    <cellStyle name="Total 2 3 2 2 3 2" xfId="53411"/>
    <cellStyle name="Total 2 3 2 2 3 2 2" xfId="53412"/>
    <cellStyle name="Total 2 3 2 2 3 2 3" xfId="53413"/>
    <cellStyle name="Total 2 3 2 2 3 2 4" xfId="53414"/>
    <cellStyle name="Total 2 3 2 2 3 3" xfId="53415"/>
    <cellStyle name="Total 2 3 2 2 3 3 2" xfId="53416"/>
    <cellStyle name="Total 2 3 2 2 3 3 3" xfId="53417"/>
    <cellStyle name="Total 2 3 2 2 3 3 4" xfId="53418"/>
    <cellStyle name="Total 2 3 2 2 3 4" xfId="53419"/>
    <cellStyle name="Total 2 3 2 2 3 5" xfId="53420"/>
    <cellStyle name="Total 2 3 2 2 3 6" xfId="53421"/>
    <cellStyle name="Total 2 3 2 2 4" xfId="53422"/>
    <cellStyle name="Total 2 3 2 2 5" xfId="53423"/>
    <cellStyle name="Total 2 3 2 2 6" xfId="53424"/>
    <cellStyle name="Total 2 3 2 3" xfId="53425"/>
    <cellStyle name="Total 2 3 2 4" xfId="53426"/>
    <cellStyle name="Total 2 3 3" xfId="53427"/>
    <cellStyle name="Total 2 3 3 2" xfId="53428"/>
    <cellStyle name="Total 2 3 3 2 2" xfId="53429"/>
    <cellStyle name="Total 2 3 3 2 2 2" xfId="53430"/>
    <cellStyle name="Total 2 3 3 2 2 2 2" xfId="53431"/>
    <cellStyle name="Total 2 3 3 2 2 2 3" xfId="53432"/>
    <cellStyle name="Total 2 3 3 2 2 2 4" xfId="53433"/>
    <cellStyle name="Total 2 3 3 2 2 3" xfId="53434"/>
    <cellStyle name="Total 2 3 3 2 2 3 2" xfId="53435"/>
    <cellStyle name="Total 2 3 3 2 2 3 3" xfId="53436"/>
    <cellStyle name="Total 2 3 3 2 2 3 4" xfId="53437"/>
    <cellStyle name="Total 2 3 3 2 2 4" xfId="53438"/>
    <cellStyle name="Total 2 3 3 2 2 5" xfId="53439"/>
    <cellStyle name="Total 2 3 3 2 2 6" xfId="53440"/>
    <cellStyle name="Total 2 3 3 2 3" xfId="53441"/>
    <cellStyle name="Total 2 3 3 2 3 2" xfId="53442"/>
    <cellStyle name="Total 2 3 3 2 3 2 2" xfId="53443"/>
    <cellStyle name="Total 2 3 3 2 3 2 3" xfId="53444"/>
    <cellStyle name="Total 2 3 3 2 3 2 4" xfId="53445"/>
    <cellStyle name="Total 2 3 3 2 3 3" xfId="53446"/>
    <cellStyle name="Total 2 3 3 2 3 3 2" xfId="53447"/>
    <cellStyle name="Total 2 3 3 2 3 3 3" xfId="53448"/>
    <cellStyle name="Total 2 3 3 2 3 3 4" xfId="53449"/>
    <cellStyle name="Total 2 3 3 2 3 4" xfId="53450"/>
    <cellStyle name="Total 2 3 3 2 3 5" xfId="53451"/>
    <cellStyle name="Total 2 3 3 2 3 6" xfId="53452"/>
    <cellStyle name="Total 2 3 3 2 4" xfId="53453"/>
    <cellStyle name="Total 2 3 3 2 5" xfId="53454"/>
    <cellStyle name="Total 2 3 3 2 6" xfId="53455"/>
    <cellStyle name="Total 2 3 3 3" xfId="53456"/>
    <cellStyle name="Total 2 3 3 4" xfId="53457"/>
    <cellStyle name="Total 2 3 4" xfId="53458"/>
    <cellStyle name="Total 2 3 4 2" xfId="53459"/>
    <cellStyle name="Total 2 3 4 2 2" xfId="53460"/>
    <cellStyle name="Total 2 3 4 2 2 2" xfId="53461"/>
    <cellStyle name="Total 2 3 4 2 2 2 2" xfId="53462"/>
    <cellStyle name="Total 2 3 4 2 2 2 3" xfId="53463"/>
    <cellStyle name="Total 2 3 4 2 2 2 4" xfId="53464"/>
    <cellStyle name="Total 2 3 4 2 2 3" xfId="53465"/>
    <cellStyle name="Total 2 3 4 2 2 3 2" xfId="53466"/>
    <cellStyle name="Total 2 3 4 2 2 3 3" xfId="53467"/>
    <cellStyle name="Total 2 3 4 2 2 3 4" xfId="53468"/>
    <cellStyle name="Total 2 3 4 2 2 4" xfId="53469"/>
    <cellStyle name="Total 2 3 4 2 2 5" xfId="53470"/>
    <cellStyle name="Total 2 3 4 2 2 6" xfId="53471"/>
    <cellStyle name="Total 2 3 4 2 3" xfId="53472"/>
    <cellStyle name="Total 2 3 4 2 3 2" xfId="53473"/>
    <cellStyle name="Total 2 3 4 2 3 2 2" xfId="53474"/>
    <cellStyle name="Total 2 3 4 2 3 2 3" xfId="53475"/>
    <cellStyle name="Total 2 3 4 2 3 2 4" xfId="53476"/>
    <cellStyle name="Total 2 3 4 2 3 3" xfId="53477"/>
    <cellStyle name="Total 2 3 4 2 3 3 2" xfId="53478"/>
    <cellStyle name="Total 2 3 4 2 3 3 3" xfId="53479"/>
    <cellStyle name="Total 2 3 4 2 3 3 4" xfId="53480"/>
    <cellStyle name="Total 2 3 4 2 3 4" xfId="53481"/>
    <cellStyle name="Total 2 3 4 2 3 5" xfId="53482"/>
    <cellStyle name="Total 2 3 4 2 3 6" xfId="53483"/>
    <cellStyle name="Total 2 3 4 2 4" xfId="53484"/>
    <cellStyle name="Total 2 3 4 2 5" xfId="53485"/>
    <cellStyle name="Total 2 3 4 2 6" xfId="53486"/>
    <cellStyle name="Total 2 3 4 3" xfId="53487"/>
    <cellStyle name="Total 2 3 4 4" xfId="53488"/>
    <cellStyle name="Total 2 3 5" xfId="53489"/>
    <cellStyle name="Total 2 3 5 2" xfId="53490"/>
    <cellStyle name="Total 2 3 5 2 2" xfId="53491"/>
    <cellStyle name="Total 2 3 5 2 2 2" xfId="53492"/>
    <cellStyle name="Total 2 3 5 2 2 3" xfId="53493"/>
    <cellStyle name="Total 2 3 5 2 2 4" xfId="53494"/>
    <cellStyle name="Total 2 3 5 2 3" xfId="53495"/>
    <cellStyle name="Total 2 3 5 2 4" xfId="53496"/>
    <cellStyle name="Total 2 3 5 2 5" xfId="53497"/>
    <cellStyle name="Total 2 3 5 3" xfId="53498"/>
    <cellStyle name="Total 2 3 5 3 2" xfId="53499"/>
    <cellStyle name="Total 2 3 5 3 2 2" xfId="53500"/>
    <cellStyle name="Total 2 3 5 3 2 3" xfId="53501"/>
    <cellStyle name="Total 2 3 5 3 2 4" xfId="53502"/>
    <cellStyle name="Total 2 3 5 3 3" xfId="53503"/>
    <cellStyle name="Total 2 3 5 3 3 2" xfId="53504"/>
    <cellStyle name="Total 2 3 5 3 3 3" xfId="53505"/>
    <cellStyle name="Total 2 3 5 3 3 4" xfId="53506"/>
    <cellStyle name="Total 2 3 5 3 4" xfId="53507"/>
    <cellStyle name="Total 2 3 5 3 5" xfId="53508"/>
    <cellStyle name="Total 2 3 5 3 6" xfId="53509"/>
    <cellStyle name="Total 2 3 5 4" xfId="53510"/>
    <cellStyle name="Total 2 3 5 5" xfId="53511"/>
    <cellStyle name="Total 2 3 6" xfId="53512"/>
    <cellStyle name="Total 2 3 6 2" xfId="53513"/>
    <cellStyle name="Total 2 3 6 2 2" xfId="53514"/>
    <cellStyle name="Total 2 3 6 2 2 2" xfId="53515"/>
    <cellStyle name="Total 2 3 6 2 2 3" xfId="53516"/>
    <cellStyle name="Total 2 3 6 2 2 4" xfId="53517"/>
    <cellStyle name="Total 2 3 6 2 3" xfId="53518"/>
    <cellStyle name="Total 2 3 6 2 4" xfId="53519"/>
    <cellStyle name="Total 2 3 6 2 5" xfId="53520"/>
    <cellStyle name="Total 2 3 6 3" xfId="53521"/>
    <cellStyle name="Total 2 3 6 3 2" xfId="53522"/>
    <cellStyle name="Total 2 3 6 3 2 2" xfId="53523"/>
    <cellStyle name="Total 2 3 6 3 2 3" xfId="53524"/>
    <cellStyle name="Total 2 3 6 3 2 4" xfId="53525"/>
    <cellStyle name="Total 2 3 6 3 3" xfId="53526"/>
    <cellStyle name="Total 2 3 6 3 3 2" xfId="53527"/>
    <cellStyle name="Total 2 3 6 3 3 3" xfId="53528"/>
    <cellStyle name="Total 2 3 6 3 3 4" xfId="53529"/>
    <cellStyle name="Total 2 3 6 3 4" xfId="53530"/>
    <cellStyle name="Total 2 3 6 3 5" xfId="53531"/>
    <cellStyle name="Total 2 3 6 3 6" xfId="53532"/>
    <cellStyle name="Total 2 3 6 4" xfId="53533"/>
    <cellStyle name="Total 2 3 6 5" xfId="53534"/>
    <cellStyle name="Total 2 3 7" xfId="53535"/>
    <cellStyle name="Total 2 3 7 2" xfId="53536"/>
    <cellStyle name="Total 2 3 7 2 2" xfId="53537"/>
    <cellStyle name="Total 2 3 7 2 2 2" xfId="53538"/>
    <cellStyle name="Total 2 3 7 2 2 3" xfId="53539"/>
    <cellStyle name="Total 2 3 7 2 2 4" xfId="53540"/>
    <cellStyle name="Total 2 3 7 2 3" xfId="53541"/>
    <cellStyle name="Total 2 3 7 2 4" xfId="53542"/>
    <cellStyle name="Total 2 3 7 2 5" xfId="53543"/>
    <cellStyle name="Total 2 3 7 3" xfId="53544"/>
    <cellStyle name="Total 2 3 7 3 2" xfId="53545"/>
    <cellStyle name="Total 2 3 7 3 2 2" xfId="53546"/>
    <cellStyle name="Total 2 3 7 3 2 3" xfId="53547"/>
    <cellStyle name="Total 2 3 7 3 2 4" xfId="53548"/>
    <cellStyle name="Total 2 3 7 3 3" xfId="53549"/>
    <cellStyle name="Total 2 3 7 3 3 2" xfId="53550"/>
    <cellStyle name="Total 2 3 7 3 3 3" xfId="53551"/>
    <cellStyle name="Total 2 3 7 3 3 4" xfId="53552"/>
    <cellStyle name="Total 2 3 7 3 4" xfId="53553"/>
    <cellStyle name="Total 2 3 7 3 5" xfId="53554"/>
    <cellStyle name="Total 2 3 7 3 6" xfId="53555"/>
    <cellStyle name="Total 2 3 7 4" xfId="53556"/>
    <cellStyle name="Total 2 3 7 5" xfId="53557"/>
    <cellStyle name="Total 2 3 8" xfId="53558"/>
    <cellStyle name="Total 2 3 8 2" xfId="53559"/>
    <cellStyle name="Total 2 3 8 2 2" xfId="53560"/>
    <cellStyle name="Total 2 3 8 2 2 2" xfId="53561"/>
    <cellStyle name="Total 2 3 8 2 2 3" xfId="53562"/>
    <cellStyle name="Total 2 3 8 2 2 4" xfId="53563"/>
    <cellStyle name="Total 2 3 8 2 3" xfId="53564"/>
    <cellStyle name="Total 2 3 8 2 4" xfId="53565"/>
    <cellStyle name="Total 2 3 8 2 5" xfId="53566"/>
    <cellStyle name="Total 2 3 8 3" xfId="53567"/>
    <cellStyle name="Total 2 3 8 3 2" xfId="53568"/>
    <cellStyle name="Total 2 3 8 3 2 2" xfId="53569"/>
    <cellStyle name="Total 2 3 8 3 2 3" xfId="53570"/>
    <cellStyle name="Total 2 3 8 3 2 4" xfId="53571"/>
    <cellStyle name="Total 2 3 8 3 3" xfId="53572"/>
    <cellStyle name="Total 2 3 8 3 3 2" xfId="53573"/>
    <cellStyle name="Total 2 3 8 3 3 3" xfId="53574"/>
    <cellStyle name="Total 2 3 8 3 3 4" xfId="53575"/>
    <cellStyle name="Total 2 3 8 3 4" xfId="53576"/>
    <cellStyle name="Total 2 3 8 3 5" xfId="53577"/>
    <cellStyle name="Total 2 3 8 3 6" xfId="53578"/>
    <cellStyle name="Total 2 3 8 4" xfId="53579"/>
    <cellStyle name="Total 2 3 8 5" xfId="53580"/>
    <cellStyle name="Total 2 3 9" xfId="53581"/>
    <cellStyle name="Total 2 3 9 2" xfId="53582"/>
    <cellStyle name="Total 2 3 9 2 2" xfId="53583"/>
    <cellStyle name="Total 2 3 9 2 2 2" xfId="53584"/>
    <cellStyle name="Total 2 3 9 2 2 3" xfId="53585"/>
    <cellStyle name="Total 2 3 9 2 2 4" xfId="53586"/>
    <cellStyle name="Total 2 3 9 2 3" xfId="53587"/>
    <cellStyle name="Total 2 3 9 2 4" xfId="53588"/>
    <cellStyle name="Total 2 3 9 2 5" xfId="53589"/>
    <cellStyle name="Total 2 3 9 3" xfId="53590"/>
    <cellStyle name="Total 2 3 9 3 2" xfId="53591"/>
    <cellStyle name="Total 2 3 9 3 2 2" xfId="53592"/>
    <cellStyle name="Total 2 3 9 3 2 3" xfId="53593"/>
    <cellStyle name="Total 2 3 9 3 2 4" xfId="53594"/>
    <cellStyle name="Total 2 3 9 3 3" xfId="53595"/>
    <cellStyle name="Total 2 3 9 3 3 2" xfId="53596"/>
    <cellStyle name="Total 2 3 9 3 3 3" xfId="53597"/>
    <cellStyle name="Total 2 3 9 3 3 4" xfId="53598"/>
    <cellStyle name="Total 2 3 9 3 4" xfId="53599"/>
    <cellStyle name="Total 2 3 9 3 5" xfId="53600"/>
    <cellStyle name="Total 2 3 9 3 6" xfId="53601"/>
    <cellStyle name="Total 2 3 9 4" xfId="53602"/>
    <cellStyle name="Total 2 3 9 5" xfId="53603"/>
    <cellStyle name="Total 2 4" xfId="53604"/>
    <cellStyle name="Total 2 4 10" xfId="53605"/>
    <cellStyle name="Total 2 4 10 2" xfId="53606"/>
    <cellStyle name="Total 2 4 10 2 2" xfId="53607"/>
    <cellStyle name="Total 2 4 10 2 2 2" xfId="53608"/>
    <cellStyle name="Total 2 4 10 2 2 3" xfId="53609"/>
    <cellStyle name="Total 2 4 10 2 2 4" xfId="53610"/>
    <cellStyle name="Total 2 4 10 2 3" xfId="53611"/>
    <cellStyle name="Total 2 4 10 2 4" xfId="53612"/>
    <cellStyle name="Total 2 4 10 2 5" xfId="53613"/>
    <cellStyle name="Total 2 4 10 3" xfId="53614"/>
    <cellStyle name="Total 2 4 10 3 2" xfId="53615"/>
    <cellStyle name="Total 2 4 10 3 2 2" xfId="53616"/>
    <cellStyle name="Total 2 4 10 3 2 3" xfId="53617"/>
    <cellStyle name="Total 2 4 10 3 2 4" xfId="53618"/>
    <cellStyle name="Total 2 4 10 3 3" xfId="53619"/>
    <cellStyle name="Total 2 4 10 3 3 2" xfId="53620"/>
    <cellStyle name="Total 2 4 10 3 3 3" xfId="53621"/>
    <cellStyle name="Total 2 4 10 3 3 4" xfId="53622"/>
    <cellStyle name="Total 2 4 10 3 4" xfId="53623"/>
    <cellStyle name="Total 2 4 10 3 5" xfId="53624"/>
    <cellStyle name="Total 2 4 10 3 6" xfId="53625"/>
    <cellStyle name="Total 2 4 10 4" xfId="53626"/>
    <cellStyle name="Total 2 4 10 5" xfId="53627"/>
    <cellStyle name="Total 2 4 11" xfId="53628"/>
    <cellStyle name="Total 2 4 11 2" xfId="53629"/>
    <cellStyle name="Total 2 4 11 2 2" xfId="53630"/>
    <cellStyle name="Total 2 4 11 2 2 2" xfId="53631"/>
    <cellStyle name="Total 2 4 11 2 2 3" xfId="53632"/>
    <cellStyle name="Total 2 4 11 2 2 4" xfId="53633"/>
    <cellStyle name="Total 2 4 11 2 3" xfId="53634"/>
    <cellStyle name="Total 2 4 11 2 4" xfId="53635"/>
    <cellStyle name="Total 2 4 11 2 5" xfId="53636"/>
    <cellStyle name="Total 2 4 11 3" xfId="53637"/>
    <cellStyle name="Total 2 4 11 3 2" xfId="53638"/>
    <cellStyle name="Total 2 4 11 3 2 2" xfId="53639"/>
    <cellStyle name="Total 2 4 11 3 2 3" xfId="53640"/>
    <cellStyle name="Total 2 4 11 3 2 4" xfId="53641"/>
    <cellStyle name="Total 2 4 11 3 3" xfId="53642"/>
    <cellStyle name="Total 2 4 11 3 3 2" xfId="53643"/>
    <cellStyle name="Total 2 4 11 3 3 3" xfId="53644"/>
    <cellStyle name="Total 2 4 11 3 3 4" xfId="53645"/>
    <cellStyle name="Total 2 4 11 3 4" xfId="53646"/>
    <cellStyle name="Total 2 4 11 3 5" xfId="53647"/>
    <cellStyle name="Total 2 4 11 3 6" xfId="53648"/>
    <cellStyle name="Total 2 4 11 4" xfId="53649"/>
    <cellStyle name="Total 2 4 11 5" xfId="53650"/>
    <cellStyle name="Total 2 4 12" xfId="53651"/>
    <cellStyle name="Total 2 4 12 2" xfId="53652"/>
    <cellStyle name="Total 2 4 12 2 2" xfId="53653"/>
    <cellStyle name="Total 2 4 12 2 2 2" xfId="53654"/>
    <cellStyle name="Total 2 4 12 2 2 3" xfId="53655"/>
    <cellStyle name="Total 2 4 12 2 2 4" xfId="53656"/>
    <cellStyle name="Total 2 4 12 2 3" xfId="53657"/>
    <cellStyle name="Total 2 4 12 2 3 2" xfId="53658"/>
    <cellStyle name="Total 2 4 12 2 3 3" xfId="53659"/>
    <cellStyle name="Total 2 4 12 2 3 4" xfId="53660"/>
    <cellStyle name="Total 2 4 12 2 4" xfId="53661"/>
    <cellStyle name="Total 2 4 12 2 5" xfId="53662"/>
    <cellStyle name="Total 2 4 12 2 6" xfId="53663"/>
    <cellStyle name="Total 2 4 12 3" xfId="53664"/>
    <cellStyle name="Total 2 4 12 3 2" xfId="53665"/>
    <cellStyle name="Total 2 4 12 3 2 2" xfId="53666"/>
    <cellStyle name="Total 2 4 12 3 2 3" xfId="53667"/>
    <cellStyle name="Total 2 4 12 3 2 4" xfId="53668"/>
    <cellStyle name="Total 2 4 12 3 3" xfId="53669"/>
    <cellStyle name="Total 2 4 12 3 3 2" xfId="53670"/>
    <cellStyle name="Total 2 4 12 3 3 3" xfId="53671"/>
    <cellStyle name="Total 2 4 12 3 3 4" xfId="53672"/>
    <cellStyle name="Total 2 4 12 3 4" xfId="53673"/>
    <cellStyle name="Total 2 4 12 3 5" xfId="53674"/>
    <cellStyle name="Total 2 4 12 3 6" xfId="53675"/>
    <cellStyle name="Total 2 4 12 4" xfId="53676"/>
    <cellStyle name="Total 2 4 12 5" xfId="53677"/>
    <cellStyle name="Total 2 4 12 6" xfId="53678"/>
    <cellStyle name="Total 2 4 13" xfId="53679"/>
    <cellStyle name="Total 2 4 14" xfId="53680"/>
    <cellStyle name="Total 2 4 2" xfId="53681"/>
    <cellStyle name="Total 2 4 2 2" xfId="53682"/>
    <cellStyle name="Total 2 4 2 2 2" xfId="53683"/>
    <cellStyle name="Total 2 4 2 2 2 2" xfId="53684"/>
    <cellStyle name="Total 2 4 2 2 2 2 2" xfId="53685"/>
    <cellStyle name="Total 2 4 2 2 2 2 3" xfId="53686"/>
    <cellStyle name="Total 2 4 2 2 2 2 4" xfId="53687"/>
    <cellStyle name="Total 2 4 2 2 2 3" xfId="53688"/>
    <cellStyle name="Total 2 4 2 2 2 3 2" xfId="53689"/>
    <cellStyle name="Total 2 4 2 2 2 3 3" xfId="53690"/>
    <cellStyle name="Total 2 4 2 2 2 3 4" xfId="53691"/>
    <cellStyle name="Total 2 4 2 2 2 4" xfId="53692"/>
    <cellStyle name="Total 2 4 2 2 2 5" xfId="53693"/>
    <cellStyle name="Total 2 4 2 2 2 6" xfId="53694"/>
    <cellStyle name="Total 2 4 2 2 3" xfId="53695"/>
    <cellStyle name="Total 2 4 2 2 3 2" xfId="53696"/>
    <cellStyle name="Total 2 4 2 2 3 2 2" xfId="53697"/>
    <cellStyle name="Total 2 4 2 2 3 2 3" xfId="53698"/>
    <cellStyle name="Total 2 4 2 2 3 2 4" xfId="53699"/>
    <cellStyle name="Total 2 4 2 2 3 3" xfId="53700"/>
    <cellStyle name="Total 2 4 2 2 3 3 2" xfId="53701"/>
    <cellStyle name="Total 2 4 2 2 3 3 3" xfId="53702"/>
    <cellStyle name="Total 2 4 2 2 3 3 4" xfId="53703"/>
    <cellStyle name="Total 2 4 2 2 3 4" xfId="53704"/>
    <cellStyle name="Total 2 4 2 2 3 5" xfId="53705"/>
    <cellStyle name="Total 2 4 2 2 3 6" xfId="53706"/>
    <cellStyle name="Total 2 4 2 2 4" xfId="53707"/>
    <cellStyle name="Total 2 4 2 2 5" xfId="53708"/>
    <cellStyle name="Total 2 4 2 2 6" xfId="53709"/>
    <cellStyle name="Total 2 4 2 3" xfId="53710"/>
    <cellStyle name="Total 2 4 2 4" xfId="53711"/>
    <cellStyle name="Total 2 4 3" xfId="53712"/>
    <cellStyle name="Total 2 4 3 2" xfId="53713"/>
    <cellStyle name="Total 2 4 3 2 2" xfId="53714"/>
    <cellStyle name="Total 2 4 3 2 2 2" xfId="53715"/>
    <cellStyle name="Total 2 4 3 2 2 2 2" xfId="53716"/>
    <cellStyle name="Total 2 4 3 2 2 2 3" xfId="53717"/>
    <cellStyle name="Total 2 4 3 2 2 2 4" xfId="53718"/>
    <cellStyle name="Total 2 4 3 2 2 3" xfId="53719"/>
    <cellStyle name="Total 2 4 3 2 2 3 2" xfId="53720"/>
    <cellStyle name="Total 2 4 3 2 2 3 3" xfId="53721"/>
    <cellStyle name="Total 2 4 3 2 2 3 4" xfId="53722"/>
    <cellStyle name="Total 2 4 3 2 2 4" xfId="53723"/>
    <cellStyle name="Total 2 4 3 2 2 5" xfId="53724"/>
    <cellStyle name="Total 2 4 3 2 2 6" xfId="53725"/>
    <cellStyle name="Total 2 4 3 2 3" xfId="53726"/>
    <cellStyle name="Total 2 4 3 2 3 2" xfId="53727"/>
    <cellStyle name="Total 2 4 3 2 3 2 2" xfId="53728"/>
    <cellStyle name="Total 2 4 3 2 3 2 3" xfId="53729"/>
    <cellStyle name="Total 2 4 3 2 3 2 4" xfId="53730"/>
    <cellStyle name="Total 2 4 3 2 3 3" xfId="53731"/>
    <cellStyle name="Total 2 4 3 2 3 3 2" xfId="53732"/>
    <cellStyle name="Total 2 4 3 2 3 3 3" xfId="53733"/>
    <cellStyle name="Total 2 4 3 2 3 3 4" xfId="53734"/>
    <cellStyle name="Total 2 4 3 2 3 4" xfId="53735"/>
    <cellStyle name="Total 2 4 3 2 3 5" xfId="53736"/>
    <cellStyle name="Total 2 4 3 2 3 6" xfId="53737"/>
    <cellStyle name="Total 2 4 3 2 4" xfId="53738"/>
    <cellStyle name="Total 2 4 3 2 5" xfId="53739"/>
    <cellStyle name="Total 2 4 3 2 6" xfId="53740"/>
    <cellStyle name="Total 2 4 3 3" xfId="53741"/>
    <cellStyle name="Total 2 4 3 4" xfId="53742"/>
    <cellStyle name="Total 2 4 4" xfId="53743"/>
    <cellStyle name="Total 2 4 4 2" xfId="53744"/>
    <cellStyle name="Total 2 4 4 2 2" xfId="53745"/>
    <cellStyle name="Total 2 4 4 2 2 2" xfId="53746"/>
    <cellStyle name="Total 2 4 4 2 2 2 2" xfId="53747"/>
    <cellStyle name="Total 2 4 4 2 2 2 3" xfId="53748"/>
    <cellStyle name="Total 2 4 4 2 2 2 4" xfId="53749"/>
    <cellStyle name="Total 2 4 4 2 2 3" xfId="53750"/>
    <cellStyle name="Total 2 4 4 2 2 3 2" xfId="53751"/>
    <cellStyle name="Total 2 4 4 2 2 3 3" xfId="53752"/>
    <cellStyle name="Total 2 4 4 2 2 3 4" xfId="53753"/>
    <cellStyle name="Total 2 4 4 2 2 4" xfId="53754"/>
    <cellStyle name="Total 2 4 4 2 2 5" xfId="53755"/>
    <cellStyle name="Total 2 4 4 2 2 6" xfId="53756"/>
    <cellStyle name="Total 2 4 4 2 3" xfId="53757"/>
    <cellStyle name="Total 2 4 4 2 3 2" xfId="53758"/>
    <cellStyle name="Total 2 4 4 2 3 2 2" xfId="53759"/>
    <cellStyle name="Total 2 4 4 2 3 2 3" xfId="53760"/>
    <cellStyle name="Total 2 4 4 2 3 2 4" xfId="53761"/>
    <cellStyle name="Total 2 4 4 2 3 3" xfId="53762"/>
    <cellStyle name="Total 2 4 4 2 3 3 2" xfId="53763"/>
    <cellStyle name="Total 2 4 4 2 3 3 3" xfId="53764"/>
    <cellStyle name="Total 2 4 4 2 3 3 4" xfId="53765"/>
    <cellStyle name="Total 2 4 4 2 3 4" xfId="53766"/>
    <cellStyle name="Total 2 4 4 2 3 5" xfId="53767"/>
    <cellStyle name="Total 2 4 4 2 3 6" xfId="53768"/>
    <cellStyle name="Total 2 4 4 2 4" xfId="53769"/>
    <cellStyle name="Total 2 4 4 2 5" xfId="53770"/>
    <cellStyle name="Total 2 4 4 2 6" xfId="53771"/>
    <cellStyle name="Total 2 4 4 3" xfId="53772"/>
    <cellStyle name="Total 2 4 4 4" xfId="53773"/>
    <cellStyle name="Total 2 4 5" xfId="53774"/>
    <cellStyle name="Total 2 4 5 2" xfId="53775"/>
    <cellStyle name="Total 2 4 5 2 2" xfId="53776"/>
    <cellStyle name="Total 2 4 5 2 2 2" xfId="53777"/>
    <cellStyle name="Total 2 4 5 2 2 3" xfId="53778"/>
    <cellStyle name="Total 2 4 5 2 2 4" xfId="53779"/>
    <cellStyle name="Total 2 4 5 2 3" xfId="53780"/>
    <cellStyle name="Total 2 4 5 2 4" xfId="53781"/>
    <cellStyle name="Total 2 4 5 2 5" xfId="53782"/>
    <cellStyle name="Total 2 4 5 3" xfId="53783"/>
    <cellStyle name="Total 2 4 5 3 2" xfId="53784"/>
    <cellStyle name="Total 2 4 5 3 2 2" xfId="53785"/>
    <cellStyle name="Total 2 4 5 3 2 3" xfId="53786"/>
    <cellStyle name="Total 2 4 5 3 2 4" xfId="53787"/>
    <cellStyle name="Total 2 4 5 3 3" xfId="53788"/>
    <cellStyle name="Total 2 4 5 3 3 2" xfId="53789"/>
    <cellStyle name="Total 2 4 5 3 3 3" xfId="53790"/>
    <cellStyle name="Total 2 4 5 3 3 4" xfId="53791"/>
    <cellStyle name="Total 2 4 5 3 4" xfId="53792"/>
    <cellStyle name="Total 2 4 5 3 5" xfId="53793"/>
    <cellStyle name="Total 2 4 5 3 6" xfId="53794"/>
    <cellStyle name="Total 2 4 5 4" xfId="53795"/>
    <cellStyle name="Total 2 4 5 5" xfId="53796"/>
    <cellStyle name="Total 2 4 6" xfId="53797"/>
    <cellStyle name="Total 2 4 6 2" xfId="53798"/>
    <cellStyle name="Total 2 4 6 2 2" xfId="53799"/>
    <cellStyle name="Total 2 4 6 2 2 2" xfId="53800"/>
    <cellStyle name="Total 2 4 6 2 2 3" xfId="53801"/>
    <cellStyle name="Total 2 4 6 2 2 4" xfId="53802"/>
    <cellStyle name="Total 2 4 6 2 3" xfId="53803"/>
    <cellStyle name="Total 2 4 6 2 4" xfId="53804"/>
    <cellStyle name="Total 2 4 6 2 5" xfId="53805"/>
    <cellStyle name="Total 2 4 6 3" xfId="53806"/>
    <cellStyle name="Total 2 4 6 3 2" xfId="53807"/>
    <cellStyle name="Total 2 4 6 3 2 2" xfId="53808"/>
    <cellStyle name="Total 2 4 6 3 2 3" xfId="53809"/>
    <cellStyle name="Total 2 4 6 3 2 4" xfId="53810"/>
    <cellStyle name="Total 2 4 6 3 3" xfId="53811"/>
    <cellStyle name="Total 2 4 6 3 3 2" xfId="53812"/>
    <cellStyle name="Total 2 4 6 3 3 3" xfId="53813"/>
    <cellStyle name="Total 2 4 6 3 3 4" xfId="53814"/>
    <cellStyle name="Total 2 4 6 3 4" xfId="53815"/>
    <cellStyle name="Total 2 4 6 3 5" xfId="53816"/>
    <cellStyle name="Total 2 4 6 3 6" xfId="53817"/>
    <cellStyle name="Total 2 4 6 4" xfId="53818"/>
    <cellStyle name="Total 2 4 6 5" xfId="53819"/>
    <cellStyle name="Total 2 4 7" xfId="53820"/>
    <cellStyle name="Total 2 4 7 2" xfId="53821"/>
    <cellStyle name="Total 2 4 7 2 2" xfId="53822"/>
    <cellStyle name="Total 2 4 7 2 2 2" xfId="53823"/>
    <cellStyle name="Total 2 4 7 2 2 3" xfId="53824"/>
    <cellStyle name="Total 2 4 7 2 2 4" xfId="53825"/>
    <cellStyle name="Total 2 4 7 2 3" xfId="53826"/>
    <cellStyle name="Total 2 4 7 2 4" xfId="53827"/>
    <cellStyle name="Total 2 4 7 2 5" xfId="53828"/>
    <cellStyle name="Total 2 4 7 3" xfId="53829"/>
    <cellStyle name="Total 2 4 7 3 2" xfId="53830"/>
    <cellStyle name="Total 2 4 7 3 2 2" xfId="53831"/>
    <cellStyle name="Total 2 4 7 3 2 3" xfId="53832"/>
    <cellStyle name="Total 2 4 7 3 2 4" xfId="53833"/>
    <cellStyle name="Total 2 4 7 3 3" xfId="53834"/>
    <cellStyle name="Total 2 4 7 3 3 2" xfId="53835"/>
    <cellStyle name="Total 2 4 7 3 3 3" xfId="53836"/>
    <cellStyle name="Total 2 4 7 3 3 4" xfId="53837"/>
    <cellStyle name="Total 2 4 7 3 4" xfId="53838"/>
    <cellStyle name="Total 2 4 7 3 5" xfId="53839"/>
    <cellStyle name="Total 2 4 7 3 6" xfId="53840"/>
    <cellStyle name="Total 2 4 7 4" xfId="53841"/>
    <cellStyle name="Total 2 4 7 5" xfId="53842"/>
    <cellStyle name="Total 2 4 8" xfId="53843"/>
    <cellStyle name="Total 2 4 8 2" xfId="53844"/>
    <cellStyle name="Total 2 4 8 2 2" xfId="53845"/>
    <cellStyle name="Total 2 4 8 2 2 2" xfId="53846"/>
    <cellStyle name="Total 2 4 8 2 2 3" xfId="53847"/>
    <cellStyle name="Total 2 4 8 2 2 4" xfId="53848"/>
    <cellStyle name="Total 2 4 8 2 3" xfId="53849"/>
    <cellStyle name="Total 2 4 8 2 4" xfId="53850"/>
    <cellStyle name="Total 2 4 8 2 5" xfId="53851"/>
    <cellStyle name="Total 2 4 8 3" xfId="53852"/>
    <cellStyle name="Total 2 4 8 3 2" xfId="53853"/>
    <cellStyle name="Total 2 4 8 3 2 2" xfId="53854"/>
    <cellStyle name="Total 2 4 8 3 2 3" xfId="53855"/>
    <cellStyle name="Total 2 4 8 3 2 4" xfId="53856"/>
    <cellStyle name="Total 2 4 8 3 3" xfId="53857"/>
    <cellStyle name="Total 2 4 8 3 3 2" xfId="53858"/>
    <cellStyle name="Total 2 4 8 3 3 3" xfId="53859"/>
    <cellStyle name="Total 2 4 8 3 3 4" xfId="53860"/>
    <cellStyle name="Total 2 4 8 3 4" xfId="53861"/>
    <cellStyle name="Total 2 4 8 3 5" xfId="53862"/>
    <cellStyle name="Total 2 4 8 3 6" xfId="53863"/>
    <cellStyle name="Total 2 4 8 4" xfId="53864"/>
    <cellStyle name="Total 2 4 8 5" xfId="53865"/>
    <cellStyle name="Total 2 4 9" xfId="53866"/>
    <cellStyle name="Total 2 4 9 2" xfId="53867"/>
    <cellStyle name="Total 2 4 9 2 2" xfId="53868"/>
    <cellStyle name="Total 2 4 9 2 2 2" xfId="53869"/>
    <cellStyle name="Total 2 4 9 2 2 3" xfId="53870"/>
    <cellStyle name="Total 2 4 9 2 2 4" xfId="53871"/>
    <cellStyle name="Total 2 4 9 2 3" xfId="53872"/>
    <cellStyle name="Total 2 4 9 2 4" xfId="53873"/>
    <cellStyle name="Total 2 4 9 2 5" xfId="53874"/>
    <cellStyle name="Total 2 4 9 3" xfId="53875"/>
    <cellStyle name="Total 2 4 9 3 2" xfId="53876"/>
    <cellStyle name="Total 2 4 9 3 2 2" xfId="53877"/>
    <cellStyle name="Total 2 4 9 3 2 3" xfId="53878"/>
    <cellStyle name="Total 2 4 9 3 2 4" xfId="53879"/>
    <cellStyle name="Total 2 4 9 3 3" xfId="53880"/>
    <cellStyle name="Total 2 4 9 3 3 2" xfId="53881"/>
    <cellStyle name="Total 2 4 9 3 3 3" xfId="53882"/>
    <cellStyle name="Total 2 4 9 3 3 4" xfId="53883"/>
    <cellStyle name="Total 2 4 9 3 4" xfId="53884"/>
    <cellStyle name="Total 2 4 9 3 5" xfId="53885"/>
    <cellStyle name="Total 2 4 9 3 6" xfId="53886"/>
    <cellStyle name="Total 2 4 9 4" xfId="53887"/>
    <cellStyle name="Total 2 4 9 5" xfId="53888"/>
    <cellStyle name="Total 2 5" xfId="53889"/>
    <cellStyle name="Total 2 5 2" xfId="53890"/>
    <cellStyle name="Total 2 5 2 2" xfId="53891"/>
    <cellStyle name="Total 2 5 2 2 2" xfId="53892"/>
    <cellStyle name="Total 2 5 2 2 3" xfId="53893"/>
    <cellStyle name="Total 2 5 2 2 4" xfId="53894"/>
    <cellStyle name="Total 2 5 2 3" xfId="53895"/>
    <cellStyle name="Total 2 5 2 4" xfId="53896"/>
    <cellStyle name="Total 2 5 2 5" xfId="53897"/>
    <cellStyle name="Total 2 5 3" xfId="53898"/>
    <cellStyle name="Total 2 5 3 2" xfId="53899"/>
    <cellStyle name="Total 2 5 3 2 2" xfId="53900"/>
    <cellStyle name="Total 2 5 3 2 3" xfId="53901"/>
    <cellStyle name="Total 2 5 3 2 4" xfId="53902"/>
    <cellStyle name="Total 2 5 3 3" xfId="53903"/>
    <cellStyle name="Total 2 5 3 3 2" xfId="53904"/>
    <cellStyle name="Total 2 5 3 3 3" xfId="53905"/>
    <cellStyle name="Total 2 5 3 3 4" xfId="53906"/>
    <cellStyle name="Total 2 5 3 4" xfId="53907"/>
    <cellStyle name="Total 2 5 3 5" xfId="53908"/>
    <cellStyle name="Total 2 5 3 6" xfId="53909"/>
    <cellStyle name="Total 2 5 4" xfId="53910"/>
    <cellStyle name="Total 2 5 5" xfId="53911"/>
    <cellStyle name="Total 2 6" xfId="53912"/>
    <cellStyle name="Total 2 6 2" xfId="53913"/>
    <cellStyle name="Total 2 6 2 2" xfId="53914"/>
    <cellStyle name="Total 2 6 2 2 2" xfId="53915"/>
    <cellStyle name="Total 2 6 2 2 3" xfId="53916"/>
    <cellStyle name="Total 2 6 2 2 4" xfId="53917"/>
    <cellStyle name="Total 2 6 2 3" xfId="53918"/>
    <cellStyle name="Total 2 6 2 3 2" xfId="53919"/>
    <cellStyle name="Total 2 6 2 3 3" xfId="53920"/>
    <cellStyle name="Total 2 6 2 3 4" xfId="53921"/>
    <cellStyle name="Total 2 6 2 4" xfId="53922"/>
    <cellStyle name="Total 2 6 2 5" xfId="53923"/>
    <cellStyle name="Total 2 6 2 6" xfId="53924"/>
    <cellStyle name="Total 2 6 3" xfId="53925"/>
    <cellStyle name="Total 2 6 3 2" xfId="53926"/>
    <cellStyle name="Total 2 6 3 2 2" xfId="53927"/>
    <cellStyle name="Total 2 6 3 2 3" xfId="53928"/>
    <cellStyle name="Total 2 6 3 2 4" xfId="53929"/>
    <cellStyle name="Total 2 6 3 3" xfId="53930"/>
    <cellStyle name="Total 2 6 3 3 2" xfId="53931"/>
    <cellStyle name="Total 2 6 3 3 3" xfId="53932"/>
    <cellStyle name="Total 2 6 3 3 4" xfId="53933"/>
    <cellStyle name="Total 2 6 3 4" xfId="53934"/>
    <cellStyle name="Total 2 6 3 5" xfId="53935"/>
    <cellStyle name="Total 2 6 3 6" xfId="53936"/>
    <cellStyle name="Total 2 6 4" xfId="53937"/>
    <cellStyle name="Total 2 6 5" xfId="53938"/>
    <cellStyle name="Total 2 6 6" xfId="53939"/>
    <cellStyle name="Total 2 7" xfId="53940"/>
    <cellStyle name="Total 2 8" xfId="53941"/>
    <cellStyle name="Total 3" xfId="53942"/>
    <cellStyle name="Total 3 2" xfId="53943"/>
    <cellStyle name="Total 3 2 2" xfId="53944"/>
    <cellStyle name="Total 3 2 2 10" xfId="53945"/>
    <cellStyle name="Total 3 2 2 10 2" xfId="53946"/>
    <cellStyle name="Total 3 2 2 10 2 2" xfId="53947"/>
    <cellStyle name="Total 3 2 2 10 2 2 2" xfId="53948"/>
    <cellStyle name="Total 3 2 2 10 2 2 3" xfId="53949"/>
    <cellStyle name="Total 3 2 2 10 2 2 4" xfId="53950"/>
    <cellStyle name="Total 3 2 2 10 2 3" xfId="53951"/>
    <cellStyle name="Total 3 2 2 10 2 4" xfId="53952"/>
    <cellStyle name="Total 3 2 2 10 2 5" xfId="53953"/>
    <cellStyle name="Total 3 2 2 10 3" xfId="53954"/>
    <cellStyle name="Total 3 2 2 10 3 2" xfId="53955"/>
    <cellStyle name="Total 3 2 2 10 3 2 2" xfId="53956"/>
    <cellStyle name="Total 3 2 2 10 3 2 3" xfId="53957"/>
    <cellStyle name="Total 3 2 2 10 3 2 4" xfId="53958"/>
    <cellStyle name="Total 3 2 2 10 3 3" xfId="53959"/>
    <cellStyle name="Total 3 2 2 10 3 3 2" xfId="53960"/>
    <cellStyle name="Total 3 2 2 10 3 3 3" xfId="53961"/>
    <cellStyle name="Total 3 2 2 10 3 3 4" xfId="53962"/>
    <cellStyle name="Total 3 2 2 10 3 4" xfId="53963"/>
    <cellStyle name="Total 3 2 2 10 3 5" xfId="53964"/>
    <cellStyle name="Total 3 2 2 10 3 6" xfId="53965"/>
    <cellStyle name="Total 3 2 2 10 4" xfId="53966"/>
    <cellStyle name="Total 3 2 2 10 5" xfId="53967"/>
    <cellStyle name="Total 3 2 2 11" xfId="53968"/>
    <cellStyle name="Total 3 2 2 11 2" xfId="53969"/>
    <cellStyle name="Total 3 2 2 11 2 2" xfId="53970"/>
    <cellStyle name="Total 3 2 2 11 2 2 2" xfId="53971"/>
    <cellStyle name="Total 3 2 2 11 2 2 3" xfId="53972"/>
    <cellStyle name="Total 3 2 2 11 2 2 4" xfId="53973"/>
    <cellStyle name="Total 3 2 2 11 2 3" xfId="53974"/>
    <cellStyle name="Total 3 2 2 11 2 4" xfId="53975"/>
    <cellStyle name="Total 3 2 2 11 2 5" xfId="53976"/>
    <cellStyle name="Total 3 2 2 11 3" xfId="53977"/>
    <cellStyle name="Total 3 2 2 11 3 2" xfId="53978"/>
    <cellStyle name="Total 3 2 2 11 3 2 2" xfId="53979"/>
    <cellStyle name="Total 3 2 2 11 3 2 3" xfId="53980"/>
    <cellStyle name="Total 3 2 2 11 3 2 4" xfId="53981"/>
    <cellStyle name="Total 3 2 2 11 3 3" xfId="53982"/>
    <cellStyle name="Total 3 2 2 11 3 3 2" xfId="53983"/>
    <cellStyle name="Total 3 2 2 11 3 3 3" xfId="53984"/>
    <cellStyle name="Total 3 2 2 11 3 3 4" xfId="53985"/>
    <cellStyle name="Total 3 2 2 11 3 4" xfId="53986"/>
    <cellStyle name="Total 3 2 2 11 3 5" xfId="53987"/>
    <cellStyle name="Total 3 2 2 11 3 6" xfId="53988"/>
    <cellStyle name="Total 3 2 2 11 4" xfId="53989"/>
    <cellStyle name="Total 3 2 2 11 5" xfId="53990"/>
    <cellStyle name="Total 3 2 2 12" xfId="53991"/>
    <cellStyle name="Total 3 2 2 12 2" xfId="53992"/>
    <cellStyle name="Total 3 2 2 12 2 2" xfId="53993"/>
    <cellStyle name="Total 3 2 2 12 2 2 2" xfId="53994"/>
    <cellStyle name="Total 3 2 2 12 2 2 3" xfId="53995"/>
    <cellStyle name="Total 3 2 2 12 2 2 4" xfId="53996"/>
    <cellStyle name="Total 3 2 2 12 2 3" xfId="53997"/>
    <cellStyle name="Total 3 2 2 12 2 3 2" xfId="53998"/>
    <cellStyle name="Total 3 2 2 12 2 3 3" xfId="53999"/>
    <cellStyle name="Total 3 2 2 12 2 3 4" xfId="54000"/>
    <cellStyle name="Total 3 2 2 12 2 4" xfId="54001"/>
    <cellStyle name="Total 3 2 2 12 2 5" xfId="54002"/>
    <cellStyle name="Total 3 2 2 12 2 6" xfId="54003"/>
    <cellStyle name="Total 3 2 2 12 3" xfId="54004"/>
    <cellStyle name="Total 3 2 2 12 3 2" xfId="54005"/>
    <cellStyle name="Total 3 2 2 12 3 2 2" xfId="54006"/>
    <cellStyle name="Total 3 2 2 12 3 2 3" xfId="54007"/>
    <cellStyle name="Total 3 2 2 12 3 2 4" xfId="54008"/>
    <cellStyle name="Total 3 2 2 12 3 3" xfId="54009"/>
    <cellStyle name="Total 3 2 2 12 3 3 2" xfId="54010"/>
    <cellStyle name="Total 3 2 2 12 3 3 3" xfId="54011"/>
    <cellStyle name="Total 3 2 2 12 3 3 4" xfId="54012"/>
    <cellStyle name="Total 3 2 2 12 3 4" xfId="54013"/>
    <cellStyle name="Total 3 2 2 12 3 5" xfId="54014"/>
    <cellStyle name="Total 3 2 2 12 3 6" xfId="54015"/>
    <cellStyle name="Total 3 2 2 12 4" xfId="54016"/>
    <cellStyle name="Total 3 2 2 12 5" xfId="54017"/>
    <cellStyle name="Total 3 2 2 12 6" xfId="54018"/>
    <cellStyle name="Total 3 2 2 13" xfId="54019"/>
    <cellStyle name="Total 3 2 2 14" xfId="54020"/>
    <cellStyle name="Total 3 2 2 2" xfId="54021"/>
    <cellStyle name="Total 3 2 2 2 2" xfId="54022"/>
    <cellStyle name="Total 3 2 2 2 2 2" xfId="54023"/>
    <cellStyle name="Total 3 2 2 2 2 2 2" xfId="54024"/>
    <cellStyle name="Total 3 2 2 2 2 2 2 2" xfId="54025"/>
    <cellStyle name="Total 3 2 2 2 2 2 2 3" xfId="54026"/>
    <cellStyle name="Total 3 2 2 2 2 2 2 4" xfId="54027"/>
    <cellStyle name="Total 3 2 2 2 2 2 3" xfId="54028"/>
    <cellStyle name="Total 3 2 2 2 2 2 3 2" xfId="54029"/>
    <cellStyle name="Total 3 2 2 2 2 2 3 3" xfId="54030"/>
    <cellStyle name="Total 3 2 2 2 2 2 3 4" xfId="54031"/>
    <cellStyle name="Total 3 2 2 2 2 2 4" xfId="54032"/>
    <cellStyle name="Total 3 2 2 2 2 2 5" xfId="54033"/>
    <cellStyle name="Total 3 2 2 2 2 2 6" xfId="54034"/>
    <cellStyle name="Total 3 2 2 2 2 3" xfId="54035"/>
    <cellStyle name="Total 3 2 2 2 2 3 2" xfId="54036"/>
    <cellStyle name="Total 3 2 2 2 2 3 2 2" xfId="54037"/>
    <cellStyle name="Total 3 2 2 2 2 3 2 3" xfId="54038"/>
    <cellStyle name="Total 3 2 2 2 2 3 2 4" xfId="54039"/>
    <cellStyle name="Total 3 2 2 2 2 3 3" xfId="54040"/>
    <cellStyle name="Total 3 2 2 2 2 3 3 2" xfId="54041"/>
    <cellStyle name="Total 3 2 2 2 2 3 3 3" xfId="54042"/>
    <cellStyle name="Total 3 2 2 2 2 3 3 4" xfId="54043"/>
    <cellStyle name="Total 3 2 2 2 2 3 4" xfId="54044"/>
    <cellStyle name="Total 3 2 2 2 2 3 5" xfId="54045"/>
    <cellStyle name="Total 3 2 2 2 2 3 6" xfId="54046"/>
    <cellStyle name="Total 3 2 2 2 2 4" xfId="54047"/>
    <cellStyle name="Total 3 2 2 2 2 5" xfId="54048"/>
    <cellStyle name="Total 3 2 2 2 2 6" xfId="54049"/>
    <cellStyle name="Total 3 2 2 2 3" xfId="54050"/>
    <cellStyle name="Total 3 2 2 2 4" xfId="54051"/>
    <cellStyle name="Total 3 2 2 3" xfId="54052"/>
    <cellStyle name="Total 3 2 2 3 2" xfId="54053"/>
    <cellStyle name="Total 3 2 2 3 2 2" xfId="54054"/>
    <cellStyle name="Total 3 2 2 3 2 2 2" xfId="54055"/>
    <cellStyle name="Total 3 2 2 3 2 2 2 2" xfId="54056"/>
    <cellStyle name="Total 3 2 2 3 2 2 2 3" xfId="54057"/>
    <cellStyle name="Total 3 2 2 3 2 2 2 4" xfId="54058"/>
    <cellStyle name="Total 3 2 2 3 2 2 3" xfId="54059"/>
    <cellStyle name="Total 3 2 2 3 2 2 3 2" xfId="54060"/>
    <cellStyle name="Total 3 2 2 3 2 2 3 3" xfId="54061"/>
    <cellStyle name="Total 3 2 2 3 2 2 3 4" xfId="54062"/>
    <cellStyle name="Total 3 2 2 3 2 2 4" xfId="54063"/>
    <cellStyle name="Total 3 2 2 3 2 2 5" xfId="54064"/>
    <cellStyle name="Total 3 2 2 3 2 2 6" xfId="54065"/>
    <cellStyle name="Total 3 2 2 3 2 3" xfId="54066"/>
    <cellStyle name="Total 3 2 2 3 2 3 2" xfId="54067"/>
    <cellStyle name="Total 3 2 2 3 2 3 2 2" xfId="54068"/>
    <cellStyle name="Total 3 2 2 3 2 3 2 3" xfId="54069"/>
    <cellStyle name="Total 3 2 2 3 2 3 2 4" xfId="54070"/>
    <cellStyle name="Total 3 2 2 3 2 3 3" xfId="54071"/>
    <cellStyle name="Total 3 2 2 3 2 3 3 2" xfId="54072"/>
    <cellStyle name="Total 3 2 2 3 2 3 3 3" xfId="54073"/>
    <cellStyle name="Total 3 2 2 3 2 3 3 4" xfId="54074"/>
    <cellStyle name="Total 3 2 2 3 2 3 4" xfId="54075"/>
    <cellStyle name="Total 3 2 2 3 2 3 5" xfId="54076"/>
    <cellStyle name="Total 3 2 2 3 2 3 6" xfId="54077"/>
    <cellStyle name="Total 3 2 2 3 2 4" xfId="54078"/>
    <cellStyle name="Total 3 2 2 3 2 5" xfId="54079"/>
    <cellStyle name="Total 3 2 2 3 2 6" xfId="54080"/>
    <cellStyle name="Total 3 2 2 3 3" xfId="54081"/>
    <cellStyle name="Total 3 2 2 3 4" xfId="54082"/>
    <cellStyle name="Total 3 2 2 4" xfId="54083"/>
    <cellStyle name="Total 3 2 2 4 2" xfId="54084"/>
    <cellStyle name="Total 3 2 2 4 2 2" xfId="54085"/>
    <cellStyle name="Total 3 2 2 4 2 2 2" xfId="54086"/>
    <cellStyle name="Total 3 2 2 4 2 2 2 2" xfId="54087"/>
    <cellStyle name="Total 3 2 2 4 2 2 2 3" xfId="54088"/>
    <cellStyle name="Total 3 2 2 4 2 2 2 4" xfId="54089"/>
    <cellStyle name="Total 3 2 2 4 2 2 3" xfId="54090"/>
    <cellStyle name="Total 3 2 2 4 2 2 3 2" xfId="54091"/>
    <cellStyle name="Total 3 2 2 4 2 2 3 3" xfId="54092"/>
    <cellStyle name="Total 3 2 2 4 2 2 3 4" xfId="54093"/>
    <cellStyle name="Total 3 2 2 4 2 2 4" xfId="54094"/>
    <cellStyle name="Total 3 2 2 4 2 2 5" xfId="54095"/>
    <cellStyle name="Total 3 2 2 4 2 2 6" xfId="54096"/>
    <cellStyle name="Total 3 2 2 4 2 3" xfId="54097"/>
    <cellStyle name="Total 3 2 2 4 2 3 2" xfId="54098"/>
    <cellStyle name="Total 3 2 2 4 2 3 2 2" xfId="54099"/>
    <cellStyle name="Total 3 2 2 4 2 3 2 3" xfId="54100"/>
    <cellStyle name="Total 3 2 2 4 2 3 2 4" xfId="54101"/>
    <cellStyle name="Total 3 2 2 4 2 3 3" xfId="54102"/>
    <cellStyle name="Total 3 2 2 4 2 3 3 2" xfId="54103"/>
    <cellStyle name="Total 3 2 2 4 2 3 3 3" xfId="54104"/>
    <cellStyle name="Total 3 2 2 4 2 3 3 4" xfId="54105"/>
    <cellStyle name="Total 3 2 2 4 2 3 4" xfId="54106"/>
    <cellStyle name="Total 3 2 2 4 2 3 5" xfId="54107"/>
    <cellStyle name="Total 3 2 2 4 2 3 6" xfId="54108"/>
    <cellStyle name="Total 3 2 2 4 2 4" xfId="54109"/>
    <cellStyle name="Total 3 2 2 4 2 5" xfId="54110"/>
    <cellStyle name="Total 3 2 2 4 2 6" xfId="54111"/>
    <cellStyle name="Total 3 2 2 4 3" xfId="54112"/>
    <cellStyle name="Total 3 2 2 4 4" xfId="54113"/>
    <cellStyle name="Total 3 2 2 5" xfId="54114"/>
    <cellStyle name="Total 3 2 2 5 2" xfId="54115"/>
    <cellStyle name="Total 3 2 2 5 2 2" xfId="54116"/>
    <cellStyle name="Total 3 2 2 5 2 2 2" xfId="54117"/>
    <cellStyle name="Total 3 2 2 5 2 2 3" xfId="54118"/>
    <cellStyle name="Total 3 2 2 5 2 2 4" xfId="54119"/>
    <cellStyle name="Total 3 2 2 5 2 3" xfId="54120"/>
    <cellStyle name="Total 3 2 2 5 2 4" xfId="54121"/>
    <cellStyle name="Total 3 2 2 5 2 5" xfId="54122"/>
    <cellStyle name="Total 3 2 2 5 3" xfId="54123"/>
    <cellStyle name="Total 3 2 2 5 3 2" xfId="54124"/>
    <cellStyle name="Total 3 2 2 5 3 2 2" xfId="54125"/>
    <cellStyle name="Total 3 2 2 5 3 2 3" xfId="54126"/>
    <cellStyle name="Total 3 2 2 5 3 2 4" xfId="54127"/>
    <cellStyle name="Total 3 2 2 5 3 3" xfId="54128"/>
    <cellStyle name="Total 3 2 2 5 3 3 2" xfId="54129"/>
    <cellStyle name="Total 3 2 2 5 3 3 3" xfId="54130"/>
    <cellStyle name="Total 3 2 2 5 3 3 4" xfId="54131"/>
    <cellStyle name="Total 3 2 2 5 3 4" xfId="54132"/>
    <cellStyle name="Total 3 2 2 5 3 5" xfId="54133"/>
    <cellStyle name="Total 3 2 2 5 3 6" xfId="54134"/>
    <cellStyle name="Total 3 2 2 5 4" xfId="54135"/>
    <cellStyle name="Total 3 2 2 5 5" xfId="54136"/>
    <cellStyle name="Total 3 2 2 6" xfId="54137"/>
    <cellStyle name="Total 3 2 2 6 2" xfId="54138"/>
    <cellStyle name="Total 3 2 2 6 2 2" xfId="54139"/>
    <cellStyle name="Total 3 2 2 6 2 2 2" xfId="54140"/>
    <cellStyle name="Total 3 2 2 6 2 2 3" xfId="54141"/>
    <cellStyle name="Total 3 2 2 6 2 2 4" xfId="54142"/>
    <cellStyle name="Total 3 2 2 6 2 3" xfId="54143"/>
    <cellStyle name="Total 3 2 2 6 2 4" xfId="54144"/>
    <cellStyle name="Total 3 2 2 6 2 5" xfId="54145"/>
    <cellStyle name="Total 3 2 2 6 3" xfId="54146"/>
    <cellStyle name="Total 3 2 2 6 3 2" xfId="54147"/>
    <cellStyle name="Total 3 2 2 6 3 2 2" xfId="54148"/>
    <cellStyle name="Total 3 2 2 6 3 2 3" xfId="54149"/>
    <cellStyle name="Total 3 2 2 6 3 2 4" xfId="54150"/>
    <cellStyle name="Total 3 2 2 6 3 3" xfId="54151"/>
    <cellStyle name="Total 3 2 2 6 3 3 2" xfId="54152"/>
    <cellStyle name="Total 3 2 2 6 3 3 3" xfId="54153"/>
    <cellStyle name="Total 3 2 2 6 3 3 4" xfId="54154"/>
    <cellStyle name="Total 3 2 2 6 3 4" xfId="54155"/>
    <cellStyle name="Total 3 2 2 6 3 5" xfId="54156"/>
    <cellStyle name="Total 3 2 2 6 3 6" xfId="54157"/>
    <cellStyle name="Total 3 2 2 6 4" xfId="54158"/>
    <cellStyle name="Total 3 2 2 6 5" xfId="54159"/>
    <cellStyle name="Total 3 2 2 7" xfId="54160"/>
    <cellStyle name="Total 3 2 2 7 2" xfId="54161"/>
    <cellStyle name="Total 3 2 2 7 2 2" xfId="54162"/>
    <cellStyle name="Total 3 2 2 7 2 2 2" xfId="54163"/>
    <cellStyle name="Total 3 2 2 7 2 2 3" xfId="54164"/>
    <cellStyle name="Total 3 2 2 7 2 2 4" xfId="54165"/>
    <cellStyle name="Total 3 2 2 7 2 3" xfId="54166"/>
    <cellStyle name="Total 3 2 2 7 2 4" xfId="54167"/>
    <cellStyle name="Total 3 2 2 7 2 5" xfId="54168"/>
    <cellStyle name="Total 3 2 2 7 3" xfId="54169"/>
    <cellStyle name="Total 3 2 2 7 3 2" xfId="54170"/>
    <cellStyle name="Total 3 2 2 7 3 2 2" xfId="54171"/>
    <cellStyle name="Total 3 2 2 7 3 2 3" xfId="54172"/>
    <cellStyle name="Total 3 2 2 7 3 2 4" xfId="54173"/>
    <cellStyle name="Total 3 2 2 7 3 3" xfId="54174"/>
    <cellStyle name="Total 3 2 2 7 3 3 2" xfId="54175"/>
    <cellStyle name="Total 3 2 2 7 3 3 3" xfId="54176"/>
    <cellStyle name="Total 3 2 2 7 3 3 4" xfId="54177"/>
    <cellStyle name="Total 3 2 2 7 3 4" xfId="54178"/>
    <cellStyle name="Total 3 2 2 7 3 5" xfId="54179"/>
    <cellStyle name="Total 3 2 2 7 3 6" xfId="54180"/>
    <cellStyle name="Total 3 2 2 7 4" xfId="54181"/>
    <cellStyle name="Total 3 2 2 7 5" xfId="54182"/>
    <cellStyle name="Total 3 2 2 8" xfId="54183"/>
    <cellStyle name="Total 3 2 2 8 2" xfId="54184"/>
    <cellStyle name="Total 3 2 2 8 2 2" xfId="54185"/>
    <cellStyle name="Total 3 2 2 8 2 2 2" xfId="54186"/>
    <cellStyle name="Total 3 2 2 8 2 2 3" xfId="54187"/>
    <cellStyle name="Total 3 2 2 8 2 2 4" xfId="54188"/>
    <cellStyle name="Total 3 2 2 8 2 3" xfId="54189"/>
    <cellStyle name="Total 3 2 2 8 2 4" xfId="54190"/>
    <cellStyle name="Total 3 2 2 8 2 5" xfId="54191"/>
    <cellStyle name="Total 3 2 2 8 3" xfId="54192"/>
    <cellStyle name="Total 3 2 2 8 3 2" xfId="54193"/>
    <cellStyle name="Total 3 2 2 8 3 2 2" xfId="54194"/>
    <cellStyle name="Total 3 2 2 8 3 2 3" xfId="54195"/>
    <cellStyle name="Total 3 2 2 8 3 2 4" xfId="54196"/>
    <cellStyle name="Total 3 2 2 8 3 3" xfId="54197"/>
    <cellStyle name="Total 3 2 2 8 3 3 2" xfId="54198"/>
    <cellStyle name="Total 3 2 2 8 3 3 3" xfId="54199"/>
    <cellStyle name="Total 3 2 2 8 3 3 4" xfId="54200"/>
    <cellStyle name="Total 3 2 2 8 3 4" xfId="54201"/>
    <cellStyle name="Total 3 2 2 8 3 5" xfId="54202"/>
    <cellStyle name="Total 3 2 2 8 3 6" xfId="54203"/>
    <cellStyle name="Total 3 2 2 8 4" xfId="54204"/>
    <cellStyle name="Total 3 2 2 8 5" xfId="54205"/>
    <cellStyle name="Total 3 2 2 9" xfId="54206"/>
    <cellStyle name="Total 3 2 2 9 2" xfId="54207"/>
    <cellStyle name="Total 3 2 2 9 2 2" xfId="54208"/>
    <cellStyle name="Total 3 2 2 9 2 2 2" xfId="54209"/>
    <cellStyle name="Total 3 2 2 9 2 2 3" xfId="54210"/>
    <cellStyle name="Total 3 2 2 9 2 2 4" xfId="54211"/>
    <cellStyle name="Total 3 2 2 9 2 3" xfId="54212"/>
    <cellStyle name="Total 3 2 2 9 2 4" xfId="54213"/>
    <cellStyle name="Total 3 2 2 9 2 5" xfId="54214"/>
    <cellStyle name="Total 3 2 2 9 3" xfId="54215"/>
    <cellStyle name="Total 3 2 2 9 3 2" xfId="54216"/>
    <cellStyle name="Total 3 2 2 9 3 2 2" xfId="54217"/>
    <cellStyle name="Total 3 2 2 9 3 2 3" xfId="54218"/>
    <cellStyle name="Total 3 2 2 9 3 2 4" xfId="54219"/>
    <cellStyle name="Total 3 2 2 9 3 3" xfId="54220"/>
    <cellStyle name="Total 3 2 2 9 3 3 2" xfId="54221"/>
    <cellStyle name="Total 3 2 2 9 3 3 3" xfId="54222"/>
    <cellStyle name="Total 3 2 2 9 3 3 4" xfId="54223"/>
    <cellStyle name="Total 3 2 2 9 3 4" xfId="54224"/>
    <cellStyle name="Total 3 2 2 9 3 5" xfId="54225"/>
    <cellStyle name="Total 3 2 2 9 3 6" xfId="54226"/>
    <cellStyle name="Total 3 2 2 9 4" xfId="54227"/>
    <cellStyle name="Total 3 2 2 9 5" xfId="54228"/>
    <cellStyle name="Total 3 2 3" xfId="54229"/>
    <cellStyle name="Total 3 2 3 2" xfId="54230"/>
    <cellStyle name="Total 3 2 3 2 2" xfId="54231"/>
    <cellStyle name="Total 3 2 3 2 2 2" xfId="54232"/>
    <cellStyle name="Total 3 2 3 2 2 3" xfId="54233"/>
    <cellStyle name="Total 3 2 3 2 2 4" xfId="54234"/>
    <cellStyle name="Total 3 2 3 2 3" xfId="54235"/>
    <cellStyle name="Total 3 2 3 2 4" xfId="54236"/>
    <cellStyle name="Total 3 2 3 2 5" xfId="54237"/>
    <cellStyle name="Total 3 2 3 3" xfId="54238"/>
    <cellStyle name="Total 3 2 3 3 2" xfId="54239"/>
    <cellStyle name="Total 3 2 3 3 2 2" xfId="54240"/>
    <cellStyle name="Total 3 2 3 3 2 3" xfId="54241"/>
    <cellStyle name="Total 3 2 3 3 2 4" xfId="54242"/>
    <cellStyle name="Total 3 2 3 3 3" xfId="54243"/>
    <cellStyle name="Total 3 2 3 3 3 2" xfId="54244"/>
    <cellStyle name="Total 3 2 3 3 3 3" xfId="54245"/>
    <cellStyle name="Total 3 2 3 3 3 4" xfId="54246"/>
    <cellStyle name="Total 3 2 3 3 4" xfId="54247"/>
    <cellStyle name="Total 3 2 3 3 5" xfId="54248"/>
    <cellStyle name="Total 3 2 3 3 6" xfId="54249"/>
    <cellStyle name="Total 3 2 3 4" xfId="54250"/>
    <cellStyle name="Total 3 2 3 5" xfId="54251"/>
    <cellStyle name="Total 3 2 4" xfId="54252"/>
    <cellStyle name="Total 3 2 4 2" xfId="54253"/>
    <cellStyle name="Total 3 2 4 2 2" xfId="54254"/>
    <cellStyle name="Total 3 2 4 2 2 2" xfId="54255"/>
    <cellStyle name="Total 3 2 4 2 2 3" xfId="54256"/>
    <cellStyle name="Total 3 2 4 2 2 4" xfId="54257"/>
    <cellStyle name="Total 3 2 4 2 3" xfId="54258"/>
    <cellStyle name="Total 3 2 4 2 3 2" xfId="54259"/>
    <cellStyle name="Total 3 2 4 2 3 3" xfId="54260"/>
    <cellStyle name="Total 3 2 4 2 3 4" xfId="54261"/>
    <cellStyle name="Total 3 2 4 2 4" xfId="54262"/>
    <cellStyle name="Total 3 2 4 2 5" xfId="54263"/>
    <cellStyle name="Total 3 2 4 2 6" xfId="54264"/>
    <cellStyle name="Total 3 2 4 3" xfId="54265"/>
    <cellStyle name="Total 3 2 4 3 2" xfId="54266"/>
    <cellStyle name="Total 3 2 4 3 2 2" xfId="54267"/>
    <cellStyle name="Total 3 2 4 3 2 3" xfId="54268"/>
    <cellStyle name="Total 3 2 4 3 2 4" xfId="54269"/>
    <cellStyle name="Total 3 2 4 3 3" xfId="54270"/>
    <cellStyle name="Total 3 2 4 3 3 2" xfId="54271"/>
    <cellStyle name="Total 3 2 4 3 3 3" xfId="54272"/>
    <cellStyle name="Total 3 2 4 3 3 4" xfId="54273"/>
    <cellStyle name="Total 3 2 4 3 4" xfId="54274"/>
    <cellStyle name="Total 3 2 4 3 5" xfId="54275"/>
    <cellStyle name="Total 3 2 4 3 6" xfId="54276"/>
    <cellStyle name="Total 3 2 4 4" xfId="54277"/>
    <cellStyle name="Total 3 2 4 5" xfId="54278"/>
    <cellStyle name="Total 3 2 4 6" xfId="54279"/>
    <cellStyle name="Total 3 2 5" xfId="54280"/>
    <cellStyle name="Total 3 2 6" xfId="54281"/>
    <cellStyle name="Total 3 3" xfId="54282"/>
    <cellStyle name="Total 3 3 10" xfId="54283"/>
    <cellStyle name="Total 3 3 10 2" xfId="54284"/>
    <cellStyle name="Total 3 3 10 2 2" xfId="54285"/>
    <cellStyle name="Total 3 3 10 2 2 2" xfId="54286"/>
    <cellStyle name="Total 3 3 10 2 2 3" xfId="54287"/>
    <cellStyle name="Total 3 3 10 2 2 4" xfId="54288"/>
    <cellStyle name="Total 3 3 10 2 3" xfId="54289"/>
    <cellStyle name="Total 3 3 10 2 4" xfId="54290"/>
    <cellStyle name="Total 3 3 10 2 5" xfId="54291"/>
    <cellStyle name="Total 3 3 10 3" xfId="54292"/>
    <cellStyle name="Total 3 3 10 3 2" xfId="54293"/>
    <cellStyle name="Total 3 3 10 3 2 2" xfId="54294"/>
    <cellStyle name="Total 3 3 10 3 2 3" xfId="54295"/>
    <cellStyle name="Total 3 3 10 3 2 4" xfId="54296"/>
    <cellStyle name="Total 3 3 10 3 3" xfId="54297"/>
    <cellStyle name="Total 3 3 10 3 3 2" xfId="54298"/>
    <cellStyle name="Total 3 3 10 3 3 3" xfId="54299"/>
    <cellStyle name="Total 3 3 10 3 3 4" xfId="54300"/>
    <cellStyle name="Total 3 3 10 3 4" xfId="54301"/>
    <cellStyle name="Total 3 3 10 3 5" xfId="54302"/>
    <cellStyle name="Total 3 3 10 3 6" xfId="54303"/>
    <cellStyle name="Total 3 3 10 4" xfId="54304"/>
    <cellStyle name="Total 3 3 10 5" xfId="54305"/>
    <cellStyle name="Total 3 3 11" xfId="54306"/>
    <cellStyle name="Total 3 3 11 2" xfId="54307"/>
    <cellStyle name="Total 3 3 11 2 2" xfId="54308"/>
    <cellStyle name="Total 3 3 11 2 2 2" xfId="54309"/>
    <cellStyle name="Total 3 3 11 2 2 3" xfId="54310"/>
    <cellStyle name="Total 3 3 11 2 2 4" xfId="54311"/>
    <cellStyle name="Total 3 3 11 2 3" xfId="54312"/>
    <cellStyle name="Total 3 3 11 2 4" xfId="54313"/>
    <cellStyle name="Total 3 3 11 2 5" xfId="54314"/>
    <cellStyle name="Total 3 3 11 3" xfId="54315"/>
    <cellStyle name="Total 3 3 11 3 2" xfId="54316"/>
    <cellStyle name="Total 3 3 11 3 2 2" xfId="54317"/>
    <cellStyle name="Total 3 3 11 3 2 3" xfId="54318"/>
    <cellStyle name="Total 3 3 11 3 2 4" xfId="54319"/>
    <cellStyle name="Total 3 3 11 3 3" xfId="54320"/>
    <cellStyle name="Total 3 3 11 3 3 2" xfId="54321"/>
    <cellStyle name="Total 3 3 11 3 3 3" xfId="54322"/>
    <cellStyle name="Total 3 3 11 3 3 4" xfId="54323"/>
    <cellStyle name="Total 3 3 11 3 4" xfId="54324"/>
    <cellStyle name="Total 3 3 11 3 5" xfId="54325"/>
    <cellStyle name="Total 3 3 11 3 6" xfId="54326"/>
    <cellStyle name="Total 3 3 11 4" xfId="54327"/>
    <cellStyle name="Total 3 3 11 5" xfId="54328"/>
    <cellStyle name="Total 3 3 12" xfId="54329"/>
    <cellStyle name="Total 3 3 12 2" xfId="54330"/>
    <cellStyle name="Total 3 3 12 2 2" xfId="54331"/>
    <cellStyle name="Total 3 3 12 2 2 2" xfId="54332"/>
    <cellStyle name="Total 3 3 12 2 2 3" xfId="54333"/>
    <cellStyle name="Total 3 3 12 2 2 4" xfId="54334"/>
    <cellStyle name="Total 3 3 12 2 3" xfId="54335"/>
    <cellStyle name="Total 3 3 12 2 3 2" xfId="54336"/>
    <cellStyle name="Total 3 3 12 2 3 3" xfId="54337"/>
    <cellStyle name="Total 3 3 12 2 3 4" xfId="54338"/>
    <cellStyle name="Total 3 3 12 2 4" xfId="54339"/>
    <cellStyle name="Total 3 3 12 2 5" xfId="54340"/>
    <cellStyle name="Total 3 3 12 2 6" xfId="54341"/>
    <cellStyle name="Total 3 3 12 3" xfId="54342"/>
    <cellStyle name="Total 3 3 12 3 2" xfId="54343"/>
    <cellStyle name="Total 3 3 12 3 2 2" xfId="54344"/>
    <cellStyle name="Total 3 3 12 3 2 3" xfId="54345"/>
    <cellStyle name="Total 3 3 12 3 2 4" xfId="54346"/>
    <cellStyle name="Total 3 3 12 3 3" xfId="54347"/>
    <cellStyle name="Total 3 3 12 3 3 2" xfId="54348"/>
    <cellStyle name="Total 3 3 12 3 3 3" xfId="54349"/>
    <cellStyle name="Total 3 3 12 3 3 4" xfId="54350"/>
    <cellStyle name="Total 3 3 12 3 4" xfId="54351"/>
    <cellStyle name="Total 3 3 12 3 5" xfId="54352"/>
    <cellStyle name="Total 3 3 12 3 6" xfId="54353"/>
    <cellStyle name="Total 3 3 12 4" xfId="54354"/>
    <cellStyle name="Total 3 3 12 5" xfId="54355"/>
    <cellStyle name="Total 3 3 12 6" xfId="54356"/>
    <cellStyle name="Total 3 3 13" xfId="54357"/>
    <cellStyle name="Total 3 3 14" xfId="54358"/>
    <cellStyle name="Total 3 3 2" xfId="54359"/>
    <cellStyle name="Total 3 3 2 2" xfId="54360"/>
    <cellStyle name="Total 3 3 2 2 2" xfId="54361"/>
    <cellStyle name="Total 3 3 2 2 2 2" xfId="54362"/>
    <cellStyle name="Total 3 3 2 2 2 2 2" xfId="54363"/>
    <cellStyle name="Total 3 3 2 2 2 2 3" xfId="54364"/>
    <cellStyle name="Total 3 3 2 2 2 2 4" xfId="54365"/>
    <cellStyle name="Total 3 3 2 2 2 3" xfId="54366"/>
    <cellStyle name="Total 3 3 2 2 2 3 2" xfId="54367"/>
    <cellStyle name="Total 3 3 2 2 2 3 3" xfId="54368"/>
    <cellStyle name="Total 3 3 2 2 2 3 4" xfId="54369"/>
    <cellStyle name="Total 3 3 2 2 2 4" xfId="54370"/>
    <cellStyle name="Total 3 3 2 2 2 5" xfId="54371"/>
    <cellStyle name="Total 3 3 2 2 2 6" xfId="54372"/>
    <cellStyle name="Total 3 3 2 2 3" xfId="54373"/>
    <cellStyle name="Total 3 3 2 2 3 2" xfId="54374"/>
    <cellStyle name="Total 3 3 2 2 3 2 2" xfId="54375"/>
    <cellStyle name="Total 3 3 2 2 3 2 3" xfId="54376"/>
    <cellStyle name="Total 3 3 2 2 3 2 4" xfId="54377"/>
    <cellStyle name="Total 3 3 2 2 3 3" xfId="54378"/>
    <cellStyle name="Total 3 3 2 2 3 3 2" xfId="54379"/>
    <cellStyle name="Total 3 3 2 2 3 3 3" xfId="54380"/>
    <cellStyle name="Total 3 3 2 2 3 3 4" xfId="54381"/>
    <cellStyle name="Total 3 3 2 2 3 4" xfId="54382"/>
    <cellStyle name="Total 3 3 2 2 3 5" xfId="54383"/>
    <cellStyle name="Total 3 3 2 2 3 6" xfId="54384"/>
    <cellStyle name="Total 3 3 2 2 4" xfId="54385"/>
    <cellStyle name="Total 3 3 2 2 5" xfId="54386"/>
    <cellStyle name="Total 3 3 2 2 6" xfId="54387"/>
    <cellStyle name="Total 3 3 2 3" xfId="54388"/>
    <cellStyle name="Total 3 3 2 4" xfId="54389"/>
    <cellStyle name="Total 3 3 3" xfId="54390"/>
    <cellStyle name="Total 3 3 3 2" xfId="54391"/>
    <cellStyle name="Total 3 3 3 2 2" xfId="54392"/>
    <cellStyle name="Total 3 3 3 2 2 2" xfId="54393"/>
    <cellStyle name="Total 3 3 3 2 2 2 2" xfId="54394"/>
    <cellStyle name="Total 3 3 3 2 2 2 3" xfId="54395"/>
    <cellStyle name="Total 3 3 3 2 2 2 4" xfId="54396"/>
    <cellStyle name="Total 3 3 3 2 2 3" xfId="54397"/>
    <cellStyle name="Total 3 3 3 2 2 3 2" xfId="54398"/>
    <cellStyle name="Total 3 3 3 2 2 3 3" xfId="54399"/>
    <cellStyle name="Total 3 3 3 2 2 3 4" xfId="54400"/>
    <cellStyle name="Total 3 3 3 2 2 4" xfId="54401"/>
    <cellStyle name="Total 3 3 3 2 2 5" xfId="54402"/>
    <cellStyle name="Total 3 3 3 2 2 6" xfId="54403"/>
    <cellStyle name="Total 3 3 3 2 3" xfId="54404"/>
    <cellStyle name="Total 3 3 3 2 3 2" xfId="54405"/>
    <cellStyle name="Total 3 3 3 2 3 2 2" xfId="54406"/>
    <cellStyle name="Total 3 3 3 2 3 2 3" xfId="54407"/>
    <cellStyle name="Total 3 3 3 2 3 2 4" xfId="54408"/>
    <cellStyle name="Total 3 3 3 2 3 3" xfId="54409"/>
    <cellStyle name="Total 3 3 3 2 3 3 2" xfId="54410"/>
    <cellStyle name="Total 3 3 3 2 3 3 3" xfId="54411"/>
    <cellStyle name="Total 3 3 3 2 3 3 4" xfId="54412"/>
    <cellStyle name="Total 3 3 3 2 3 4" xfId="54413"/>
    <cellStyle name="Total 3 3 3 2 3 5" xfId="54414"/>
    <cellStyle name="Total 3 3 3 2 3 6" xfId="54415"/>
    <cellStyle name="Total 3 3 3 2 4" xfId="54416"/>
    <cellStyle name="Total 3 3 3 2 5" xfId="54417"/>
    <cellStyle name="Total 3 3 3 2 6" xfId="54418"/>
    <cellStyle name="Total 3 3 3 3" xfId="54419"/>
    <cellStyle name="Total 3 3 3 4" xfId="54420"/>
    <cellStyle name="Total 3 3 4" xfId="54421"/>
    <cellStyle name="Total 3 3 4 2" xfId="54422"/>
    <cellStyle name="Total 3 3 4 2 2" xfId="54423"/>
    <cellStyle name="Total 3 3 4 2 2 2" xfId="54424"/>
    <cellStyle name="Total 3 3 4 2 2 2 2" xfId="54425"/>
    <cellStyle name="Total 3 3 4 2 2 2 3" xfId="54426"/>
    <cellStyle name="Total 3 3 4 2 2 2 4" xfId="54427"/>
    <cellStyle name="Total 3 3 4 2 2 3" xfId="54428"/>
    <cellStyle name="Total 3 3 4 2 2 3 2" xfId="54429"/>
    <cellStyle name="Total 3 3 4 2 2 3 3" xfId="54430"/>
    <cellStyle name="Total 3 3 4 2 2 3 4" xfId="54431"/>
    <cellStyle name="Total 3 3 4 2 2 4" xfId="54432"/>
    <cellStyle name="Total 3 3 4 2 2 5" xfId="54433"/>
    <cellStyle name="Total 3 3 4 2 2 6" xfId="54434"/>
    <cellStyle name="Total 3 3 4 2 3" xfId="54435"/>
    <cellStyle name="Total 3 3 4 2 3 2" xfId="54436"/>
    <cellStyle name="Total 3 3 4 2 3 2 2" xfId="54437"/>
    <cellStyle name="Total 3 3 4 2 3 2 3" xfId="54438"/>
    <cellStyle name="Total 3 3 4 2 3 2 4" xfId="54439"/>
    <cellStyle name="Total 3 3 4 2 3 3" xfId="54440"/>
    <cellStyle name="Total 3 3 4 2 3 3 2" xfId="54441"/>
    <cellStyle name="Total 3 3 4 2 3 3 3" xfId="54442"/>
    <cellStyle name="Total 3 3 4 2 3 3 4" xfId="54443"/>
    <cellStyle name="Total 3 3 4 2 3 4" xfId="54444"/>
    <cellStyle name="Total 3 3 4 2 3 5" xfId="54445"/>
    <cellStyle name="Total 3 3 4 2 3 6" xfId="54446"/>
    <cellStyle name="Total 3 3 4 2 4" xfId="54447"/>
    <cellStyle name="Total 3 3 4 2 5" xfId="54448"/>
    <cellStyle name="Total 3 3 4 2 6" xfId="54449"/>
    <cellStyle name="Total 3 3 4 3" xfId="54450"/>
    <cellStyle name="Total 3 3 4 4" xfId="54451"/>
    <cellStyle name="Total 3 3 5" xfId="54452"/>
    <cellStyle name="Total 3 3 5 2" xfId="54453"/>
    <cellStyle name="Total 3 3 5 2 2" xfId="54454"/>
    <cellStyle name="Total 3 3 5 2 2 2" xfId="54455"/>
    <cellStyle name="Total 3 3 5 2 2 3" xfId="54456"/>
    <cellStyle name="Total 3 3 5 2 2 4" xfId="54457"/>
    <cellStyle name="Total 3 3 5 2 3" xfId="54458"/>
    <cellStyle name="Total 3 3 5 2 4" xfId="54459"/>
    <cellStyle name="Total 3 3 5 2 5" xfId="54460"/>
    <cellStyle name="Total 3 3 5 3" xfId="54461"/>
    <cellStyle name="Total 3 3 5 3 2" xfId="54462"/>
    <cellStyle name="Total 3 3 5 3 2 2" xfId="54463"/>
    <cellStyle name="Total 3 3 5 3 2 3" xfId="54464"/>
    <cellStyle name="Total 3 3 5 3 2 4" xfId="54465"/>
    <cellStyle name="Total 3 3 5 3 3" xfId="54466"/>
    <cellStyle name="Total 3 3 5 3 3 2" xfId="54467"/>
    <cellStyle name="Total 3 3 5 3 3 3" xfId="54468"/>
    <cellStyle name="Total 3 3 5 3 3 4" xfId="54469"/>
    <cellStyle name="Total 3 3 5 3 4" xfId="54470"/>
    <cellStyle name="Total 3 3 5 3 5" xfId="54471"/>
    <cellStyle name="Total 3 3 5 3 6" xfId="54472"/>
    <cellStyle name="Total 3 3 5 4" xfId="54473"/>
    <cellStyle name="Total 3 3 5 5" xfId="54474"/>
    <cellStyle name="Total 3 3 6" xfId="54475"/>
    <cellStyle name="Total 3 3 6 2" xfId="54476"/>
    <cellStyle name="Total 3 3 6 2 2" xfId="54477"/>
    <cellStyle name="Total 3 3 6 2 2 2" xfId="54478"/>
    <cellStyle name="Total 3 3 6 2 2 3" xfId="54479"/>
    <cellStyle name="Total 3 3 6 2 2 4" xfId="54480"/>
    <cellStyle name="Total 3 3 6 2 3" xfId="54481"/>
    <cellStyle name="Total 3 3 6 2 4" xfId="54482"/>
    <cellStyle name="Total 3 3 6 2 5" xfId="54483"/>
    <cellStyle name="Total 3 3 6 3" xfId="54484"/>
    <cellStyle name="Total 3 3 6 3 2" xfId="54485"/>
    <cellStyle name="Total 3 3 6 3 2 2" xfId="54486"/>
    <cellStyle name="Total 3 3 6 3 2 3" xfId="54487"/>
    <cellStyle name="Total 3 3 6 3 2 4" xfId="54488"/>
    <cellStyle name="Total 3 3 6 3 3" xfId="54489"/>
    <cellStyle name="Total 3 3 6 3 3 2" xfId="54490"/>
    <cellStyle name="Total 3 3 6 3 3 3" xfId="54491"/>
    <cellStyle name="Total 3 3 6 3 3 4" xfId="54492"/>
    <cellStyle name="Total 3 3 6 3 4" xfId="54493"/>
    <cellStyle name="Total 3 3 6 3 5" xfId="54494"/>
    <cellStyle name="Total 3 3 6 3 6" xfId="54495"/>
    <cellStyle name="Total 3 3 6 4" xfId="54496"/>
    <cellStyle name="Total 3 3 6 5" xfId="54497"/>
    <cellStyle name="Total 3 3 7" xfId="54498"/>
    <cellStyle name="Total 3 3 7 2" xfId="54499"/>
    <cellStyle name="Total 3 3 7 2 2" xfId="54500"/>
    <cellStyle name="Total 3 3 7 2 2 2" xfId="54501"/>
    <cellStyle name="Total 3 3 7 2 2 3" xfId="54502"/>
    <cellStyle name="Total 3 3 7 2 2 4" xfId="54503"/>
    <cellStyle name="Total 3 3 7 2 3" xfId="54504"/>
    <cellStyle name="Total 3 3 7 2 4" xfId="54505"/>
    <cellStyle name="Total 3 3 7 2 5" xfId="54506"/>
    <cellStyle name="Total 3 3 7 3" xfId="54507"/>
    <cellStyle name="Total 3 3 7 3 2" xfId="54508"/>
    <cellStyle name="Total 3 3 7 3 2 2" xfId="54509"/>
    <cellStyle name="Total 3 3 7 3 2 3" xfId="54510"/>
    <cellStyle name="Total 3 3 7 3 2 4" xfId="54511"/>
    <cellStyle name="Total 3 3 7 3 3" xfId="54512"/>
    <cellStyle name="Total 3 3 7 3 3 2" xfId="54513"/>
    <cellStyle name="Total 3 3 7 3 3 3" xfId="54514"/>
    <cellStyle name="Total 3 3 7 3 3 4" xfId="54515"/>
    <cellStyle name="Total 3 3 7 3 4" xfId="54516"/>
    <cellStyle name="Total 3 3 7 3 5" xfId="54517"/>
    <cellStyle name="Total 3 3 7 3 6" xfId="54518"/>
    <cellStyle name="Total 3 3 7 4" xfId="54519"/>
    <cellStyle name="Total 3 3 7 5" xfId="54520"/>
    <cellStyle name="Total 3 3 8" xfId="54521"/>
    <cellStyle name="Total 3 3 8 2" xfId="54522"/>
    <cellStyle name="Total 3 3 8 2 2" xfId="54523"/>
    <cellStyle name="Total 3 3 8 2 2 2" xfId="54524"/>
    <cellStyle name="Total 3 3 8 2 2 3" xfId="54525"/>
    <cellStyle name="Total 3 3 8 2 2 4" xfId="54526"/>
    <cellStyle name="Total 3 3 8 2 3" xfId="54527"/>
    <cellStyle name="Total 3 3 8 2 4" xfId="54528"/>
    <cellStyle name="Total 3 3 8 2 5" xfId="54529"/>
    <cellStyle name="Total 3 3 8 3" xfId="54530"/>
    <cellStyle name="Total 3 3 8 3 2" xfId="54531"/>
    <cellStyle name="Total 3 3 8 3 2 2" xfId="54532"/>
    <cellStyle name="Total 3 3 8 3 2 3" xfId="54533"/>
    <cellStyle name="Total 3 3 8 3 2 4" xfId="54534"/>
    <cellStyle name="Total 3 3 8 3 3" xfId="54535"/>
    <cellStyle name="Total 3 3 8 3 3 2" xfId="54536"/>
    <cellStyle name="Total 3 3 8 3 3 3" xfId="54537"/>
    <cellStyle name="Total 3 3 8 3 3 4" xfId="54538"/>
    <cellStyle name="Total 3 3 8 3 4" xfId="54539"/>
    <cellStyle name="Total 3 3 8 3 5" xfId="54540"/>
    <cellStyle name="Total 3 3 8 3 6" xfId="54541"/>
    <cellStyle name="Total 3 3 8 4" xfId="54542"/>
    <cellStyle name="Total 3 3 8 5" xfId="54543"/>
    <cellStyle name="Total 3 3 9" xfId="54544"/>
    <cellStyle name="Total 3 3 9 2" xfId="54545"/>
    <cellStyle name="Total 3 3 9 2 2" xfId="54546"/>
    <cellStyle name="Total 3 3 9 2 2 2" xfId="54547"/>
    <cellStyle name="Total 3 3 9 2 2 3" xfId="54548"/>
    <cellStyle name="Total 3 3 9 2 2 4" xfId="54549"/>
    <cellStyle name="Total 3 3 9 2 3" xfId="54550"/>
    <cellStyle name="Total 3 3 9 2 4" xfId="54551"/>
    <cellStyle name="Total 3 3 9 2 5" xfId="54552"/>
    <cellStyle name="Total 3 3 9 3" xfId="54553"/>
    <cellStyle name="Total 3 3 9 3 2" xfId="54554"/>
    <cellStyle name="Total 3 3 9 3 2 2" xfId="54555"/>
    <cellStyle name="Total 3 3 9 3 2 3" xfId="54556"/>
    <cellStyle name="Total 3 3 9 3 2 4" xfId="54557"/>
    <cellStyle name="Total 3 3 9 3 3" xfId="54558"/>
    <cellStyle name="Total 3 3 9 3 3 2" xfId="54559"/>
    <cellStyle name="Total 3 3 9 3 3 3" xfId="54560"/>
    <cellStyle name="Total 3 3 9 3 3 4" xfId="54561"/>
    <cellStyle name="Total 3 3 9 3 4" xfId="54562"/>
    <cellStyle name="Total 3 3 9 3 5" xfId="54563"/>
    <cellStyle name="Total 3 3 9 3 6" xfId="54564"/>
    <cellStyle name="Total 3 3 9 4" xfId="54565"/>
    <cellStyle name="Total 3 3 9 5" xfId="54566"/>
    <cellStyle name="Total 3 4" xfId="54567"/>
    <cellStyle name="Total 3 4 10" xfId="54568"/>
    <cellStyle name="Total 3 4 10 2" xfId="54569"/>
    <cellStyle name="Total 3 4 10 2 2" xfId="54570"/>
    <cellStyle name="Total 3 4 10 2 2 2" xfId="54571"/>
    <cellStyle name="Total 3 4 10 2 2 3" xfId="54572"/>
    <cellStyle name="Total 3 4 10 2 2 4" xfId="54573"/>
    <cellStyle name="Total 3 4 10 2 3" xfId="54574"/>
    <cellStyle name="Total 3 4 10 2 4" xfId="54575"/>
    <cellStyle name="Total 3 4 10 2 5" xfId="54576"/>
    <cellStyle name="Total 3 4 10 3" xfId="54577"/>
    <cellStyle name="Total 3 4 10 3 2" xfId="54578"/>
    <cellStyle name="Total 3 4 10 3 2 2" xfId="54579"/>
    <cellStyle name="Total 3 4 10 3 2 3" xfId="54580"/>
    <cellStyle name="Total 3 4 10 3 2 4" xfId="54581"/>
    <cellStyle name="Total 3 4 10 3 3" xfId="54582"/>
    <cellStyle name="Total 3 4 10 3 3 2" xfId="54583"/>
    <cellStyle name="Total 3 4 10 3 3 3" xfId="54584"/>
    <cellStyle name="Total 3 4 10 3 3 4" xfId="54585"/>
    <cellStyle name="Total 3 4 10 3 4" xfId="54586"/>
    <cellStyle name="Total 3 4 10 3 5" xfId="54587"/>
    <cellStyle name="Total 3 4 10 3 6" xfId="54588"/>
    <cellStyle name="Total 3 4 10 4" xfId="54589"/>
    <cellStyle name="Total 3 4 10 5" xfId="54590"/>
    <cellStyle name="Total 3 4 11" xfId="54591"/>
    <cellStyle name="Total 3 4 11 2" xfId="54592"/>
    <cellStyle name="Total 3 4 11 2 2" xfId="54593"/>
    <cellStyle name="Total 3 4 11 2 2 2" xfId="54594"/>
    <cellStyle name="Total 3 4 11 2 2 3" xfId="54595"/>
    <cellStyle name="Total 3 4 11 2 2 4" xfId="54596"/>
    <cellStyle name="Total 3 4 11 2 3" xfId="54597"/>
    <cellStyle name="Total 3 4 11 2 4" xfId="54598"/>
    <cellStyle name="Total 3 4 11 2 5" xfId="54599"/>
    <cellStyle name="Total 3 4 11 3" xfId="54600"/>
    <cellStyle name="Total 3 4 11 3 2" xfId="54601"/>
    <cellStyle name="Total 3 4 11 3 2 2" xfId="54602"/>
    <cellStyle name="Total 3 4 11 3 2 3" xfId="54603"/>
    <cellStyle name="Total 3 4 11 3 2 4" xfId="54604"/>
    <cellStyle name="Total 3 4 11 3 3" xfId="54605"/>
    <cellStyle name="Total 3 4 11 3 3 2" xfId="54606"/>
    <cellStyle name="Total 3 4 11 3 3 3" xfId="54607"/>
    <cellStyle name="Total 3 4 11 3 3 4" xfId="54608"/>
    <cellStyle name="Total 3 4 11 3 4" xfId="54609"/>
    <cellStyle name="Total 3 4 11 3 5" xfId="54610"/>
    <cellStyle name="Total 3 4 11 3 6" xfId="54611"/>
    <cellStyle name="Total 3 4 11 4" xfId="54612"/>
    <cellStyle name="Total 3 4 11 5" xfId="54613"/>
    <cellStyle name="Total 3 4 12" xfId="54614"/>
    <cellStyle name="Total 3 4 12 2" xfId="54615"/>
    <cellStyle name="Total 3 4 12 2 2" xfId="54616"/>
    <cellStyle name="Total 3 4 12 2 2 2" xfId="54617"/>
    <cellStyle name="Total 3 4 12 2 2 3" xfId="54618"/>
    <cellStyle name="Total 3 4 12 2 2 4" xfId="54619"/>
    <cellStyle name="Total 3 4 12 2 3" xfId="54620"/>
    <cellStyle name="Total 3 4 12 2 3 2" xfId="54621"/>
    <cellStyle name="Total 3 4 12 2 3 3" xfId="54622"/>
    <cellStyle name="Total 3 4 12 2 3 4" xfId="54623"/>
    <cellStyle name="Total 3 4 12 2 4" xfId="54624"/>
    <cellStyle name="Total 3 4 12 2 5" xfId="54625"/>
    <cellStyle name="Total 3 4 12 2 6" xfId="54626"/>
    <cellStyle name="Total 3 4 12 3" xfId="54627"/>
    <cellStyle name="Total 3 4 12 3 2" xfId="54628"/>
    <cellStyle name="Total 3 4 12 3 2 2" xfId="54629"/>
    <cellStyle name="Total 3 4 12 3 2 3" xfId="54630"/>
    <cellStyle name="Total 3 4 12 3 2 4" xfId="54631"/>
    <cellStyle name="Total 3 4 12 3 3" xfId="54632"/>
    <cellStyle name="Total 3 4 12 3 3 2" xfId="54633"/>
    <cellStyle name="Total 3 4 12 3 3 3" xfId="54634"/>
    <cellStyle name="Total 3 4 12 3 3 4" xfId="54635"/>
    <cellStyle name="Total 3 4 12 3 4" xfId="54636"/>
    <cellStyle name="Total 3 4 12 3 5" xfId="54637"/>
    <cellStyle name="Total 3 4 12 3 6" xfId="54638"/>
    <cellStyle name="Total 3 4 12 4" xfId="54639"/>
    <cellStyle name="Total 3 4 12 5" xfId="54640"/>
    <cellStyle name="Total 3 4 12 6" xfId="54641"/>
    <cellStyle name="Total 3 4 13" xfId="54642"/>
    <cellStyle name="Total 3 4 14" xfId="54643"/>
    <cellStyle name="Total 3 4 2" xfId="54644"/>
    <cellStyle name="Total 3 4 2 2" xfId="54645"/>
    <cellStyle name="Total 3 4 2 2 2" xfId="54646"/>
    <cellStyle name="Total 3 4 2 2 2 2" xfId="54647"/>
    <cellStyle name="Total 3 4 2 2 2 2 2" xfId="54648"/>
    <cellStyle name="Total 3 4 2 2 2 2 3" xfId="54649"/>
    <cellStyle name="Total 3 4 2 2 2 2 4" xfId="54650"/>
    <cellStyle name="Total 3 4 2 2 2 3" xfId="54651"/>
    <cellStyle name="Total 3 4 2 2 2 3 2" xfId="54652"/>
    <cellStyle name="Total 3 4 2 2 2 3 3" xfId="54653"/>
    <cellStyle name="Total 3 4 2 2 2 3 4" xfId="54654"/>
    <cellStyle name="Total 3 4 2 2 2 4" xfId="54655"/>
    <cellStyle name="Total 3 4 2 2 2 5" xfId="54656"/>
    <cellStyle name="Total 3 4 2 2 2 6" xfId="54657"/>
    <cellStyle name="Total 3 4 2 2 3" xfId="54658"/>
    <cellStyle name="Total 3 4 2 2 3 2" xfId="54659"/>
    <cellStyle name="Total 3 4 2 2 3 2 2" xfId="54660"/>
    <cellStyle name="Total 3 4 2 2 3 2 3" xfId="54661"/>
    <cellStyle name="Total 3 4 2 2 3 2 4" xfId="54662"/>
    <cellStyle name="Total 3 4 2 2 3 3" xfId="54663"/>
    <cellStyle name="Total 3 4 2 2 3 3 2" xfId="54664"/>
    <cellStyle name="Total 3 4 2 2 3 3 3" xfId="54665"/>
    <cellStyle name="Total 3 4 2 2 3 3 4" xfId="54666"/>
    <cellStyle name="Total 3 4 2 2 3 4" xfId="54667"/>
    <cellStyle name="Total 3 4 2 2 3 5" xfId="54668"/>
    <cellStyle name="Total 3 4 2 2 3 6" xfId="54669"/>
    <cellStyle name="Total 3 4 2 2 4" xfId="54670"/>
    <cellStyle name="Total 3 4 2 2 5" xfId="54671"/>
    <cellStyle name="Total 3 4 2 2 6" xfId="54672"/>
    <cellStyle name="Total 3 4 2 3" xfId="54673"/>
    <cellStyle name="Total 3 4 2 4" xfId="54674"/>
    <cellStyle name="Total 3 4 3" xfId="54675"/>
    <cellStyle name="Total 3 4 3 2" xfId="54676"/>
    <cellStyle name="Total 3 4 3 2 2" xfId="54677"/>
    <cellStyle name="Total 3 4 3 2 2 2" xfId="54678"/>
    <cellStyle name="Total 3 4 3 2 2 2 2" xfId="54679"/>
    <cellStyle name="Total 3 4 3 2 2 2 3" xfId="54680"/>
    <cellStyle name="Total 3 4 3 2 2 2 4" xfId="54681"/>
    <cellStyle name="Total 3 4 3 2 2 3" xfId="54682"/>
    <cellStyle name="Total 3 4 3 2 2 3 2" xfId="54683"/>
    <cellStyle name="Total 3 4 3 2 2 3 3" xfId="54684"/>
    <cellStyle name="Total 3 4 3 2 2 3 4" xfId="54685"/>
    <cellStyle name="Total 3 4 3 2 2 4" xfId="54686"/>
    <cellStyle name="Total 3 4 3 2 2 5" xfId="54687"/>
    <cellStyle name="Total 3 4 3 2 2 6" xfId="54688"/>
    <cellStyle name="Total 3 4 3 2 3" xfId="54689"/>
    <cellStyle name="Total 3 4 3 2 3 2" xfId="54690"/>
    <cellStyle name="Total 3 4 3 2 3 2 2" xfId="54691"/>
    <cellStyle name="Total 3 4 3 2 3 2 3" xfId="54692"/>
    <cellStyle name="Total 3 4 3 2 3 2 4" xfId="54693"/>
    <cellStyle name="Total 3 4 3 2 3 3" xfId="54694"/>
    <cellStyle name="Total 3 4 3 2 3 3 2" xfId="54695"/>
    <cellStyle name="Total 3 4 3 2 3 3 3" xfId="54696"/>
    <cellStyle name="Total 3 4 3 2 3 3 4" xfId="54697"/>
    <cellStyle name="Total 3 4 3 2 3 4" xfId="54698"/>
    <cellStyle name="Total 3 4 3 2 3 5" xfId="54699"/>
    <cellStyle name="Total 3 4 3 2 3 6" xfId="54700"/>
    <cellStyle name="Total 3 4 3 2 4" xfId="54701"/>
    <cellStyle name="Total 3 4 3 2 5" xfId="54702"/>
    <cellStyle name="Total 3 4 3 2 6" xfId="54703"/>
    <cellStyle name="Total 3 4 3 3" xfId="54704"/>
    <cellStyle name="Total 3 4 3 4" xfId="54705"/>
    <cellStyle name="Total 3 4 4" xfId="54706"/>
    <cellStyle name="Total 3 4 4 2" xfId="54707"/>
    <cellStyle name="Total 3 4 4 2 2" xfId="54708"/>
    <cellStyle name="Total 3 4 4 2 2 2" xfId="54709"/>
    <cellStyle name="Total 3 4 4 2 2 2 2" xfId="54710"/>
    <cellStyle name="Total 3 4 4 2 2 2 3" xfId="54711"/>
    <cellStyle name="Total 3 4 4 2 2 2 4" xfId="54712"/>
    <cellStyle name="Total 3 4 4 2 2 3" xfId="54713"/>
    <cellStyle name="Total 3 4 4 2 2 3 2" xfId="54714"/>
    <cellStyle name="Total 3 4 4 2 2 3 3" xfId="54715"/>
    <cellStyle name="Total 3 4 4 2 2 3 4" xfId="54716"/>
    <cellStyle name="Total 3 4 4 2 2 4" xfId="54717"/>
    <cellStyle name="Total 3 4 4 2 2 5" xfId="54718"/>
    <cellStyle name="Total 3 4 4 2 2 6" xfId="54719"/>
    <cellStyle name="Total 3 4 4 2 3" xfId="54720"/>
    <cellStyle name="Total 3 4 4 2 3 2" xfId="54721"/>
    <cellStyle name="Total 3 4 4 2 3 2 2" xfId="54722"/>
    <cellStyle name="Total 3 4 4 2 3 2 3" xfId="54723"/>
    <cellStyle name="Total 3 4 4 2 3 2 4" xfId="54724"/>
    <cellStyle name="Total 3 4 4 2 3 3" xfId="54725"/>
    <cellStyle name="Total 3 4 4 2 3 3 2" xfId="54726"/>
    <cellStyle name="Total 3 4 4 2 3 3 3" xfId="54727"/>
    <cellStyle name="Total 3 4 4 2 3 3 4" xfId="54728"/>
    <cellStyle name="Total 3 4 4 2 3 4" xfId="54729"/>
    <cellStyle name="Total 3 4 4 2 3 5" xfId="54730"/>
    <cellStyle name="Total 3 4 4 2 3 6" xfId="54731"/>
    <cellStyle name="Total 3 4 4 2 4" xfId="54732"/>
    <cellStyle name="Total 3 4 4 2 5" xfId="54733"/>
    <cellStyle name="Total 3 4 4 2 6" xfId="54734"/>
    <cellStyle name="Total 3 4 4 3" xfId="54735"/>
    <cellStyle name="Total 3 4 4 4" xfId="54736"/>
    <cellStyle name="Total 3 4 5" xfId="54737"/>
    <cellStyle name="Total 3 4 5 2" xfId="54738"/>
    <cellStyle name="Total 3 4 5 2 2" xfId="54739"/>
    <cellStyle name="Total 3 4 5 2 2 2" xfId="54740"/>
    <cellStyle name="Total 3 4 5 2 2 3" xfId="54741"/>
    <cellStyle name="Total 3 4 5 2 2 4" xfId="54742"/>
    <cellStyle name="Total 3 4 5 2 3" xfId="54743"/>
    <cellStyle name="Total 3 4 5 2 4" xfId="54744"/>
    <cellStyle name="Total 3 4 5 2 5" xfId="54745"/>
    <cellStyle name="Total 3 4 5 3" xfId="54746"/>
    <cellStyle name="Total 3 4 5 3 2" xfId="54747"/>
    <cellStyle name="Total 3 4 5 3 2 2" xfId="54748"/>
    <cellStyle name="Total 3 4 5 3 2 3" xfId="54749"/>
    <cellStyle name="Total 3 4 5 3 2 4" xfId="54750"/>
    <cellStyle name="Total 3 4 5 3 3" xfId="54751"/>
    <cellStyle name="Total 3 4 5 3 3 2" xfId="54752"/>
    <cellStyle name="Total 3 4 5 3 3 3" xfId="54753"/>
    <cellStyle name="Total 3 4 5 3 3 4" xfId="54754"/>
    <cellStyle name="Total 3 4 5 3 4" xfId="54755"/>
    <cellStyle name="Total 3 4 5 3 5" xfId="54756"/>
    <cellStyle name="Total 3 4 5 3 6" xfId="54757"/>
    <cellStyle name="Total 3 4 5 4" xfId="54758"/>
    <cellStyle name="Total 3 4 5 5" xfId="54759"/>
    <cellStyle name="Total 3 4 6" xfId="54760"/>
    <cellStyle name="Total 3 4 6 2" xfId="54761"/>
    <cellStyle name="Total 3 4 6 2 2" xfId="54762"/>
    <cellStyle name="Total 3 4 6 2 2 2" xfId="54763"/>
    <cellStyle name="Total 3 4 6 2 2 3" xfId="54764"/>
    <cellStyle name="Total 3 4 6 2 2 4" xfId="54765"/>
    <cellStyle name="Total 3 4 6 2 3" xfId="54766"/>
    <cellStyle name="Total 3 4 6 2 4" xfId="54767"/>
    <cellStyle name="Total 3 4 6 2 5" xfId="54768"/>
    <cellStyle name="Total 3 4 6 3" xfId="54769"/>
    <cellStyle name="Total 3 4 6 3 2" xfId="54770"/>
    <cellStyle name="Total 3 4 6 3 2 2" xfId="54771"/>
    <cellStyle name="Total 3 4 6 3 2 3" xfId="54772"/>
    <cellStyle name="Total 3 4 6 3 2 4" xfId="54773"/>
    <cellStyle name="Total 3 4 6 3 3" xfId="54774"/>
    <cellStyle name="Total 3 4 6 3 3 2" xfId="54775"/>
    <cellStyle name="Total 3 4 6 3 3 3" xfId="54776"/>
    <cellStyle name="Total 3 4 6 3 3 4" xfId="54777"/>
    <cellStyle name="Total 3 4 6 3 4" xfId="54778"/>
    <cellStyle name="Total 3 4 6 3 5" xfId="54779"/>
    <cellStyle name="Total 3 4 6 3 6" xfId="54780"/>
    <cellStyle name="Total 3 4 6 4" xfId="54781"/>
    <cellStyle name="Total 3 4 6 5" xfId="54782"/>
    <cellStyle name="Total 3 4 7" xfId="54783"/>
    <cellStyle name="Total 3 4 7 2" xfId="54784"/>
    <cellStyle name="Total 3 4 7 2 2" xfId="54785"/>
    <cellStyle name="Total 3 4 7 2 2 2" xfId="54786"/>
    <cellStyle name="Total 3 4 7 2 2 3" xfId="54787"/>
    <cellStyle name="Total 3 4 7 2 2 4" xfId="54788"/>
    <cellStyle name="Total 3 4 7 2 3" xfId="54789"/>
    <cellStyle name="Total 3 4 7 2 4" xfId="54790"/>
    <cellStyle name="Total 3 4 7 2 5" xfId="54791"/>
    <cellStyle name="Total 3 4 7 3" xfId="54792"/>
    <cellStyle name="Total 3 4 7 3 2" xfId="54793"/>
    <cellStyle name="Total 3 4 7 3 2 2" xfId="54794"/>
    <cellStyle name="Total 3 4 7 3 2 3" xfId="54795"/>
    <cellStyle name="Total 3 4 7 3 2 4" xfId="54796"/>
    <cellStyle name="Total 3 4 7 3 3" xfId="54797"/>
    <cellStyle name="Total 3 4 7 3 3 2" xfId="54798"/>
    <cellStyle name="Total 3 4 7 3 3 3" xfId="54799"/>
    <cellStyle name="Total 3 4 7 3 3 4" xfId="54800"/>
    <cellStyle name="Total 3 4 7 3 4" xfId="54801"/>
    <cellStyle name="Total 3 4 7 3 5" xfId="54802"/>
    <cellStyle name="Total 3 4 7 3 6" xfId="54803"/>
    <cellStyle name="Total 3 4 7 4" xfId="54804"/>
    <cellStyle name="Total 3 4 7 5" xfId="54805"/>
    <cellStyle name="Total 3 4 8" xfId="54806"/>
    <cellStyle name="Total 3 4 8 2" xfId="54807"/>
    <cellStyle name="Total 3 4 8 2 2" xfId="54808"/>
    <cellStyle name="Total 3 4 8 2 2 2" xfId="54809"/>
    <cellStyle name="Total 3 4 8 2 2 3" xfId="54810"/>
    <cellStyle name="Total 3 4 8 2 2 4" xfId="54811"/>
    <cellStyle name="Total 3 4 8 2 3" xfId="54812"/>
    <cellStyle name="Total 3 4 8 2 4" xfId="54813"/>
    <cellStyle name="Total 3 4 8 2 5" xfId="54814"/>
    <cellStyle name="Total 3 4 8 3" xfId="54815"/>
    <cellStyle name="Total 3 4 8 3 2" xfId="54816"/>
    <cellStyle name="Total 3 4 8 3 2 2" xfId="54817"/>
    <cellStyle name="Total 3 4 8 3 2 3" xfId="54818"/>
    <cellStyle name="Total 3 4 8 3 2 4" xfId="54819"/>
    <cellStyle name="Total 3 4 8 3 3" xfId="54820"/>
    <cellStyle name="Total 3 4 8 3 3 2" xfId="54821"/>
    <cellStyle name="Total 3 4 8 3 3 3" xfId="54822"/>
    <cellStyle name="Total 3 4 8 3 3 4" xfId="54823"/>
    <cellStyle name="Total 3 4 8 3 4" xfId="54824"/>
    <cellStyle name="Total 3 4 8 3 5" xfId="54825"/>
    <cellStyle name="Total 3 4 8 3 6" xfId="54826"/>
    <cellStyle name="Total 3 4 8 4" xfId="54827"/>
    <cellStyle name="Total 3 4 8 5" xfId="54828"/>
    <cellStyle name="Total 3 4 9" xfId="54829"/>
    <cellStyle name="Total 3 4 9 2" xfId="54830"/>
    <cellStyle name="Total 3 4 9 2 2" xfId="54831"/>
    <cellStyle name="Total 3 4 9 2 2 2" xfId="54832"/>
    <cellStyle name="Total 3 4 9 2 2 3" xfId="54833"/>
    <cellStyle name="Total 3 4 9 2 2 4" xfId="54834"/>
    <cellStyle name="Total 3 4 9 2 3" xfId="54835"/>
    <cellStyle name="Total 3 4 9 2 4" xfId="54836"/>
    <cellStyle name="Total 3 4 9 2 5" xfId="54837"/>
    <cellStyle name="Total 3 4 9 3" xfId="54838"/>
    <cellStyle name="Total 3 4 9 3 2" xfId="54839"/>
    <cellStyle name="Total 3 4 9 3 2 2" xfId="54840"/>
    <cellStyle name="Total 3 4 9 3 2 3" xfId="54841"/>
    <cellStyle name="Total 3 4 9 3 2 4" xfId="54842"/>
    <cellStyle name="Total 3 4 9 3 3" xfId="54843"/>
    <cellStyle name="Total 3 4 9 3 3 2" xfId="54844"/>
    <cellStyle name="Total 3 4 9 3 3 3" xfId="54845"/>
    <cellStyle name="Total 3 4 9 3 3 4" xfId="54846"/>
    <cellStyle name="Total 3 4 9 3 4" xfId="54847"/>
    <cellStyle name="Total 3 4 9 3 5" xfId="54848"/>
    <cellStyle name="Total 3 4 9 3 6" xfId="54849"/>
    <cellStyle name="Total 3 4 9 4" xfId="54850"/>
    <cellStyle name="Total 3 4 9 5" xfId="54851"/>
    <cellStyle name="Total 3 5" xfId="54852"/>
    <cellStyle name="Total 3 5 2" xfId="54853"/>
    <cellStyle name="Total 3 5 2 2" xfId="54854"/>
    <cellStyle name="Total 3 5 2 2 2" xfId="54855"/>
    <cellStyle name="Total 3 5 2 2 3" xfId="54856"/>
    <cellStyle name="Total 3 5 2 2 4" xfId="54857"/>
    <cellStyle name="Total 3 5 2 3" xfId="54858"/>
    <cellStyle name="Total 3 5 2 4" xfId="54859"/>
    <cellStyle name="Total 3 5 2 5" xfId="54860"/>
    <cellStyle name="Total 3 5 3" xfId="54861"/>
    <cellStyle name="Total 3 5 3 2" xfId="54862"/>
    <cellStyle name="Total 3 5 3 2 2" xfId="54863"/>
    <cellStyle name="Total 3 5 3 2 3" xfId="54864"/>
    <cellStyle name="Total 3 5 3 2 4" xfId="54865"/>
    <cellStyle name="Total 3 5 3 3" xfId="54866"/>
    <cellStyle name="Total 3 5 3 3 2" xfId="54867"/>
    <cellStyle name="Total 3 5 3 3 3" xfId="54868"/>
    <cellStyle name="Total 3 5 3 3 4" xfId="54869"/>
    <cellStyle name="Total 3 5 3 4" xfId="54870"/>
    <cellStyle name="Total 3 5 3 5" xfId="54871"/>
    <cellStyle name="Total 3 5 3 6" xfId="54872"/>
    <cellStyle name="Total 3 5 4" xfId="54873"/>
    <cellStyle name="Total 3 5 5" xfId="54874"/>
    <cellStyle name="Total 3 6" xfId="54875"/>
    <cellStyle name="Total 3 6 2" xfId="54876"/>
    <cellStyle name="Total 3 6 2 2" xfId="54877"/>
    <cellStyle name="Total 3 6 2 2 2" xfId="54878"/>
    <cellStyle name="Total 3 6 2 2 3" xfId="54879"/>
    <cellStyle name="Total 3 6 2 2 4" xfId="54880"/>
    <cellStyle name="Total 3 6 2 3" xfId="54881"/>
    <cellStyle name="Total 3 6 2 3 2" xfId="54882"/>
    <cellStyle name="Total 3 6 2 3 3" xfId="54883"/>
    <cellStyle name="Total 3 6 2 3 4" xfId="54884"/>
    <cellStyle name="Total 3 6 2 4" xfId="54885"/>
    <cellStyle name="Total 3 6 2 5" xfId="54886"/>
    <cellStyle name="Total 3 6 2 6" xfId="54887"/>
    <cellStyle name="Total 3 6 3" xfId="54888"/>
    <cellStyle name="Total 3 6 3 2" xfId="54889"/>
    <cellStyle name="Total 3 6 3 2 2" xfId="54890"/>
    <cellStyle name="Total 3 6 3 2 3" xfId="54891"/>
    <cellStyle name="Total 3 6 3 2 4" xfId="54892"/>
    <cellStyle name="Total 3 6 3 3" xfId="54893"/>
    <cellStyle name="Total 3 6 3 3 2" xfId="54894"/>
    <cellStyle name="Total 3 6 3 3 3" xfId="54895"/>
    <cellStyle name="Total 3 6 3 3 4" xfId="54896"/>
    <cellStyle name="Total 3 6 3 4" xfId="54897"/>
    <cellStyle name="Total 3 6 3 5" xfId="54898"/>
    <cellStyle name="Total 3 6 3 6" xfId="54899"/>
    <cellStyle name="Total 3 6 4" xfId="54900"/>
    <cellStyle name="Total 3 6 5" xfId="54901"/>
    <cellStyle name="Total 3 6 6" xfId="54902"/>
    <cellStyle name="Total 3 7" xfId="54903"/>
    <cellStyle name="Total 3 8" xfId="54904"/>
    <cellStyle name="Total 4" xfId="54905"/>
    <cellStyle name="Total 4 2" xfId="54906"/>
    <cellStyle name="Total 4 2 2" xfId="54907"/>
    <cellStyle name="Total 4 2 2 10" xfId="54908"/>
    <cellStyle name="Total 4 2 2 10 2" xfId="54909"/>
    <cellStyle name="Total 4 2 2 10 2 2" xfId="54910"/>
    <cellStyle name="Total 4 2 2 10 2 2 2" xfId="54911"/>
    <cellStyle name="Total 4 2 2 10 2 2 3" xfId="54912"/>
    <cellStyle name="Total 4 2 2 10 2 2 4" xfId="54913"/>
    <cellStyle name="Total 4 2 2 10 2 3" xfId="54914"/>
    <cellStyle name="Total 4 2 2 10 2 4" xfId="54915"/>
    <cellStyle name="Total 4 2 2 10 2 5" xfId="54916"/>
    <cellStyle name="Total 4 2 2 10 3" xfId="54917"/>
    <cellStyle name="Total 4 2 2 10 3 2" xfId="54918"/>
    <cellStyle name="Total 4 2 2 10 3 2 2" xfId="54919"/>
    <cellStyle name="Total 4 2 2 10 3 2 3" xfId="54920"/>
    <cellStyle name="Total 4 2 2 10 3 2 4" xfId="54921"/>
    <cellStyle name="Total 4 2 2 10 3 3" xfId="54922"/>
    <cellStyle name="Total 4 2 2 10 3 3 2" xfId="54923"/>
    <cellStyle name="Total 4 2 2 10 3 3 3" xfId="54924"/>
    <cellStyle name="Total 4 2 2 10 3 3 4" xfId="54925"/>
    <cellStyle name="Total 4 2 2 10 3 4" xfId="54926"/>
    <cellStyle name="Total 4 2 2 10 3 5" xfId="54927"/>
    <cellStyle name="Total 4 2 2 10 3 6" xfId="54928"/>
    <cellStyle name="Total 4 2 2 10 4" xfId="54929"/>
    <cellStyle name="Total 4 2 2 10 5" xfId="54930"/>
    <cellStyle name="Total 4 2 2 11" xfId="54931"/>
    <cellStyle name="Total 4 2 2 11 2" xfId="54932"/>
    <cellStyle name="Total 4 2 2 11 2 2" xfId="54933"/>
    <cellStyle name="Total 4 2 2 11 2 2 2" xfId="54934"/>
    <cellStyle name="Total 4 2 2 11 2 2 3" xfId="54935"/>
    <cellStyle name="Total 4 2 2 11 2 2 4" xfId="54936"/>
    <cellStyle name="Total 4 2 2 11 2 3" xfId="54937"/>
    <cellStyle name="Total 4 2 2 11 2 4" xfId="54938"/>
    <cellStyle name="Total 4 2 2 11 2 5" xfId="54939"/>
    <cellStyle name="Total 4 2 2 11 3" xfId="54940"/>
    <cellStyle name="Total 4 2 2 11 3 2" xfId="54941"/>
    <cellStyle name="Total 4 2 2 11 3 2 2" xfId="54942"/>
    <cellStyle name="Total 4 2 2 11 3 2 3" xfId="54943"/>
    <cellStyle name="Total 4 2 2 11 3 2 4" xfId="54944"/>
    <cellStyle name="Total 4 2 2 11 3 3" xfId="54945"/>
    <cellStyle name="Total 4 2 2 11 3 3 2" xfId="54946"/>
    <cellStyle name="Total 4 2 2 11 3 3 3" xfId="54947"/>
    <cellStyle name="Total 4 2 2 11 3 3 4" xfId="54948"/>
    <cellStyle name="Total 4 2 2 11 3 4" xfId="54949"/>
    <cellStyle name="Total 4 2 2 11 3 5" xfId="54950"/>
    <cellStyle name="Total 4 2 2 11 3 6" xfId="54951"/>
    <cellStyle name="Total 4 2 2 11 4" xfId="54952"/>
    <cellStyle name="Total 4 2 2 11 5" xfId="54953"/>
    <cellStyle name="Total 4 2 2 12" xfId="54954"/>
    <cellStyle name="Total 4 2 2 12 2" xfId="54955"/>
    <cellStyle name="Total 4 2 2 12 2 2" xfId="54956"/>
    <cellStyle name="Total 4 2 2 12 2 2 2" xfId="54957"/>
    <cellStyle name="Total 4 2 2 12 2 2 3" xfId="54958"/>
    <cellStyle name="Total 4 2 2 12 2 2 4" xfId="54959"/>
    <cellStyle name="Total 4 2 2 12 2 3" xfId="54960"/>
    <cellStyle name="Total 4 2 2 12 2 3 2" xfId="54961"/>
    <cellStyle name="Total 4 2 2 12 2 3 3" xfId="54962"/>
    <cellStyle name="Total 4 2 2 12 2 3 4" xfId="54963"/>
    <cellStyle name="Total 4 2 2 12 2 4" xfId="54964"/>
    <cellStyle name="Total 4 2 2 12 2 5" xfId="54965"/>
    <cellStyle name="Total 4 2 2 12 2 6" xfId="54966"/>
    <cellStyle name="Total 4 2 2 12 3" xfId="54967"/>
    <cellStyle name="Total 4 2 2 12 3 2" xfId="54968"/>
    <cellStyle name="Total 4 2 2 12 3 2 2" xfId="54969"/>
    <cellStyle name="Total 4 2 2 12 3 2 3" xfId="54970"/>
    <cellStyle name="Total 4 2 2 12 3 2 4" xfId="54971"/>
    <cellStyle name="Total 4 2 2 12 3 3" xfId="54972"/>
    <cellStyle name="Total 4 2 2 12 3 3 2" xfId="54973"/>
    <cellStyle name="Total 4 2 2 12 3 3 3" xfId="54974"/>
    <cellStyle name="Total 4 2 2 12 3 3 4" xfId="54975"/>
    <cellStyle name="Total 4 2 2 12 3 4" xfId="54976"/>
    <cellStyle name="Total 4 2 2 12 3 5" xfId="54977"/>
    <cellStyle name="Total 4 2 2 12 3 6" xfId="54978"/>
    <cellStyle name="Total 4 2 2 12 4" xfId="54979"/>
    <cellStyle name="Total 4 2 2 12 5" xfId="54980"/>
    <cellStyle name="Total 4 2 2 12 6" xfId="54981"/>
    <cellStyle name="Total 4 2 2 13" xfId="54982"/>
    <cellStyle name="Total 4 2 2 14" xfId="54983"/>
    <cellStyle name="Total 4 2 2 2" xfId="54984"/>
    <cellStyle name="Total 4 2 2 2 2" xfId="54985"/>
    <cellStyle name="Total 4 2 2 2 2 2" xfId="54986"/>
    <cellStyle name="Total 4 2 2 2 2 2 2" xfId="54987"/>
    <cellStyle name="Total 4 2 2 2 2 2 2 2" xfId="54988"/>
    <cellStyle name="Total 4 2 2 2 2 2 2 3" xfId="54989"/>
    <cellStyle name="Total 4 2 2 2 2 2 2 4" xfId="54990"/>
    <cellStyle name="Total 4 2 2 2 2 2 3" xfId="54991"/>
    <cellStyle name="Total 4 2 2 2 2 2 3 2" xfId="54992"/>
    <cellStyle name="Total 4 2 2 2 2 2 3 3" xfId="54993"/>
    <cellStyle name="Total 4 2 2 2 2 2 3 4" xfId="54994"/>
    <cellStyle name="Total 4 2 2 2 2 2 4" xfId="54995"/>
    <cellStyle name="Total 4 2 2 2 2 2 5" xfId="54996"/>
    <cellStyle name="Total 4 2 2 2 2 2 6" xfId="54997"/>
    <cellStyle name="Total 4 2 2 2 2 3" xfId="54998"/>
    <cellStyle name="Total 4 2 2 2 2 3 2" xfId="54999"/>
    <cellStyle name="Total 4 2 2 2 2 3 2 2" xfId="55000"/>
    <cellStyle name="Total 4 2 2 2 2 3 2 3" xfId="55001"/>
    <cellStyle name="Total 4 2 2 2 2 3 2 4" xfId="55002"/>
    <cellStyle name="Total 4 2 2 2 2 3 3" xfId="55003"/>
    <cellStyle name="Total 4 2 2 2 2 3 3 2" xfId="55004"/>
    <cellStyle name="Total 4 2 2 2 2 3 3 3" xfId="55005"/>
    <cellStyle name="Total 4 2 2 2 2 3 3 4" xfId="55006"/>
    <cellStyle name="Total 4 2 2 2 2 3 4" xfId="55007"/>
    <cellStyle name="Total 4 2 2 2 2 3 5" xfId="55008"/>
    <cellStyle name="Total 4 2 2 2 2 3 6" xfId="55009"/>
    <cellStyle name="Total 4 2 2 2 2 4" xfId="55010"/>
    <cellStyle name="Total 4 2 2 2 2 5" xfId="55011"/>
    <cellStyle name="Total 4 2 2 2 2 6" xfId="55012"/>
    <cellStyle name="Total 4 2 2 2 3" xfId="55013"/>
    <cellStyle name="Total 4 2 2 2 4" xfId="55014"/>
    <cellStyle name="Total 4 2 2 3" xfId="55015"/>
    <cellStyle name="Total 4 2 2 3 2" xfId="55016"/>
    <cellStyle name="Total 4 2 2 3 2 2" xfId="55017"/>
    <cellStyle name="Total 4 2 2 3 2 2 2" xfId="55018"/>
    <cellStyle name="Total 4 2 2 3 2 2 2 2" xfId="55019"/>
    <cellStyle name="Total 4 2 2 3 2 2 2 3" xfId="55020"/>
    <cellStyle name="Total 4 2 2 3 2 2 2 4" xfId="55021"/>
    <cellStyle name="Total 4 2 2 3 2 2 3" xfId="55022"/>
    <cellStyle name="Total 4 2 2 3 2 2 3 2" xfId="55023"/>
    <cellStyle name="Total 4 2 2 3 2 2 3 3" xfId="55024"/>
    <cellStyle name="Total 4 2 2 3 2 2 3 4" xfId="55025"/>
    <cellStyle name="Total 4 2 2 3 2 2 4" xfId="55026"/>
    <cellStyle name="Total 4 2 2 3 2 2 5" xfId="55027"/>
    <cellStyle name="Total 4 2 2 3 2 2 6" xfId="55028"/>
    <cellStyle name="Total 4 2 2 3 2 3" xfId="55029"/>
    <cellStyle name="Total 4 2 2 3 2 3 2" xfId="55030"/>
    <cellStyle name="Total 4 2 2 3 2 3 2 2" xfId="55031"/>
    <cellStyle name="Total 4 2 2 3 2 3 2 3" xfId="55032"/>
    <cellStyle name="Total 4 2 2 3 2 3 2 4" xfId="55033"/>
    <cellStyle name="Total 4 2 2 3 2 3 3" xfId="55034"/>
    <cellStyle name="Total 4 2 2 3 2 3 3 2" xfId="55035"/>
    <cellStyle name="Total 4 2 2 3 2 3 3 3" xfId="55036"/>
    <cellStyle name="Total 4 2 2 3 2 3 3 4" xfId="55037"/>
    <cellStyle name="Total 4 2 2 3 2 3 4" xfId="55038"/>
    <cellStyle name="Total 4 2 2 3 2 3 5" xfId="55039"/>
    <cellStyle name="Total 4 2 2 3 2 3 6" xfId="55040"/>
    <cellStyle name="Total 4 2 2 3 2 4" xfId="55041"/>
    <cellStyle name="Total 4 2 2 3 2 5" xfId="55042"/>
    <cellStyle name="Total 4 2 2 3 2 6" xfId="55043"/>
    <cellStyle name="Total 4 2 2 3 3" xfId="55044"/>
    <cellStyle name="Total 4 2 2 3 4" xfId="55045"/>
    <cellStyle name="Total 4 2 2 4" xfId="55046"/>
    <cellStyle name="Total 4 2 2 4 2" xfId="55047"/>
    <cellStyle name="Total 4 2 2 4 2 2" xfId="55048"/>
    <cellStyle name="Total 4 2 2 4 2 2 2" xfId="55049"/>
    <cellStyle name="Total 4 2 2 4 2 2 2 2" xfId="55050"/>
    <cellStyle name="Total 4 2 2 4 2 2 2 3" xfId="55051"/>
    <cellStyle name="Total 4 2 2 4 2 2 2 4" xfId="55052"/>
    <cellStyle name="Total 4 2 2 4 2 2 3" xfId="55053"/>
    <cellStyle name="Total 4 2 2 4 2 2 3 2" xfId="55054"/>
    <cellStyle name="Total 4 2 2 4 2 2 3 3" xfId="55055"/>
    <cellStyle name="Total 4 2 2 4 2 2 3 4" xfId="55056"/>
    <cellStyle name="Total 4 2 2 4 2 2 4" xfId="55057"/>
    <cellStyle name="Total 4 2 2 4 2 2 5" xfId="55058"/>
    <cellStyle name="Total 4 2 2 4 2 2 6" xfId="55059"/>
    <cellStyle name="Total 4 2 2 4 2 3" xfId="55060"/>
    <cellStyle name="Total 4 2 2 4 2 3 2" xfId="55061"/>
    <cellStyle name="Total 4 2 2 4 2 3 2 2" xfId="55062"/>
    <cellStyle name="Total 4 2 2 4 2 3 2 3" xfId="55063"/>
    <cellStyle name="Total 4 2 2 4 2 3 2 4" xfId="55064"/>
    <cellStyle name="Total 4 2 2 4 2 3 3" xfId="55065"/>
    <cellStyle name="Total 4 2 2 4 2 3 3 2" xfId="55066"/>
    <cellStyle name="Total 4 2 2 4 2 3 3 3" xfId="55067"/>
    <cellStyle name="Total 4 2 2 4 2 3 3 4" xfId="55068"/>
    <cellStyle name="Total 4 2 2 4 2 3 4" xfId="55069"/>
    <cellStyle name="Total 4 2 2 4 2 3 5" xfId="55070"/>
    <cellStyle name="Total 4 2 2 4 2 3 6" xfId="55071"/>
    <cellStyle name="Total 4 2 2 4 2 4" xfId="55072"/>
    <cellStyle name="Total 4 2 2 4 2 5" xfId="55073"/>
    <cellStyle name="Total 4 2 2 4 2 6" xfId="55074"/>
    <cellStyle name="Total 4 2 2 4 3" xfId="55075"/>
    <cellStyle name="Total 4 2 2 4 4" xfId="55076"/>
    <cellStyle name="Total 4 2 2 5" xfId="55077"/>
    <cellStyle name="Total 4 2 2 5 2" xfId="55078"/>
    <cellStyle name="Total 4 2 2 5 2 2" xfId="55079"/>
    <cellStyle name="Total 4 2 2 5 2 2 2" xfId="55080"/>
    <cellStyle name="Total 4 2 2 5 2 2 3" xfId="55081"/>
    <cellStyle name="Total 4 2 2 5 2 2 4" xfId="55082"/>
    <cellStyle name="Total 4 2 2 5 2 3" xfId="55083"/>
    <cellStyle name="Total 4 2 2 5 2 4" xfId="55084"/>
    <cellStyle name="Total 4 2 2 5 2 5" xfId="55085"/>
    <cellStyle name="Total 4 2 2 5 3" xfId="55086"/>
    <cellStyle name="Total 4 2 2 5 3 2" xfId="55087"/>
    <cellStyle name="Total 4 2 2 5 3 2 2" xfId="55088"/>
    <cellStyle name="Total 4 2 2 5 3 2 3" xfId="55089"/>
    <cellStyle name="Total 4 2 2 5 3 2 4" xfId="55090"/>
    <cellStyle name="Total 4 2 2 5 3 3" xfId="55091"/>
    <cellStyle name="Total 4 2 2 5 3 3 2" xfId="55092"/>
    <cellStyle name="Total 4 2 2 5 3 3 3" xfId="55093"/>
    <cellStyle name="Total 4 2 2 5 3 3 4" xfId="55094"/>
    <cellStyle name="Total 4 2 2 5 3 4" xfId="55095"/>
    <cellStyle name="Total 4 2 2 5 3 5" xfId="55096"/>
    <cellStyle name="Total 4 2 2 5 3 6" xfId="55097"/>
    <cellStyle name="Total 4 2 2 5 4" xfId="55098"/>
    <cellStyle name="Total 4 2 2 5 5" xfId="55099"/>
    <cellStyle name="Total 4 2 2 6" xfId="55100"/>
    <cellStyle name="Total 4 2 2 6 2" xfId="55101"/>
    <cellStyle name="Total 4 2 2 6 2 2" xfId="55102"/>
    <cellStyle name="Total 4 2 2 6 2 2 2" xfId="55103"/>
    <cellStyle name="Total 4 2 2 6 2 2 3" xfId="55104"/>
    <cellStyle name="Total 4 2 2 6 2 2 4" xfId="55105"/>
    <cellStyle name="Total 4 2 2 6 2 3" xfId="55106"/>
    <cellStyle name="Total 4 2 2 6 2 4" xfId="55107"/>
    <cellStyle name="Total 4 2 2 6 2 5" xfId="55108"/>
    <cellStyle name="Total 4 2 2 6 3" xfId="55109"/>
    <cellStyle name="Total 4 2 2 6 3 2" xfId="55110"/>
    <cellStyle name="Total 4 2 2 6 3 2 2" xfId="55111"/>
    <cellStyle name="Total 4 2 2 6 3 2 3" xfId="55112"/>
    <cellStyle name="Total 4 2 2 6 3 2 4" xfId="55113"/>
    <cellStyle name="Total 4 2 2 6 3 3" xfId="55114"/>
    <cellStyle name="Total 4 2 2 6 3 3 2" xfId="55115"/>
    <cellStyle name="Total 4 2 2 6 3 3 3" xfId="55116"/>
    <cellStyle name="Total 4 2 2 6 3 3 4" xfId="55117"/>
    <cellStyle name="Total 4 2 2 6 3 4" xfId="55118"/>
    <cellStyle name="Total 4 2 2 6 3 5" xfId="55119"/>
    <cellStyle name="Total 4 2 2 6 3 6" xfId="55120"/>
    <cellStyle name="Total 4 2 2 6 4" xfId="55121"/>
    <cellStyle name="Total 4 2 2 6 5" xfId="55122"/>
    <cellStyle name="Total 4 2 2 7" xfId="55123"/>
    <cellStyle name="Total 4 2 2 7 2" xfId="55124"/>
    <cellStyle name="Total 4 2 2 7 2 2" xfId="55125"/>
    <cellStyle name="Total 4 2 2 7 2 2 2" xfId="55126"/>
    <cellStyle name="Total 4 2 2 7 2 2 3" xfId="55127"/>
    <cellStyle name="Total 4 2 2 7 2 2 4" xfId="55128"/>
    <cellStyle name="Total 4 2 2 7 2 3" xfId="55129"/>
    <cellStyle name="Total 4 2 2 7 2 4" xfId="55130"/>
    <cellStyle name="Total 4 2 2 7 2 5" xfId="55131"/>
    <cellStyle name="Total 4 2 2 7 3" xfId="55132"/>
    <cellStyle name="Total 4 2 2 7 3 2" xfId="55133"/>
    <cellStyle name="Total 4 2 2 7 3 2 2" xfId="55134"/>
    <cellStyle name="Total 4 2 2 7 3 2 3" xfId="55135"/>
    <cellStyle name="Total 4 2 2 7 3 2 4" xfId="55136"/>
    <cellStyle name="Total 4 2 2 7 3 3" xfId="55137"/>
    <cellStyle name="Total 4 2 2 7 3 3 2" xfId="55138"/>
    <cellStyle name="Total 4 2 2 7 3 3 3" xfId="55139"/>
    <cellStyle name="Total 4 2 2 7 3 3 4" xfId="55140"/>
    <cellStyle name="Total 4 2 2 7 3 4" xfId="55141"/>
    <cellStyle name="Total 4 2 2 7 3 5" xfId="55142"/>
    <cellStyle name="Total 4 2 2 7 3 6" xfId="55143"/>
    <cellStyle name="Total 4 2 2 7 4" xfId="55144"/>
    <cellStyle name="Total 4 2 2 7 5" xfId="55145"/>
    <cellStyle name="Total 4 2 2 8" xfId="55146"/>
    <cellStyle name="Total 4 2 2 8 2" xfId="55147"/>
    <cellStyle name="Total 4 2 2 8 2 2" xfId="55148"/>
    <cellStyle name="Total 4 2 2 8 2 2 2" xfId="55149"/>
    <cellStyle name="Total 4 2 2 8 2 2 3" xfId="55150"/>
    <cellStyle name="Total 4 2 2 8 2 2 4" xfId="55151"/>
    <cellStyle name="Total 4 2 2 8 2 3" xfId="55152"/>
    <cellStyle name="Total 4 2 2 8 2 4" xfId="55153"/>
    <cellStyle name="Total 4 2 2 8 2 5" xfId="55154"/>
    <cellStyle name="Total 4 2 2 8 3" xfId="55155"/>
    <cellStyle name="Total 4 2 2 8 3 2" xfId="55156"/>
    <cellStyle name="Total 4 2 2 8 3 2 2" xfId="55157"/>
    <cellStyle name="Total 4 2 2 8 3 2 3" xfId="55158"/>
    <cellStyle name="Total 4 2 2 8 3 2 4" xfId="55159"/>
    <cellStyle name="Total 4 2 2 8 3 3" xfId="55160"/>
    <cellStyle name="Total 4 2 2 8 3 3 2" xfId="55161"/>
    <cellStyle name="Total 4 2 2 8 3 3 3" xfId="55162"/>
    <cellStyle name="Total 4 2 2 8 3 3 4" xfId="55163"/>
    <cellStyle name="Total 4 2 2 8 3 4" xfId="55164"/>
    <cellStyle name="Total 4 2 2 8 3 5" xfId="55165"/>
    <cellStyle name="Total 4 2 2 8 3 6" xfId="55166"/>
    <cellStyle name="Total 4 2 2 8 4" xfId="55167"/>
    <cellStyle name="Total 4 2 2 8 5" xfId="55168"/>
    <cellStyle name="Total 4 2 2 9" xfId="55169"/>
    <cellStyle name="Total 4 2 2 9 2" xfId="55170"/>
    <cellStyle name="Total 4 2 2 9 2 2" xfId="55171"/>
    <cellStyle name="Total 4 2 2 9 2 2 2" xfId="55172"/>
    <cellStyle name="Total 4 2 2 9 2 2 3" xfId="55173"/>
    <cellStyle name="Total 4 2 2 9 2 2 4" xfId="55174"/>
    <cellStyle name="Total 4 2 2 9 2 3" xfId="55175"/>
    <cellStyle name="Total 4 2 2 9 2 4" xfId="55176"/>
    <cellStyle name="Total 4 2 2 9 2 5" xfId="55177"/>
    <cellStyle name="Total 4 2 2 9 3" xfId="55178"/>
    <cellStyle name="Total 4 2 2 9 3 2" xfId="55179"/>
    <cellStyle name="Total 4 2 2 9 3 2 2" xfId="55180"/>
    <cellStyle name="Total 4 2 2 9 3 2 3" xfId="55181"/>
    <cellStyle name="Total 4 2 2 9 3 2 4" xfId="55182"/>
    <cellStyle name="Total 4 2 2 9 3 3" xfId="55183"/>
    <cellStyle name="Total 4 2 2 9 3 3 2" xfId="55184"/>
    <cellStyle name="Total 4 2 2 9 3 3 3" xfId="55185"/>
    <cellStyle name="Total 4 2 2 9 3 3 4" xfId="55186"/>
    <cellStyle name="Total 4 2 2 9 3 4" xfId="55187"/>
    <cellStyle name="Total 4 2 2 9 3 5" xfId="55188"/>
    <cellStyle name="Total 4 2 2 9 3 6" xfId="55189"/>
    <cellStyle name="Total 4 2 2 9 4" xfId="55190"/>
    <cellStyle name="Total 4 2 2 9 5" xfId="55191"/>
    <cellStyle name="Total 4 2 3" xfId="55192"/>
    <cellStyle name="Total 4 2 3 2" xfId="55193"/>
    <cellStyle name="Total 4 2 3 2 2" xfId="55194"/>
    <cellStyle name="Total 4 2 3 2 2 2" xfId="55195"/>
    <cellStyle name="Total 4 2 3 2 2 3" xfId="55196"/>
    <cellStyle name="Total 4 2 3 2 2 4" xfId="55197"/>
    <cellStyle name="Total 4 2 3 2 3" xfId="55198"/>
    <cellStyle name="Total 4 2 3 2 4" xfId="55199"/>
    <cellStyle name="Total 4 2 3 2 5" xfId="55200"/>
    <cellStyle name="Total 4 2 3 3" xfId="55201"/>
    <cellStyle name="Total 4 2 3 3 2" xfId="55202"/>
    <cellStyle name="Total 4 2 3 3 2 2" xfId="55203"/>
    <cellStyle name="Total 4 2 3 3 2 3" xfId="55204"/>
    <cellStyle name="Total 4 2 3 3 2 4" xfId="55205"/>
    <cellStyle name="Total 4 2 3 3 3" xfId="55206"/>
    <cellStyle name="Total 4 2 3 3 3 2" xfId="55207"/>
    <cellStyle name="Total 4 2 3 3 3 3" xfId="55208"/>
    <cellStyle name="Total 4 2 3 3 3 4" xfId="55209"/>
    <cellStyle name="Total 4 2 3 3 4" xfId="55210"/>
    <cellStyle name="Total 4 2 3 3 5" xfId="55211"/>
    <cellStyle name="Total 4 2 3 3 6" xfId="55212"/>
    <cellStyle name="Total 4 2 3 4" xfId="55213"/>
    <cellStyle name="Total 4 2 3 5" xfId="55214"/>
    <cellStyle name="Total 4 2 4" xfId="55215"/>
    <cellStyle name="Total 4 2 4 2" xfId="55216"/>
    <cellStyle name="Total 4 2 4 2 2" xfId="55217"/>
    <cellStyle name="Total 4 2 4 2 2 2" xfId="55218"/>
    <cellStyle name="Total 4 2 4 2 2 3" xfId="55219"/>
    <cellStyle name="Total 4 2 4 2 2 4" xfId="55220"/>
    <cellStyle name="Total 4 2 4 2 3" xfId="55221"/>
    <cellStyle name="Total 4 2 4 2 3 2" xfId="55222"/>
    <cellStyle name="Total 4 2 4 2 3 3" xfId="55223"/>
    <cellStyle name="Total 4 2 4 2 3 4" xfId="55224"/>
    <cellStyle name="Total 4 2 4 2 4" xfId="55225"/>
    <cellStyle name="Total 4 2 4 2 5" xfId="55226"/>
    <cellStyle name="Total 4 2 4 2 6" xfId="55227"/>
    <cellStyle name="Total 4 2 4 3" xfId="55228"/>
    <cellStyle name="Total 4 2 4 3 2" xfId="55229"/>
    <cellStyle name="Total 4 2 4 3 2 2" xfId="55230"/>
    <cellStyle name="Total 4 2 4 3 2 3" xfId="55231"/>
    <cellStyle name="Total 4 2 4 3 2 4" xfId="55232"/>
    <cellStyle name="Total 4 2 4 3 3" xfId="55233"/>
    <cellStyle name="Total 4 2 4 3 3 2" xfId="55234"/>
    <cellStyle name="Total 4 2 4 3 3 3" xfId="55235"/>
    <cellStyle name="Total 4 2 4 3 3 4" xfId="55236"/>
    <cellStyle name="Total 4 2 4 3 4" xfId="55237"/>
    <cellStyle name="Total 4 2 4 3 5" xfId="55238"/>
    <cellStyle name="Total 4 2 4 3 6" xfId="55239"/>
    <cellStyle name="Total 4 2 4 4" xfId="55240"/>
    <cellStyle name="Total 4 2 4 5" xfId="55241"/>
    <cellStyle name="Total 4 2 4 6" xfId="55242"/>
    <cellStyle name="Total 4 2 5" xfId="55243"/>
    <cellStyle name="Total 4 2 6" xfId="55244"/>
    <cellStyle name="Total 4 3" xfId="55245"/>
    <cellStyle name="Total 4 3 10" xfId="55246"/>
    <cellStyle name="Total 4 3 10 2" xfId="55247"/>
    <cellStyle name="Total 4 3 10 2 2" xfId="55248"/>
    <cellStyle name="Total 4 3 10 2 2 2" xfId="55249"/>
    <cellStyle name="Total 4 3 10 2 2 3" xfId="55250"/>
    <cellStyle name="Total 4 3 10 2 2 4" xfId="55251"/>
    <cellStyle name="Total 4 3 10 2 3" xfId="55252"/>
    <cellStyle name="Total 4 3 10 2 4" xfId="55253"/>
    <cellStyle name="Total 4 3 10 2 5" xfId="55254"/>
    <cellStyle name="Total 4 3 10 3" xfId="55255"/>
    <cellStyle name="Total 4 3 10 3 2" xfId="55256"/>
    <cellStyle name="Total 4 3 10 3 2 2" xfId="55257"/>
    <cellStyle name="Total 4 3 10 3 2 3" xfId="55258"/>
    <cellStyle name="Total 4 3 10 3 2 4" xfId="55259"/>
    <cellStyle name="Total 4 3 10 3 3" xfId="55260"/>
    <cellStyle name="Total 4 3 10 3 3 2" xfId="55261"/>
    <cellStyle name="Total 4 3 10 3 3 3" xfId="55262"/>
    <cellStyle name="Total 4 3 10 3 3 4" xfId="55263"/>
    <cellStyle name="Total 4 3 10 3 4" xfId="55264"/>
    <cellStyle name="Total 4 3 10 3 5" xfId="55265"/>
    <cellStyle name="Total 4 3 10 3 6" xfId="55266"/>
    <cellStyle name="Total 4 3 10 4" xfId="55267"/>
    <cellStyle name="Total 4 3 10 5" xfId="55268"/>
    <cellStyle name="Total 4 3 11" xfId="55269"/>
    <cellStyle name="Total 4 3 11 2" xfId="55270"/>
    <cellStyle name="Total 4 3 11 2 2" xfId="55271"/>
    <cellStyle name="Total 4 3 11 2 2 2" xfId="55272"/>
    <cellStyle name="Total 4 3 11 2 2 3" xfId="55273"/>
    <cellStyle name="Total 4 3 11 2 2 4" xfId="55274"/>
    <cellStyle name="Total 4 3 11 2 3" xfId="55275"/>
    <cellStyle name="Total 4 3 11 2 4" xfId="55276"/>
    <cellStyle name="Total 4 3 11 2 5" xfId="55277"/>
    <cellStyle name="Total 4 3 11 3" xfId="55278"/>
    <cellStyle name="Total 4 3 11 3 2" xfId="55279"/>
    <cellStyle name="Total 4 3 11 3 2 2" xfId="55280"/>
    <cellStyle name="Total 4 3 11 3 2 3" xfId="55281"/>
    <cellStyle name="Total 4 3 11 3 2 4" xfId="55282"/>
    <cellStyle name="Total 4 3 11 3 3" xfId="55283"/>
    <cellStyle name="Total 4 3 11 3 3 2" xfId="55284"/>
    <cellStyle name="Total 4 3 11 3 3 3" xfId="55285"/>
    <cellStyle name="Total 4 3 11 3 3 4" xfId="55286"/>
    <cellStyle name="Total 4 3 11 3 4" xfId="55287"/>
    <cellStyle name="Total 4 3 11 3 5" xfId="55288"/>
    <cellStyle name="Total 4 3 11 3 6" xfId="55289"/>
    <cellStyle name="Total 4 3 11 4" xfId="55290"/>
    <cellStyle name="Total 4 3 11 5" xfId="55291"/>
    <cellStyle name="Total 4 3 12" xfId="55292"/>
    <cellStyle name="Total 4 3 12 2" xfId="55293"/>
    <cellStyle name="Total 4 3 12 2 2" xfId="55294"/>
    <cellStyle name="Total 4 3 12 2 2 2" xfId="55295"/>
    <cellStyle name="Total 4 3 12 2 2 3" xfId="55296"/>
    <cellStyle name="Total 4 3 12 2 2 4" xfId="55297"/>
    <cellStyle name="Total 4 3 12 2 3" xfId="55298"/>
    <cellStyle name="Total 4 3 12 2 3 2" xfId="55299"/>
    <cellStyle name="Total 4 3 12 2 3 3" xfId="55300"/>
    <cellStyle name="Total 4 3 12 2 3 4" xfId="55301"/>
    <cellStyle name="Total 4 3 12 2 4" xfId="55302"/>
    <cellStyle name="Total 4 3 12 2 5" xfId="55303"/>
    <cellStyle name="Total 4 3 12 2 6" xfId="55304"/>
    <cellStyle name="Total 4 3 12 3" xfId="55305"/>
    <cellStyle name="Total 4 3 12 3 2" xfId="55306"/>
    <cellStyle name="Total 4 3 12 3 2 2" xfId="55307"/>
    <cellStyle name="Total 4 3 12 3 2 3" xfId="55308"/>
    <cellStyle name="Total 4 3 12 3 2 4" xfId="55309"/>
    <cellStyle name="Total 4 3 12 3 3" xfId="55310"/>
    <cellStyle name="Total 4 3 12 3 3 2" xfId="55311"/>
    <cellStyle name="Total 4 3 12 3 3 3" xfId="55312"/>
    <cellStyle name="Total 4 3 12 3 3 4" xfId="55313"/>
    <cellStyle name="Total 4 3 12 3 4" xfId="55314"/>
    <cellStyle name="Total 4 3 12 3 5" xfId="55315"/>
    <cellStyle name="Total 4 3 12 3 6" xfId="55316"/>
    <cellStyle name="Total 4 3 12 4" xfId="55317"/>
    <cellStyle name="Total 4 3 12 5" xfId="55318"/>
    <cellStyle name="Total 4 3 12 6" xfId="55319"/>
    <cellStyle name="Total 4 3 13" xfId="55320"/>
    <cellStyle name="Total 4 3 14" xfId="55321"/>
    <cellStyle name="Total 4 3 2" xfId="55322"/>
    <cellStyle name="Total 4 3 2 2" xfId="55323"/>
    <cellStyle name="Total 4 3 2 2 2" xfId="55324"/>
    <cellStyle name="Total 4 3 2 2 2 2" xfId="55325"/>
    <cellStyle name="Total 4 3 2 2 2 2 2" xfId="55326"/>
    <cellStyle name="Total 4 3 2 2 2 2 3" xfId="55327"/>
    <cellStyle name="Total 4 3 2 2 2 2 4" xfId="55328"/>
    <cellStyle name="Total 4 3 2 2 2 3" xfId="55329"/>
    <cellStyle name="Total 4 3 2 2 2 3 2" xfId="55330"/>
    <cellStyle name="Total 4 3 2 2 2 3 3" xfId="55331"/>
    <cellStyle name="Total 4 3 2 2 2 3 4" xfId="55332"/>
    <cellStyle name="Total 4 3 2 2 2 4" xfId="55333"/>
    <cellStyle name="Total 4 3 2 2 2 5" xfId="55334"/>
    <cellStyle name="Total 4 3 2 2 2 6" xfId="55335"/>
    <cellStyle name="Total 4 3 2 2 3" xfId="55336"/>
    <cellStyle name="Total 4 3 2 2 3 2" xfId="55337"/>
    <cellStyle name="Total 4 3 2 2 3 2 2" xfId="55338"/>
    <cellStyle name="Total 4 3 2 2 3 2 3" xfId="55339"/>
    <cellStyle name="Total 4 3 2 2 3 2 4" xfId="55340"/>
    <cellStyle name="Total 4 3 2 2 3 3" xfId="55341"/>
    <cellStyle name="Total 4 3 2 2 3 3 2" xfId="55342"/>
    <cellStyle name="Total 4 3 2 2 3 3 3" xfId="55343"/>
    <cellStyle name="Total 4 3 2 2 3 3 4" xfId="55344"/>
    <cellStyle name="Total 4 3 2 2 3 4" xfId="55345"/>
    <cellStyle name="Total 4 3 2 2 3 5" xfId="55346"/>
    <cellStyle name="Total 4 3 2 2 3 6" xfId="55347"/>
    <cellStyle name="Total 4 3 2 2 4" xfId="55348"/>
    <cellStyle name="Total 4 3 2 2 5" xfId="55349"/>
    <cellStyle name="Total 4 3 2 2 6" xfId="55350"/>
    <cellStyle name="Total 4 3 2 3" xfId="55351"/>
    <cellStyle name="Total 4 3 2 4" xfId="55352"/>
    <cellStyle name="Total 4 3 3" xfId="55353"/>
    <cellStyle name="Total 4 3 3 2" xfId="55354"/>
    <cellStyle name="Total 4 3 3 2 2" xfId="55355"/>
    <cellStyle name="Total 4 3 3 2 2 2" xfId="55356"/>
    <cellStyle name="Total 4 3 3 2 2 2 2" xfId="55357"/>
    <cellStyle name="Total 4 3 3 2 2 2 3" xfId="55358"/>
    <cellStyle name="Total 4 3 3 2 2 2 4" xfId="55359"/>
    <cellStyle name="Total 4 3 3 2 2 3" xfId="55360"/>
    <cellStyle name="Total 4 3 3 2 2 3 2" xfId="55361"/>
    <cellStyle name="Total 4 3 3 2 2 3 3" xfId="55362"/>
    <cellStyle name="Total 4 3 3 2 2 3 4" xfId="55363"/>
    <cellStyle name="Total 4 3 3 2 2 4" xfId="55364"/>
    <cellStyle name="Total 4 3 3 2 2 5" xfId="55365"/>
    <cellStyle name="Total 4 3 3 2 2 6" xfId="55366"/>
    <cellStyle name="Total 4 3 3 2 3" xfId="55367"/>
    <cellStyle name="Total 4 3 3 2 3 2" xfId="55368"/>
    <cellStyle name="Total 4 3 3 2 3 2 2" xfId="55369"/>
    <cellStyle name="Total 4 3 3 2 3 2 3" xfId="55370"/>
    <cellStyle name="Total 4 3 3 2 3 2 4" xfId="55371"/>
    <cellStyle name="Total 4 3 3 2 3 3" xfId="55372"/>
    <cellStyle name="Total 4 3 3 2 3 3 2" xfId="55373"/>
    <cellStyle name="Total 4 3 3 2 3 3 3" xfId="55374"/>
    <cellStyle name="Total 4 3 3 2 3 3 4" xfId="55375"/>
    <cellStyle name="Total 4 3 3 2 3 4" xfId="55376"/>
    <cellStyle name="Total 4 3 3 2 3 5" xfId="55377"/>
    <cellStyle name="Total 4 3 3 2 3 6" xfId="55378"/>
    <cellStyle name="Total 4 3 3 2 4" xfId="55379"/>
    <cellStyle name="Total 4 3 3 2 5" xfId="55380"/>
    <cellStyle name="Total 4 3 3 2 6" xfId="55381"/>
    <cellStyle name="Total 4 3 3 3" xfId="55382"/>
    <cellStyle name="Total 4 3 3 4" xfId="55383"/>
    <cellStyle name="Total 4 3 4" xfId="55384"/>
    <cellStyle name="Total 4 3 4 2" xfId="55385"/>
    <cellStyle name="Total 4 3 4 2 2" xfId="55386"/>
    <cellStyle name="Total 4 3 4 2 2 2" xfId="55387"/>
    <cellStyle name="Total 4 3 4 2 2 2 2" xfId="55388"/>
    <cellStyle name="Total 4 3 4 2 2 2 3" xfId="55389"/>
    <cellStyle name="Total 4 3 4 2 2 2 4" xfId="55390"/>
    <cellStyle name="Total 4 3 4 2 2 3" xfId="55391"/>
    <cellStyle name="Total 4 3 4 2 2 3 2" xfId="55392"/>
    <cellStyle name="Total 4 3 4 2 2 3 3" xfId="55393"/>
    <cellStyle name="Total 4 3 4 2 2 3 4" xfId="55394"/>
    <cellStyle name="Total 4 3 4 2 2 4" xfId="55395"/>
    <cellStyle name="Total 4 3 4 2 2 5" xfId="55396"/>
    <cellStyle name="Total 4 3 4 2 2 6" xfId="55397"/>
    <cellStyle name="Total 4 3 4 2 3" xfId="55398"/>
    <cellStyle name="Total 4 3 4 2 3 2" xfId="55399"/>
    <cellStyle name="Total 4 3 4 2 3 2 2" xfId="55400"/>
    <cellStyle name="Total 4 3 4 2 3 2 3" xfId="55401"/>
    <cellStyle name="Total 4 3 4 2 3 2 4" xfId="55402"/>
    <cellStyle name="Total 4 3 4 2 3 3" xfId="55403"/>
    <cellStyle name="Total 4 3 4 2 3 3 2" xfId="55404"/>
    <cellStyle name="Total 4 3 4 2 3 3 3" xfId="55405"/>
    <cellStyle name="Total 4 3 4 2 3 3 4" xfId="55406"/>
    <cellStyle name="Total 4 3 4 2 3 4" xfId="55407"/>
    <cellStyle name="Total 4 3 4 2 3 5" xfId="55408"/>
    <cellStyle name="Total 4 3 4 2 3 6" xfId="55409"/>
    <cellStyle name="Total 4 3 4 2 4" xfId="55410"/>
    <cellStyle name="Total 4 3 4 2 5" xfId="55411"/>
    <cellStyle name="Total 4 3 4 2 6" xfId="55412"/>
    <cellStyle name="Total 4 3 4 3" xfId="55413"/>
    <cellStyle name="Total 4 3 4 4" xfId="55414"/>
    <cellStyle name="Total 4 3 5" xfId="55415"/>
    <cellStyle name="Total 4 3 5 2" xfId="55416"/>
    <cellStyle name="Total 4 3 5 2 2" xfId="55417"/>
    <cellStyle name="Total 4 3 5 2 2 2" xfId="55418"/>
    <cellStyle name="Total 4 3 5 2 2 3" xfId="55419"/>
    <cellStyle name="Total 4 3 5 2 2 4" xfId="55420"/>
    <cellStyle name="Total 4 3 5 2 3" xfId="55421"/>
    <cellStyle name="Total 4 3 5 2 4" xfId="55422"/>
    <cellStyle name="Total 4 3 5 2 5" xfId="55423"/>
    <cellStyle name="Total 4 3 5 3" xfId="55424"/>
    <cellStyle name="Total 4 3 5 3 2" xfId="55425"/>
    <cellStyle name="Total 4 3 5 3 2 2" xfId="55426"/>
    <cellStyle name="Total 4 3 5 3 2 3" xfId="55427"/>
    <cellStyle name="Total 4 3 5 3 2 4" xfId="55428"/>
    <cellStyle name="Total 4 3 5 3 3" xfId="55429"/>
    <cellStyle name="Total 4 3 5 3 3 2" xfId="55430"/>
    <cellStyle name="Total 4 3 5 3 3 3" xfId="55431"/>
    <cellStyle name="Total 4 3 5 3 3 4" xfId="55432"/>
    <cellStyle name="Total 4 3 5 3 4" xfId="55433"/>
    <cellStyle name="Total 4 3 5 3 5" xfId="55434"/>
    <cellStyle name="Total 4 3 5 3 6" xfId="55435"/>
    <cellStyle name="Total 4 3 5 4" xfId="55436"/>
    <cellStyle name="Total 4 3 5 5" xfId="55437"/>
    <cellStyle name="Total 4 3 6" xfId="55438"/>
    <cellStyle name="Total 4 3 6 2" xfId="55439"/>
    <cellStyle name="Total 4 3 6 2 2" xfId="55440"/>
    <cellStyle name="Total 4 3 6 2 2 2" xfId="55441"/>
    <cellStyle name="Total 4 3 6 2 2 3" xfId="55442"/>
    <cellStyle name="Total 4 3 6 2 2 4" xfId="55443"/>
    <cellStyle name="Total 4 3 6 2 3" xfId="55444"/>
    <cellStyle name="Total 4 3 6 2 4" xfId="55445"/>
    <cellStyle name="Total 4 3 6 2 5" xfId="55446"/>
    <cellStyle name="Total 4 3 6 3" xfId="55447"/>
    <cellStyle name="Total 4 3 6 3 2" xfId="55448"/>
    <cellStyle name="Total 4 3 6 3 2 2" xfId="55449"/>
    <cellStyle name="Total 4 3 6 3 2 3" xfId="55450"/>
    <cellStyle name="Total 4 3 6 3 2 4" xfId="55451"/>
    <cellStyle name="Total 4 3 6 3 3" xfId="55452"/>
    <cellStyle name="Total 4 3 6 3 3 2" xfId="55453"/>
    <cellStyle name="Total 4 3 6 3 3 3" xfId="55454"/>
    <cellStyle name="Total 4 3 6 3 3 4" xfId="55455"/>
    <cellStyle name="Total 4 3 6 3 4" xfId="55456"/>
    <cellStyle name="Total 4 3 6 3 5" xfId="55457"/>
    <cellStyle name="Total 4 3 6 3 6" xfId="55458"/>
    <cellStyle name="Total 4 3 6 4" xfId="55459"/>
    <cellStyle name="Total 4 3 6 5" xfId="55460"/>
    <cellStyle name="Total 4 3 7" xfId="55461"/>
    <cellStyle name="Total 4 3 7 2" xfId="55462"/>
    <cellStyle name="Total 4 3 7 2 2" xfId="55463"/>
    <cellStyle name="Total 4 3 7 2 2 2" xfId="55464"/>
    <cellStyle name="Total 4 3 7 2 2 3" xfId="55465"/>
    <cellStyle name="Total 4 3 7 2 2 4" xfId="55466"/>
    <cellStyle name="Total 4 3 7 2 3" xfId="55467"/>
    <cellStyle name="Total 4 3 7 2 4" xfId="55468"/>
    <cellStyle name="Total 4 3 7 2 5" xfId="55469"/>
    <cellStyle name="Total 4 3 7 3" xfId="55470"/>
    <cellStyle name="Total 4 3 7 3 2" xfId="55471"/>
    <cellStyle name="Total 4 3 7 3 2 2" xfId="55472"/>
    <cellStyle name="Total 4 3 7 3 2 3" xfId="55473"/>
    <cellStyle name="Total 4 3 7 3 2 4" xfId="55474"/>
    <cellStyle name="Total 4 3 7 3 3" xfId="55475"/>
    <cellStyle name="Total 4 3 7 3 3 2" xfId="55476"/>
    <cellStyle name="Total 4 3 7 3 3 3" xfId="55477"/>
    <cellStyle name="Total 4 3 7 3 3 4" xfId="55478"/>
    <cellStyle name="Total 4 3 7 3 4" xfId="55479"/>
    <cellStyle name="Total 4 3 7 3 5" xfId="55480"/>
    <cellStyle name="Total 4 3 7 3 6" xfId="55481"/>
    <cellStyle name="Total 4 3 7 4" xfId="55482"/>
    <cellStyle name="Total 4 3 7 5" xfId="55483"/>
    <cellStyle name="Total 4 3 8" xfId="55484"/>
    <cellStyle name="Total 4 3 8 2" xfId="55485"/>
    <cellStyle name="Total 4 3 8 2 2" xfId="55486"/>
    <cellStyle name="Total 4 3 8 2 2 2" xfId="55487"/>
    <cellStyle name="Total 4 3 8 2 2 3" xfId="55488"/>
    <cellStyle name="Total 4 3 8 2 2 4" xfId="55489"/>
    <cellStyle name="Total 4 3 8 2 3" xfId="55490"/>
    <cellStyle name="Total 4 3 8 2 4" xfId="55491"/>
    <cellStyle name="Total 4 3 8 2 5" xfId="55492"/>
    <cellStyle name="Total 4 3 8 3" xfId="55493"/>
    <cellStyle name="Total 4 3 8 3 2" xfId="55494"/>
    <cellStyle name="Total 4 3 8 3 2 2" xfId="55495"/>
    <cellStyle name="Total 4 3 8 3 2 3" xfId="55496"/>
    <cellStyle name="Total 4 3 8 3 2 4" xfId="55497"/>
    <cellStyle name="Total 4 3 8 3 3" xfId="55498"/>
    <cellStyle name="Total 4 3 8 3 3 2" xfId="55499"/>
    <cellStyle name="Total 4 3 8 3 3 3" xfId="55500"/>
    <cellStyle name="Total 4 3 8 3 3 4" xfId="55501"/>
    <cellStyle name="Total 4 3 8 3 4" xfId="55502"/>
    <cellStyle name="Total 4 3 8 3 5" xfId="55503"/>
    <cellStyle name="Total 4 3 8 3 6" xfId="55504"/>
    <cellStyle name="Total 4 3 8 4" xfId="55505"/>
    <cellStyle name="Total 4 3 8 5" xfId="55506"/>
    <cellStyle name="Total 4 3 9" xfId="55507"/>
    <cellStyle name="Total 4 3 9 2" xfId="55508"/>
    <cellStyle name="Total 4 3 9 2 2" xfId="55509"/>
    <cellStyle name="Total 4 3 9 2 2 2" xfId="55510"/>
    <cellStyle name="Total 4 3 9 2 2 3" xfId="55511"/>
    <cellStyle name="Total 4 3 9 2 2 4" xfId="55512"/>
    <cellStyle name="Total 4 3 9 2 3" xfId="55513"/>
    <cellStyle name="Total 4 3 9 2 4" xfId="55514"/>
    <cellStyle name="Total 4 3 9 2 5" xfId="55515"/>
    <cellStyle name="Total 4 3 9 3" xfId="55516"/>
    <cellStyle name="Total 4 3 9 3 2" xfId="55517"/>
    <cellStyle name="Total 4 3 9 3 2 2" xfId="55518"/>
    <cellStyle name="Total 4 3 9 3 2 3" xfId="55519"/>
    <cellStyle name="Total 4 3 9 3 2 4" xfId="55520"/>
    <cellStyle name="Total 4 3 9 3 3" xfId="55521"/>
    <cellStyle name="Total 4 3 9 3 3 2" xfId="55522"/>
    <cellStyle name="Total 4 3 9 3 3 3" xfId="55523"/>
    <cellStyle name="Total 4 3 9 3 3 4" xfId="55524"/>
    <cellStyle name="Total 4 3 9 3 4" xfId="55525"/>
    <cellStyle name="Total 4 3 9 3 5" xfId="55526"/>
    <cellStyle name="Total 4 3 9 3 6" xfId="55527"/>
    <cellStyle name="Total 4 3 9 4" xfId="55528"/>
    <cellStyle name="Total 4 3 9 5" xfId="55529"/>
    <cellStyle name="Total 4 4" xfId="55530"/>
    <cellStyle name="Total 4 4 10" xfId="55531"/>
    <cellStyle name="Total 4 4 10 2" xfId="55532"/>
    <cellStyle name="Total 4 4 10 2 2" xfId="55533"/>
    <cellStyle name="Total 4 4 10 2 2 2" xfId="55534"/>
    <cellStyle name="Total 4 4 10 2 2 3" xfId="55535"/>
    <cellStyle name="Total 4 4 10 2 2 4" xfId="55536"/>
    <cellStyle name="Total 4 4 10 2 3" xfId="55537"/>
    <cellStyle name="Total 4 4 10 2 4" xfId="55538"/>
    <cellStyle name="Total 4 4 10 2 5" xfId="55539"/>
    <cellStyle name="Total 4 4 10 3" xfId="55540"/>
    <cellStyle name="Total 4 4 10 3 2" xfId="55541"/>
    <cellStyle name="Total 4 4 10 3 2 2" xfId="55542"/>
    <cellStyle name="Total 4 4 10 3 2 3" xfId="55543"/>
    <cellStyle name="Total 4 4 10 3 2 4" xfId="55544"/>
    <cellStyle name="Total 4 4 10 3 3" xfId="55545"/>
    <cellStyle name="Total 4 4 10 3 3 2" xfId="55546"/>
    <cellStyle name="Total 4 4 10 3 3 3" xfId="55547"/>
    <cellStyle name="Total 4 4 10 3 3 4" xfId="55548"/>
    <cellStyle name="Total 4 4 10 3 4" xfId="55549"/>
    <cellStyle name="Total 4 4 10 3 5" xfId="55550"/>
    <cellStyle name="Total 4 4 10 3 6" xfId="55551"/>
    <cellStyle name="Total 4 4 10 4" xfId="55552"/>
    <cellStyle name="Total 4 4 10 5" xfId="55553"/>
    <cellStyle name="Total 4 4 11" xfId="55554"/>
    <cellStyle name="Total 4 4 11 2" xfId="55555"/>
    <cellStyle name="Total 4 4 11 2 2" xfId="55556"/>
    <cellStyle name="Total 4 4 11 2 2 2" xfId="55557"/>
    <cellStyle name="Total 4 4 11 2 2 3" xfId="55558"/>
    <cellStyle name="Total 4 4 11 2 2 4" xfId="55559"/>
    <cellStyle name="Total 4 4 11 2 3" xfId="55560"/>
    <cellStyle name="Total 4 4 11 2 4" xfId="55561"/>
    <cellStyle name="Total 4 4 11 2 5" xfId="55562"/>
    <cellStyle name="Total 4 4 11 3" xfId="55563"/>
    <cellStyle name="Total 4 4 11 3 2" xfId="55564"/>
    <cellStyle name="Total 4 4 11 3 2 2" xfId="55565"/>
    <cellStyle name="Total 4 4 11 3 2 3" xfId="55566"/>
    <cellStyle name="Total 4 4 11 3 2 4" xfId="55567"/>
    <cellStyle name="Total 4 4 11 3 3" xfId="55568"/>
    <cellStyle name="Total 4 4 11 3 3 2" xfId="55569"/>
    <cellStyle name="Total 4 4 11 3 3 3" xfId="55570"/>
    <cellStyle name="Total 4 4 11 3 3 4" xfId="55571"/>
    <cellStyle name="Total 4 4 11 3 4" xfId="55572"/>
    <cellStyle name="Total 4 4 11 3 5" xfId="55573"/>
    <cellStyle name="Total 4 4 11 3 6" xfId="55574"/>
    <cellStyle name="Total 4 4 11 4" xfId="55575"/>
    <cellStyle name="Total 4 4 11 5" xfId="55576"/>
    <cellStyle name="Total 4 4 12" xfId="55577"/>
    <cellStyle name="Total 4 4 12 2" xfId="55578"/>
    <cellStyle name="Total 4 4 12 2 2" xfId="55579"/>
    <cellStyle name="Total 4 4 12 2 2 2" xfId="55580"/>
    <cellStyle name="Total 4 4 12 2 2 3" xfId="55581"/>
    <cellStyle name="Total 4 4 12 2 2 4" xfId="55582"/>
    <cellStyle name="Total 4 4 12 2 3" xfId="55583"/>
    <cellStyle name="Total 4 4 12 2 3 2" xfId="55584"/>
    <cellStyle name="Total 4 4 12 2 3 3" xfId="55585"/>
    <cellStyle name="Total 4 4 12 2 3 4" xfId="55586"/>
    <cellStyle name="Total 4 4 12 2 4" xfId="55587"/>
    <cellStyle name="Total 4 4 12 2 5" xfId="55588"/>
    <cellStyle name="Total 4 4 12 2 6" xfId="55589"/>
    <cellStyle name="Total 4 4 12 3" xfId="55590"/>
    <cellStyle name="Total 4 4 12 3 2" xfId="55591"/>
    <cellStyle name="Total 4 4 12 3 2 2" xfId="55592"/>
    <cellStyle name="Total 4 4 12 3 2 3" xfId="55593"/>
    <cellStyle name="Total 4 4 12 3 2 4" xfId="55594"/>
    <cellStyle name="Total 4 4 12 3 3" xfId="55595"/>
    <cellStyle name="Total 4 4 12 3 3 2" xfId="55596"/>
    <cellStyle name="Total 4 4 12 3 3 3" xfId="55597"/>
    <cellStyle name="Total 4 4 12 3 3 4" xfId="55598"/>
    <cellStyle name="Total 4 4 12 3 4" xfId="55599"/>
    <cellStyle name="Total 4 4 12 3 5" xfId="55600"/>
    <cellStyle name="Total 4 4 12 3 6" xfId="55601"/>
    <cellStyle name="Total 4 4 12 4" xfId="55602"/>
    <cellStyle name="Total 4 4 12 5" xfId="55603"/>
    <cellStyle name="Total 4 4 12 6" xfId="55604"/>
    <cellStyle name="Total 4 4 13" xfId="55605"/>
    <cellStyle name="Total 4 4 14" xfId="55606"/>
    <cellStyle name="Total 4 4 2" xfId="55607"/>
    <cellStyle name="Total 4 4 2 2" xfId="55608"/>
    <cellStyle name="Total 4 4 2 2 2" xfId="55609"/>
    <cellStyle name="Total 4 4 2 2 2 2" xfId="55610"/>
    <cellStyle name="Total 4 4 2 2 2 2 2" xfId="55611"/>
    <cellStyle name="Total 4 4 2 2 2 2 3" xfId="55612"/>
    <cellStyle name="Total 4 4 2 2 2 2 4" xfId="55613"/>
    <cellStyle name="Total 4 4 2 2 2 3" xfId="55614"/>
    <cellStyle name="Total 4 4 2 2 2 3 2" xfId="55615"/>
    <cellStyle name="Total 4 4 2 2 2 3 3" xfId="55616"/>
    <cellStyle name="Total 4 4 2 2 2 3 4" xfId="55617"/>
    <cellStyle name="Total 4 4 2 2 2 4" xfId="55618"/>
    <cellStyle name="Total 4 4 2 2 2 5" xfId="55619"/>
    <cellStyle name="Total 4 4 2 2 2 6" xfId="55620"/>
    <cellStyle name="Total 4 4 2 2 3" xfId="55621"/>
    <cellStyle name="Total 4 4 2 2 3 2" xfId="55622"/>
    <cellStyle name="Total 4 4 2 2 3 2 2" xfId="55623"/>
    <cellStyle name="Total 4 4 2 2 3 2 3" xfId="55624"/>
    <cellStyle name="Total 4 4 2 2 3 2 4" xfId="55625"/>
    <cellStyle name="Total 4 4 2 2 3 3" xfId="55626"/>
    <cellStyle name="Total 4 4 2 2 3 3 2" xfId="55627"/>
    <cellStyle name="Total 4 4 2 2 3 3 3" xfId="55628"/>
    <cellStyle name="Total 4 4 2 2 3 3 4" xfId="55629"/>
    <cellStyle name="Total 4 4 2 2 3 4" xfId="55630"/>
    <cellStyle name="Total 4 4 2 2 3 5" xfId="55631"/>
    <cellStyle name="Total 4 4 2 2 3 6" xfId="55632"/>
    <cellStyle name="Total 4 4 2 2 4" xfId="55633"/>
    <cellStyle name="Total 4 4 2 2 5" xfId="55634"/>
    <cellStyle name="Total 4 4 2 2 6" xfId="55635"/>
    <cellStyle name="Total 4 4 2 3" xfId="55636"/>
    <cellStyle name="Total 4 4 2 4" xfId="55637"/>
    <cellStyle name="Total 4 4 3" xfId="55638"/>
    <cellStyle name="Total 4 4 3 2" xfId="55639"/>
    <cellStyle name="Total 4 4 3 2 2" xfId="55640"/>
    <cellStyle name="Total 4 4 3 2 2 2" xfId="55641"/>
    <cellStyle name="Total 4 4 3 2 2 2 2" xfId="55642"/>
    <cellStyle name="Total 4 4 3 2 2 2 3" xfId="55643"/>
    <cellStyle name="Total 4 4 3 2 2 2 4" xfId="55644"/>
    <cellStyle name="Total 4 4 3 2 2 3" xfId="55645"/>
    <cellStyle name="Total 4 4 3 2 2 3 2" xfId="55646"/>
    <cellStyle name="Total 4 4 3 2 2 3 3" xfId="55647"/>
    <cellStyle name="Total 4 4 3 2 2 3 4" xfId="55648"/>
    <cellStyle name="Total 4 4 3 2 2 4" xfId="55649"/>
    <cellStyle name="Total 4 4 3 2 2 5" xfId="55650"/>
    <cellStyle name="Total 4 4 3 2 2 6" xfId="55651"/>
    <cellStyle name="Total 4 4 3 2 3" xfId="55652"/>
    <cellStyle name="Total 4 4 3 2 3 2" xfId="55653"/>
    <cellStyle name="Total 4 4 3 2 3 2 2" xfId="55654"/>
    <cellStyle name="Total 4 4 3 2 3 2 3" xfId="55655"/>
    <cellStyle name="Total 4 4 3 2 3 2 4" xfId="55656"/>
    <cellStyle name="Total 4 4 3 2 3 3" xfId="55657"/>
    <cellStyle name="Total 4 4 3 2 3 3 2" xfId="55658"/>
    <cellStyle name="Total 4 4 3 2 3 3 3" xfId="55659"/>
    <cellStyle name="Total 4 4 3 2 3 3 4" xfId="55660"/>
    <cellStyle name="Total 4 4 3 2 3 4" xfId="55661"/>
    <cellStyle name="Total 4 4 3 2 3 5" xfId="55662"/>
    <cellStyle name="Total 4 4 3 2 3 6" xfId="55663"/>
    <cellStyle name="Total 4 4 3 2 4" xfId="55664"/>
    <cellStyle name="Total 4 4 3 2 5" xfId="55665"/>
    <cellStyle name="Total 4 4 3 2 6" xfId="55666"/>
    <cellStyle name="Total 4 4 3 3" xfId="55667"/>
    <cellStyle name="Total 4 4 3 4" xfId="55668"/>
    <cellStyle name="Total 4 4 4" xfId="55669"/>
    <cellStyle name="Total 4 4 4 2" xfId="55670"/>
    <cellStyle name="Total 4 4 4 2 2" xfId="55671"/>
    <cellStyle name="Total 4 4 4 2 2 2" xfId="55672"/>
    <cellStyle name="Total 4 4 4 2 2 2 2" xfId="55673"/>
    <cellStyle name="Total 4 4 4 2 2 2 3" xfId="55674"/>
    <cellStyle name="Total 4 4 4 2 2 2 4" xfId="55675"/>
    <cellStyle name="Total 4 4 4 2 2 3" xfId="55676"/>
    <cellStyle name="Total 4 4 4 2 2 3 2" xfId="55677"/>
    <cellStyle name="Total 4 4 4 2 2 3 3" xfId="55678"/>
    <cellStyle name="Total 4 4 4 2 2 3 4" xfId="55679"/>
    <cellStyle name="Total 4 4 4 2 2 4" xfId="55680"/>
    <cellStyle name="Total 4 4 4 2 2 5" xfId="55681"/>
    <cellStyle name="Total 4 4 4 2 2 6" xfId="55682"/>
    <cellStyle name="Total 4 4 4 2 3" xfId="55683"/>
    <cellStyle name="Total 4 4 4 2 3 2" xfId="55684"/>
    <cellStyle name="Total 4 4 4 2 3 2 2" xfId="55685"/>
    <cellStyle name="Total 4 4 4 2 3 2 3" xfId="55686"/>
    <cellStyle name="Total 4 4 4 2 3 2 4" xfId="55687"/>
    <cellStyle name="Total 4 4 4 2 3 3" xfId="55688"/>
    <cellStyle name="Total 4 4 4 2 3 3 2" xfId="55689"/>
    <cellStyle name="Total 4 4 4 2 3 3 3" xfId="55690"/>
    <cellStyle name="Total 4 4 4 2 3 3 4" xfId="55691"/>
    <cellStyle name="Total 4 4 4 2 3 4" xfId="55692"/>
    <cellStyle name="Total 4 4 4 2 3 5" xfId="55693"/>
    <cellStyle name="Total 4 4 4 2 3 6" xfId="55694"/>
    <cellStyle name="Total 4 4 4 2 4" xfId="55695"/>
    <cellStyle name="Total 4 4 4 2 5" xfId="55696"/>
    <cellStyle name="Total 4 4 4 2 6" xfId="55697"/>
    <cellStyle name="Total 4 4 4 3" xfId="55698"/>
    <cellStyle name="Total 4 4 4 4" xfId="55699"/>
    <cellStyle name="Total 4 4 5" xfId="55700"/>
    <cellStyle name="Total 4 4 5 2" xfId="55701"/>
    <cellStyle name="Total 4 4 5 2 2" xfId="55702"/>
    <cellStyle name="Total 4 4 5 2 2 2" xfId="55703"/>
    <cellStyle name="Total 4 4 5 2 2 3" xfId="55704"/>
    <cellStyle name="Total 4 4 5 2 2 4" xfId="55705"/>
    <cellStyle name="Total 4 4 5 2 3" xfId="55706"/>
    <cellStyle name="Total 4 4 5 2 4" xfId="55707"/>
    <cellStyle name="Total 4 4 5 2 5" xfId="55708"/>
    <cellStyle name="Total 4 4 5 3" xfId="55709"/>
    <cellStyle name="Total 4 4 5 3 2" xfId="55710"/>
    <cellStyle name="Total 4 4 5 3 2 2" xfId="55711"/>
    <cellStyle name="Total 4 4 5 3 2 3" xfId="55712"/>
    <cellStyle name="Total 4 4 5 3 2 4" xfId="55713"/>
    <cellStyle name="Total 4 4 5 3 3" xfId="55714"/>
    <cellStyle name="Total 4 4 5 3 3 2" xfId="55715"/>
    <cellStyle name="Total 4 4 5 3 3 3" xfId="55716"/>
    <cellStyle name="Total 4 4 5 3 3 4" xfId="55717"/>
    <cellStyle name="Total 4 4 5 3 4" xfId="55718"/>
    <cellStyle name="Total 4 4 5 3 5" xfId="55719"/>
    <cellStyle name="Total 4 4 5 3 6" xfId="55720"/>
    <cellStyle name="Total 4 4 5 4" xfId="55721"/>
    <cellStyle name="Total 4 4 5 5" xfId="55722"/>
    <cellStyle name="Total 4 4 6" xfId="55723"/>
    <cellStyle name="Total 4 4 6 2" xfId="55724"/>
    <cellStyle name="Total 4 4 6 2 2" xfId="55725"/>
    <cellStyle name="Total 4 4 6 2 2 2" xfId="55726"/>
    <cellStyle name="Total 4 4 6 2 2 3" xfId="55727"/>
    <cellStyle name="Total 4 4 6 2 2 4" xfId="55728"/>
    <cellStyle name="Total 4 4 6 2 3" xfId="55729"/>
    <cellStyle name="Total 4 4 6 2 4" xfId="55730"/>
    <cellStyle name="Total 4 4 6 2 5" xfId="55731"/>
    <cellStyle name="Total 4 4 6 3" xfId="55732"/>
    <cellStyle name="Total 4 4 6 3 2" xfId="55733"/>
    <cellStyle name="Total 4 4 6 3 2 2" xfId="55734"/>
    <cellStyle name="Total 4 4 6 3 2 3" xfId="55735"/>
    <cellStyle name="Total 4 4 6 3 2 4" xfId="55736"/>
    <cellStyle name="Total 4 4 6 3 3" xfId="55737"/>
    <cellStyle name="Total 4 4 6 3 3 2" xfId="55738"/>
    <cellStyle name="Total 4 4 6 3 3 3" xfId="55739"/>
    <cellStyle name="Total 4 4 6 3 3 4" xfId="55740"/>
    <cellStyle name="Total 4 4 6 3 4" xfId="55741"/>
    <cellStyle name="Total 4 4 6 3 5" xfId="55742"/>
    <cellStyle name="Total 4 4 6 3 6" xfId="55743"/>
    <cellStyle name="Total 4 4 6 4" xfId="55744"/>
    <cellStyle name="Total 4 4 6 5" xfId="55745"/>
    <cellStyle name="Total 4 4 7" xfId="55746"/>
    <cellStyle name="Total 4 4 7 2" xfId="55747"/>
    <cellStyle name="Total 4 4 7 2 2" xfId="55748"/>
    <cellStyle name="Total 4 4 7 2 2 2" xfId="55749"/>
    <cellStyle name="Total 4 4 7 2 2 3" xfId="55750"/>
    <cellStyle name="Total 4 4 7 2 2 4" xfId="55751"/>
    <cellStyle name="Total 4 4 7 2 3" xfId="55752"/>
    <cellStyle name="Total 4 4 7 2 4" xfId="55753"/>
    <cellStyle name="Total 4 4 7 2 5" xfId="55754"/>
    <cellStyle name="Total 4 4 7 3" xfId="55755"/>
    <cellStyle name="Total 4 4 7 3 2" xfId="55756"/>
    <cellStyle name="Total 4 4 7 3 2 2" xfId="55757"/>
    <cellStyle name="Total 4 4 7 3 2 3" xfId="55758"/>
    <cellStyle name="Total 4 4 7 3 2 4" xfId="55759"/>
    <cellStyle name="Total 4 4 7 3 3" xfId="55760"/>
    <cellStyle name="Total 4 4 7 3 3 2" xfId="55761"/>
    <cellStyle name="Total 4 4 7 3 3 3" xfId="55762"/>
    <cellStyle name="Total 4 4 7 3 3 4" xfId="55763"/>
    <cellStyle name="Total 4 4 7 3 4" xfId="55764"/>
    <cellStyle name="Total 4 4 7 3 5" xfId="55765"/>
    <cellStyle name="Total 4 4 7 3 6" xfId="55766"/>
    <cellStyle name="Total 4 4 7 4" xfId="55767"/>
    <cellStyle name="Total 4 4 7 5" xfId="55768"/>
    <cellStyle name="Total 4 4 8" xfId="55769"/>
    <cellStyle name="Total 4 4 8 2" xfId="55770"/>
    <cellStyle name="Total 4 4 8 2 2" xfId="55771"/>
    <cellStyle name="Total 4 4 8 2 2 2" xfId="55772"/>
    <cellStyle name="Total 4 4 8 2 2 3" xfId="55773"/>
    <cellStyle name="Total 4 4 8 2 2 4" xfId="55774"/>
    <cellStyle name="Total 4 4 8 2 3" xfId="55775"/>
    <cellStyle name="Total 4 4 8 2 4" xfId="55776"/>
    <cellStyle name="Total 4 4 8 2 5" xfId="55777"/>
    <cellStyle name="Total 4 4 8 3" xfId="55778"/>
    <cellStyle name="Total 4 4 8 3 2" xfId="55779"/>
    <cellStyle name="Total 4 4 8 3 2 2" xfId="55780"/>
    <cellStyle name="Total 4 4 8 3 2 3" xfId="55781"/>
    <cellStyle name="Total 4 4 8 3 2 4" xfId="55782"/>
    <cellStyle name="Total 4 4 8 3 3" xfId="55783"/>
    <cellStyle name="Total 4 4 8 3 3 2" xfId="55784"/>
    <cellStyle name="Total 4 4 8 3 3 3" xfId="55785"/>
    <cellStyle name="Total 4 4 8 3 3 4" xfId="55786"/>
    <cellStyle name="Total 4 4 8 3 4" xfId="55787"/>
    <cellStyle name="Total 4 4 8 3 5" xfId="55788"/>
    <cellStyle name="Total 4 4 8 3 6" xfId="55789"/>
    <cellStyle name="Total 4 4 8 4" xfId="55790"/>
    <cellStyle name="Total 4 4 8 5" xfId="55791"/>
    <cellStyle name="Total 4 4 9" xfId="55792"/>
    <cellStyle name="Total 4 4 9 2" xfId="55793"/>
    <cellStyle name="Total 4 4 9 2 2" xfId="55794"/>
    <cellStyle name="Total 4 4 9 2 2 2" xfId="55795"/>
    <cellStyle name="Total 4 4 9 2 2 3" xfId="55796"/>
    <cellStyle name="Total 4 4 9 2 2 4" xfId="55797"/>
    <cellStyle name="Total 4 4 9 2 3" xfId="55798"/>
    <cellStyle name="Total 4 4 9 2 4" xfId="55799"/>
    <cellStyle name="Total 4 4 9 2 5" xfId="55800"/>
    <cellStyle name="Total 4 4 9 3" xfId="55801"/>
    <cellStyle name="Total 4 4 9 3 2" xfId="55802"/>
    <cellStyle name="Total 4 4 9 3 2 2" xfId="55803"/>
    <cellStyle name="Total 4 4 9 3 2 3" xfId="55804"/>
    <cellStyle name="Total 4 4 9 3 2 4" xfId="55805"/>
    <cellStyle name="Total 4 4 9 3 3" xfId="55806"/>
    <cellStyle name="Total 4 4 9 3 3 2" xfId="55807"/>
    <cellStyle name="Total 4 4 9 3 3 3" xfId="55808"/>
    <cellStyle name="Total 4 4 9 3 3 4" xfId="55809"/>
    <cellStyle name="Total 4 4 9 3 4" xfId="55810"/>
    <cellStyle name="Total 4 4 9 3 5" xfId="55811"/>
    <cellStyle name="Total 4 4 9 3 6" xfId="55812"/>
    <cellStyle name="Total 4 4 9 4" xfId="55813"/>
    <cellStyle name="Total 4 4 9 5" xfId="55814"/>
    <cellStyle name="Total 4 5" xfId="55815"/>
    <cellStyle name="Total 4 5 2" xfId="55816"/>
    <cellStyle name="Total 4 5 2 2" xfId="55817"/>
    <cellStyle name="Total 4 5 2 2 2" xfId="55818"/>
    <cellStyle name="Total 4 5 2 2 3" xfId="55819"/>
    <cellStyle name="Total 4 5 2 2 4" xfId="55820"/>
    <cellStyle name="Total 4 5 2 3" xfId="55821"/>
    <cellStyle name="Total 4 5 2 4" xfId="55822"/>
    <cellStyle name="Total 4 5 2 5" xfId="55823"/>
    <cellStyle name="Total 4 5 3" xfId="55824"/>
    <cellStyle name="Total 4 5 3 2" xfId="55825"/>
    <cellStyle name="Total 4 5 3 2 2" xfId="55826"/>
    <cellStyle name="Total 4 5 3 2 3" xfId="55827"/>
    <cellStyle name="Total 4 5 3 2 4" xfId="55828"/>
    <cellStyle name="Total 4 5 3 3" xfId="55829"/>
    <cellStyle name="Total 4 5 3 3 2" xfId="55830"/>
    <cellStyle name="Total 4 5 3 3 3" xfId="55831"/>
    <cellStyle name="Total 4 5 3 3 4" xfId="55832"/>
    <cellStyle name="Total 4 5 3 4" xfId="55833"/>
    <cellStyle name="Total 4 5 3 5" xfId="55834"/>
    <cellStyle name="Total 4 5 3 6" xfId="55835"/>
    <cellStyle name="Total 4 5 4" xfId="55836"/>
    <cellStyle name="Total 4 5 5" xfId="55837"/>
    <cellStyle name="Total 4 6" xfId="55838"/>
    <cellStyle name="Total 4 6 2" xfId="55839"/>
    <cellStyle name="Total 4 6 2 2" xfId="55840"/>
    <cellStyle name="Total 4 6 2 2 2" xfId="55841"/>
    <cellStyle name="Total 4 6 2 2 3" xfId="55842"/>
    <cellStyle name="Total 4 6 2 2 4" xfId="55843"/>
    <cellStyle name="Total 4 6 2 3" xfId="55844"/>
    <cellStyle name="Total 4 6 2 3 2" xfId="55845"/>
    <cellStyle name="Total 4 6 2 3 3" xfId="55846"/>
    <cellStyle name="Total 4 6 2 3 4" xfId="55847"/>
    <cellStyle name="Total 4 6 2 4" xfId="55848"/>
    <cellStyle name="Total 4 6 2 5" xfId="55849"/>
    <cellStyle name="Total 4 6 2 6" xfId="55850"/>
    <cellStyle name="Total 4 6 3" xfId="55851"/>
    <cellStyle name="Total 4 6 3 2" xfId="55852"/>
    <cellStyle name="Total 4 6 3 2 2" xfId="55853"/>
    <cellStyle name="Total 4 6 3 2 3" xfId="55854"/>
    <cellStyle name="Total 4 6 3 2 4" xfId="55855"/>
    <cellStyle name="Total 4 6 3 3" xfId="55856"/>
    <cellStyle name="Total 4 6 3 3 2" xfId="55857"/>
    <cellStyle name="Total 4 6 3 3 3" xfId="55858"/>
    <cellStyle name="Total 4 6 3 3 4" xfId="55859"/>
    <cellStyle name="Total 4 6 3 4" xfId="55860"/>
    <cellStyle name="Total 4 6 3 5" xfId="55861"/>
    <cellStyle name="Total 4 6 3 6" xfId="55862"/>
    <cellStyle name="Total 4 6 4" xfId="55863"/>
    <cellStyle name="Total 4 6 5" xfId="55864"/>
    <cellStyle name="Total 4 6 6" xfId="55865"/>
    <cellStyle name="Total 4 7" xfId="55866"/>
    <cellStyle name="Total 4 8" xfId="55867"/>
    <cellStyle name="Total 5" xfId="55868"/>
    <cellStyle name="Total 5 2" xfId="55869"/>
    <cellStyle name="Total 5 2 2" xfId="55870"/>
    <cellStyle name="Total 5 2 2 10" xfId="55871"/>
    <cellStyle name="Total 5 2 2 10 2" xfId="55872"/>
    <cellStyle name="Total 5 2 2 10 2 2" xfId="55873"/>
    <cellStyle name="Total 5 2 2 10 2 2 2" xfId="55874"/>
    <cellStyle name="Total 5 2 2 10 2 2 3" xfId="55875"/>
    <cellStyle name="Total 5 2 2 10 2 2 4" xfId="55876"/>
    <cellStyle name="Total 5 2 2 10 2 3" xfId="55877"/>
    <cellStyle name="Total 5 2 2 10 2 4" xfId="55878"/>
    <cellStyle name="Total 5 2 2 10 2 5" xfId="55879"/>
    <cellStyle name="Total 5 2 2 10 3" xfId="55880"/>
    <cellStyle name="Total 5 2 2 10 3 2" xfId="55881"/>
    <cellStyle name="Total 5 2 2 10 3 2 2" xfId="55882"/>
    <cellStyle name="Total 5 2 2 10 3 2 3" xfId="55883"/>
    <cellStyle name="Total 5 2 2 10 3 2 4" xfId="55884"/>
    <cellStyle name="Total 5 2 2 10 3 3" xfId="55885"/>
    <cellStyle name="Total 5 2 2 10 3 3 2" xfId="55886"/>
    <cellStyle name="Total 5 2 2 10 3 3 3" xfId="55887"/>
    <cellStyle name="Total 5 2 2 10 3 3 4" xfId="55888"/>
    <cellStyle name="Total 5 2 2 10 3 4" xfId="55889"/>
    <cellStyle name="Total 5 2 2 10 3 5" xfId="55890"/>
    <cellStyle name="Total 5 2 2 10 3 6" xfId="55891"/>
    <cellStyle name="Total 5 2 2 10 4" xfId="55892"/>
    <cellStyle name="Total 5 2 2 10 5" xfId="55893"/>
    <cellStyle name="Total 5 2 2 11" xfId="55894"/>
    <cellStyle name="Total 5 2 2 11 2" xfId="55895"/>
    <cellStyle name="Total 5 2 2 11 2 2" xfId="55896"/>
    <cellStyle name="Total 5 2 2 11 2 2 2" xfId="55897"/>
    <cellStyle name="Total 5 2 2 11 2 2 3" xfId="55898"/>
    <cellStyle name="Total 5 2 2 11 2 2 4" xfId="55899"/>
    <cellStyle name="Total 5 2 2 11 2 3" xfId="55900"/>
    <cellStyle name="Total 5 2 2 11 2 4" xfId="55901"/>
    <cellStyle name="Total 5 2 2 11 2 5" xfId="55902"/>
    <cellStyle name="Total 5 2 2 11 3" xfId="55903"/>
    <cellStyle name="Total 5 2 2 11 3 2" xfId="55904"/>
    <cellStyle name="Total 5 2 2 11 3 2 2" xfId="55905"/>
    <cellStyle name="Total 5 2 2 11 3 2 3" xfId="55906"/>
    <cellStyle name="Total 5 2 2 11 3 2 4" xfId="55907"/>
    <cellStyle name="Total 5 2 2 11 3 3" xfId="55908"/>
    <cellStyle name="Total 5 2 2 11 3 3 2" xfId="55909"/>
    <cellStyle name="Total 5 2 2 11 3 3 3" xfId="55910"/>
    <cellStyle name="Total 5 2 2 11 3 3 4" xfId="55911"/>
    <cellStyle name="Total 5 2 2 11 3 4" xfId="55912"/>
    <cellStyle name="Total 5 2 2 11 3 5" xfId="55913"/>
    <cellStyle name="Total 5 2 2 11 3 6" xfId="55914"/>
    <cellStyle name="Total 5 2 2 11 4" xfId="55915"/>
    <cellStyle name="Total 5 2 2 11 5" xfId="55916"/>
    <cellStyle name="Total 5 2 2 12" xfId="55917"/>
    <cellStyle name="Total 5 2 2 12 2" xfId="55918"/>
    <cellStyle name="Total 5 2 2 12 2 2" xfId="55919"/>
    <cellStyle name="Total 5 2 2 12 2 2 2" xfId="55920"/>
    <cellStyle name="Total 5 2 2 12 2 2 3" xfId="55921"/>
    <cellStyle name="Total 5 2 2 12 2 2 4" xfId="55922"/>
    <cellStyle name="Total 5 2 2 12 2 3" xfId="55923"/>
    <cellStyle name="Total 5 2 2 12 2 3 2" xfId="55924"/>
    <cellStyle name="Total 5 2 2 12 2 3 3" xfId="55925"/>
    <cellStyle name="Total 5 2 2 12 2 3 4" xfId="55926"/>
    <cellStyle name="Total 5 2 2 12 2 4" xfId="55927"/>
    <cellStyle name="Total 5 2 2 12 2 5" xfId="55928"/>
    <cellStyle name="Total 5 2 2 12 2 6" xfId="55929"/>
    <cellStyle name="Total 5 2 2 12 3" xfId="55930"/>
    <cellStyle name="Total 5 2 2 12 3 2" xfId="55931"/>
    <cellStyle name="Total 5 2 2 12 3 2 2" xfId="55932"/>
    <cellStyle name="Total 5 2 2 12 3 2 3" xfId="55933"/>
    <cellStyle name="Total 5 2 2 12 3 2 4" xfId="55934"/>
    <cellStyle name="Total 5 2 2 12 3 3" xfId="55935"/>
    <cellStyle name="Total 5 2 2 12 3 3 2" xfId="55936"/>
    <cellStyle name="Total 5 2 2 12 3 3 3" xfId="55937"/>
    <cellStyle name="Total 5 2 2 12 3 3 4" xfId="55938"/>
    <cellStyle name="Total 5 2 2 12 3 4" xfId="55939"/>
    <cellStyle name="Total 5 2 2 12 3 5" xfId="55940"/>
    <cellStyle name="Total 5 2 2 12 3 6" xfId="55941"/>
    <cellStyle name="Total 5 2 2 12 4" xfId="55942"/>
    <cellStyle name="Total 5 2 2 12 5" xfId="55943"/>
    <cellStyle name="Total 5 2 2 12 6" xfId="55944"/>
    <cellStyle name="Total 5 2 2 13" xfId="55945"/>
    <cellStyle name="Total 5 2 2 14" xfId="55946"/>
    <cellStyle name="Total 5 2 2 2" xfId="55947"/>
    <cellStyle name="Total 5 2 2 2 2" xfId="55948"/>
    <cellStyle name="Total 5 2 2 2 2 2" xfId="55949"/>
    <cellStyle name="Total 5 2 2 2 2 2 2" xfId="55950"/>
    <cellStyle name="Total 5 2 2 2 2 2 2 2" xfId="55951"/>
    <cellStyle name="Total 5 2 2 2 2 2 2 3" xfId="55952"/>
    <cellStyle name="Total 5 2 2 2 2 2 2 4" xfId="55953"/>
    <cellStyle name="Total 5 2 2 2 2 2 3" xfId="55954"/>
    <cellStyle name="Total 5 2 2 2 2 2 3 2" xfId="55955"/>
    <cellStyle name="Total 5 2 2 2 2 2 3 3" xfId="55956"/>
    <cellStyle name="Total 5 2 2 2 2 2 3 4" xfId="55957"/>
    <cellStyle name="Total 5 2 2 2 2 2 4" xfId="55958"/>
    <cellStyle name="Total 5 2 2 2 2 2 5" xfId="55959"/>
    <cellStyle name="Total 5 2 2 2 2 2 6" xfId="55960"/>
    <cellStyle name="Total 5 2 2 2 2 3" xfId="55961"/>
    <cellStyle name="Total 5 2 2 2 2 3 2" xfId="55962"/>
    <cellStyle name="Total 5 2 2 2 2 3 2 2" xfId="55963"/>
    <cellStyle name="Total 5 2 2 2 2 3 2 3" xfId="55964"/>
    <cellStyle name="Total 5 2 2 2 2 3 2 4" xfId="55965"/>
    <cellStyle name="Total 5 2 2 2 2 3 3" xfId="55966"/>
    <cellStyle name="Total 5 2 2 2 2 3 3 2" xfId="55967"/>
    <cellStyle name="Total 5 2 2 2 2 3 3 3" xfId="55968"/>
    <cellStyle name="Total 5 2 2 2 2 3 3 4" xfId="55969"/>
    <cellStyle name="Total 5 2 2 2 2 3 4" xfId="55970"/>
    <cellStyle name="Total 5 2 2 2 2 3 5" xfId="55971"/>
    <cellStyle name="Total 5 2 2 2 2 3 6" xfId="55972"/>
    <cellStyle name="Total 5 2 2 2 2 4" xfId="55973"/>
    <cellStyle name="Total 5 2 2 2 2 5" xfId="55974"/>
    <cellStyle name="Total 5 2 2 2 2 6" xfId="55975"/>
    <cellStyle name="Total 5 2 2 2 3" xfId="55976"/>
    <cellStyle name="Total 5 2 2 2 4" xfId="55977"/>
    <cellStyle name="Total 5 2 2 3" xfId="55978"/>
    <cellStyle name="Total 5 2 2 3 2" xfId="55979"/>
    <cellStyle name="Total 5 2 2 3 2 2" xfId="55980"/>
    <cellStyle name="Total 5 2 2 3 2 2 2" xfId="55981"/>
    <cellStyle name="Total 5 2 2 3 2 2 2 2" xfId="55982"/>
    <cellStyle name="Total 5 2 2 3 2 2 2 3" xfId="55983"/>
    <cellStyle name="Total 5 2 2 3 2 2 2 4" xfId="55984"/>
    <cellStyle name="Total 5 2 2 3 2 2 3" xfId="55985"/>
    <cellStyle name="Total 5 2 2 3 2 2 3 2" xfId="55986"/>
    <cellStyle name="Total 5 2 2 3 2 2 3 3" xfId="55987"/>
    <cellStyle name="Total 5 2 2 3 2 2 3 4" xfId="55988"/>
    <cellStyle name="Total 5 2 2 3 2 2 4" xfId="55989"/>
    <cellStyle name="Total 5 2 2 3 2 2 5" xfId="55990"/>
    <cellStyle name="Total 5 2 2 3 2 2 6" xfId="55991"/>
    <cellStyle name="Total 5 2 2 3 2 3" xfId="55992"/>
    <cellStyle name="Total 5 2 2 3 2 3 2" xfId="55993"/>
    <cellStyle name="Total 5 2 2 3 2 3 2 2" xfId="55994"/>
    <cellStyle name="Total 5 2 2 3 2 3 2 3" xfId="55995"/>
    <cellStyle name="Total 5 2 2 3 2 3 2 4" xfId="55996"/>
    <cellStyle name="Total 5 2 2 3 2 3 3" xfId="55997"/>
    <cellStyle name="Total 5 2 2 3 2 3 3 2" xfId="55998"/>
    <cellStyle name="Total 5 2 2 3 2 3 3 3" xfId="55999"/>
    <cellStyle name="Total 5 2 2 3 2 3 3 4" xfId="56000"/>
    <cellStyle name="Total 5 2 2 3 2 3 4" xfId="56001"/>
    <cellStyle name="Total 5 2 2 3 2 3 5" xfId="56002"/>
    <cellStyle name="Total 5 2 2 3 2 3 6" xfId="56003"/>
    <cellStyle name="Total 5 2 2 3 2 4" xfId="56004"/>
    <cellStyle name="Total 5 2 2 3 2 5" xfId="56005"/>
    <cellStyle name="Total 5 2 2 3 2 6" xfId="56006"/>
    <cellStyle name="Total 5 2 2 3 3" xfId="56007"/>
    <cellStyle name="Total 5 2 2 3 4" xfId="56008"/>
    <cellStyle name="Total 5 2 2 4" xfId="56009"/>
    <cellStyle name="Total 5 2 2 4 2" xfId="56010"/>
    <cellStyle name="Total 5 2 2 4 2 2" xfId="56011"/>
    <cellStyle name="Total 5 2 2 4 2 2 2" xfId="56012"/>
    <cellStyle name="Total 5 2 2 4 2 2 2 2" xfId="56013"/>
    <cellStyle name="Total 5 2 2 4 2 2 2 3" xfId="56014"/>
    <cellStyle name="Total 5 2 2 4 2 2 2 4" xfId="56015"/>
    <cellStyle name="Total 5 2 2 4 2 2 3" xfId="56016"/>
    <cellStyle name="Total 5 2 2 4 2 2 3 2" xfId="56017"/>
    <cellStyle name="Total 5 2 2 4 2 2 3 3" xfId="56018"/>
    <cellStyle name="Total 5 2 2 4 2 2 3 4" xfId="56019"/>
    <cellStyle name="Total 5 2 2 4 2 2 4" xfId="56020"/>
    <cellStyle name="Total 5 2 2 4 2 2 5" xfId="56021"/>
    <cellStyle name="Total 5 2 2 4 2 2 6" xfId="56022"/>
    <cellStyle name="Total 5 2 2 4 2 3" xfId="56023"/>
    <cellStyle name="Total 5 2 2 4 2 3 2" xfId="56024"/>
    <cellStyle name="Total 5 2 2 4 2 3 2 2" xfId="56025"/>
    <cellStyle name="Total 5 2 2 4 2 3 2 3" xfId="56026"/>
    <cellStyle name="Total 5 2 2 4 2 3 2 4" xfId="56027"/>
    <cellStyle name="Total 5 2 2 4 2 3 3" xfId="56028"/>
    <cellStyle name="Total 5 2 2 4 2 3 3 2" xfId="56029"/>
    <cellStyle name="Total 5 2 2 4 2 3 3 3" xfId="56030"/>
    <cellStyle name="Total 5 2 2 4 2 3 3 4" xfId="56031"/>
    <cellStyle name="Total 5 2 2 4 2 3 4" xfId="56032"/>
    <cellStyle name="Total 5 2 2 4 2 3 5" xfId="56033"/>
    <cellStyle name="Total 5 2 2 4 2 3 6" xfId="56034"/>
    <cellStyle name="Total 5 2 2 4 2 4" xfId="56035"/>
    <cellStyle name="Total 5 2 2 4 2 5" xfId="56036"/>
    <cellStyle name="Total 5 2 2 4 2 6" xfId="56037"/>
    <cellStyle name="Total 5 2 2 4 3" xfId="56038"/>
    <cellStyle name="Total 5 2 2 4 4" xfId="56039"/>
    <cellStyle name="Total 5 2 2 5" xfId="56040"/>
    <cellStyle name="Total 5 2 2 5 2" xfId="56041"/>
    <cellStyle name="Total 5 2 2 5 2 2" xfId="56042"/>
    <cellStyle name="Total 5 2 2 5 2 2 2" xfId="56043"/>
    <cellStyle name="Total 5 2 2 5 2 2 3" xfId="56044"/>
    <cellStyle name="Total 5 2 2 5 2 2 4" xfId="56045"/>
    <cellStyle name="Total 5 2 2 5 2 3" xfId="56046"/>
    <cellStyle name="Total 5 2 2 5 2 4" xfId="56047"/>
    <cellStyle name="Total 5 2 2 5 2 5" xfId="56048"/>
    <cellStyle name="Total 5 2 2 5 3" xfId="56049"/>
    <cellStyle name="Total 5 2 2 5 3 2" xfId="56050"/>
    <cellStyle name="Total 5 2 2 5 3 2 2" xfId="56051"/>
    <cellStyle name="Total 5 2 2 5 3 2 3" xfId="56052"/>
    <cellStyle name="Total 5 2 2 5 3 2 4" xfId="56053"/>
    <cellStyle name="Total 5 2 2 5 3 3" xfId="56054"/>
    <cellStyle name="Total 5 2 2 5 3 3 2" xfId="56055"/>
    <cellStyle name="Total 5 2 2 5 3 3 3" xfId="56056"/>
    <cellStyle name="Total 5 2 2 5 3 3 4" xfId="56057"/>
    <cellStyle name="Total 5 2 2 5 3 4" xfId="56058"/>
    <cellStyle name="Total 5 2 2 5 3 5" xfId="56059"/>
    <cellStyle name="Total 5 2 2 5 3 6" xfId="56060"/>
    <cellStyle name="Total 5 2 2 5 4" xfId="56061"/>
    <cellStyle name="Total 5 2 2 5 5" xfId="56062"/>
    <cellStyle name="Total 5 2 2 6" xfId="56063"/>
    <cellStyle name="Total 5 2 2 6 2" xfId="56064"/>
    <cellStyle name="Total 5 2 2 6 2 2" xfId="56065"/>
    <cellStyle name="Total 5 2 2 6 2 2 2" xfId="56066"/>
    <cellStyle name="Total 5 2 2 6 2 2 3" xfId="56067"/>
    <cellStyle name="Total 5 2 2 6 2 2 4" xfId="56068"/>
    <cellStyle name="Total 5 2 2 6 2 3" xfId="56069"/>
    <cellStyle name="Total 5 2 2 6 2 4" xfId="56070"/>
    <cellStyle name="Total 5 2 2 6 2 5" xfId="56071"/>
    <cellStyle name="Total 5 2 2 6 3" xfId="56072"/>
    <cellStyle name="Total 5 2 2 6 3 2" xfId="56073"/>
    <cellStyle name="Total 5 2 2 6 3 2 2" xfId="56074"/>
    <cellStyle name="Total 5 2 2 6 3 2 3" xfId="56075"/>
    <cellStyle name="Total 5 2 2 6 3 2 4" xfId="56076"/>
    <cellStyle name="Total 5 2 2 6 3 3" xfId="56077"/>
    <cellStyle name="Total 5 2 2 6 3 3 2" xfId="56078"/>
    <cellStyle name="Total 5 2 2 6 3 3 3" xfId="56079"/>
    <cellStyle name="Total 5 2 2 6 3 3 4" xfId="56080"/>
    <cellStyle name="Total 5 2 2 6 3 4" xfId="56081"/>
    <cellStyle name="Total 5 2 2 6 3 5" xfId="56082"/>
    <cellStyle name="Total 5 2 2 6 3 6" xfId="56083"/>
    <cellStyle name="Total 5 2 2 6 4" xfId="56084"/>
    <cellStyle name="Total 5 2 2 6 5" xfId="56085"/>
    <cellStyle name="Total 5 2 2 7" xfId="56086"/>
    <cellStyle name="Total 5 2 2 7 2" xfId="56087"/>
    <cellStyle name="Total 5 2 2 7 2 2" xfId="56088"/>
    <cellStyle name="Total 5 2 2 7 2 2 2" xfId="56089"/>
    <cellStyle name="Total 5 2 2 7 2 2 3" xfId="56090"/>
    <cellStyle name="Total 5 2 2 7 2 2 4" xfId="56091"/>
    <cellStyle name="Total 5 2 2 7 2 3" xfId="56092"/>
    <cellStyle name="Total 5 2 2 7 2 4" xfId="56093"/>
    <cellStyle name="Total 5 2 2 7 2 5" xfId="56094"/>
    <cellStyle name="Total 5 2 2 7 3" xfId="56095"/>
    <cellStyle name="Total 5 2 2 7 3 2" xfId="56096"/>
    <cellStyle name="Total 5 2 2 7 3 2 2" xfId="56097"/>
    <cellStyle name="Total 5 2 2 7 3 2 3" xfId="56098"/>
    <cellStyle name="Total 5 2 2 7 3 2 4" xfId="56099"/>
    <cellStyle name="Total 5 2 2 7 3 3" xfId="56100"/>
    <cellStyle name="Total 5 2 2 7 3 3 2" xfId="56101"/>
    <cellStyle name="Total 5 2 2 7 3 3 3" xfId="56102"/>
    <cellStyle name="Total 5 2 2 7 3 3 4" xfId="56103"/>
    <cellStyle name="Total 5 2 2 7 3 4" xfId="56104"/>
    <cellStyle name="Total 5 2 2 7 3 5" xfId="56105"/>
    <cellStyle name="Total 5 2 2 7 3 6" xfId="56106"/>
    <cellStyle name="Total 5 2 2 7 4" xfId="56107"/>
    <cellStyle name="Total 5 2 2 7 5" xfId="56108"/>
    <cellStyle name="Total 5 2 2 8" xfId="56109"/>
    <cellStyle name="Total 5 2 2 8 2" xfId="56110"/>
    <cellStyle name="Total 5 2 2 8 2 2" xfId="56111"/>
    <cellStyle name="Total 5 2 2 8 2 2 2" xfId="56112"/>
    <cellStyle name="Total 5 2 2 8 2 2 3" xfId="56113"/>
    <cellStyle name="Total 5 2 2 8 2 2 4" xfId="56114"/>
    <cellStyle name="Total 5 2 2 8 2 3" xfId="56115"/>
    <cellStyle name="Total 5 2 2 8 2 4" xfId="56116"/>
    <cellStyle name="Total 5 2 2 8 2 5" xfId="56117"/>
    <cellStyle name="Total 5 2 2 8 3" xfId="56118"/>
    <cellStyle name="Total 5 2 2 8 3 2" xfId="56119"/>
    <cellStyle name="Total 5 2 2 8 3 2 2" xfId="56120"/>
    <cellStyle name="Total 5 2 2 8 3 2 3" xfId="56121"/>
    <cellStyle name="Total 5 2 2 8 3 2 4" xfId="56122"/>
    <cellStyle name="Total 5 2 2 8 3 3" xfId="56123"/>
    <cellStyle name="Total 5 2 2 8 3 3 2" xfId="56124"/>
    <cellStyle name="Total 5 2 2 8 3 3 3" xfId="56125"/>
    <cellStyle name="Total 5 2 2 8 3 3 4" xfId="56126"/>
    <cellStyle name="Total 5 2 2 8 3 4" xfId="56127"/>
    <cellStyle name="Total 5 2 2 8 3 5" xfId="56128"/>
    <cellStyle name="Total 5 2 2 8 3 6" xfId="56129"/>
    <cellStyle name="Total 5 2 2 8 4" xfId="56130"/>
    <cellStyle name="Total 5 2 2 8 5" xfId="56131"/>
    <cellStyle name="Total 5 2 2 9" xfId="56132"/>
    <cellStyle name="Total 5 2 2 9 2" xfId="56133"/>
    <cellStyle name="Total 5 2 2 9 2 2" xfId="56134"/>
    <cellStyle name="Total 5 2 2 9 2 2 2" xfId="56135"/>
    <cellStyle name="Total 5 2 2 9 2 2 3" xfId="56136"/>
    <cellStyle name="Total 5 2 2 9 2 2 4" xfId="56137"/>
    <cellStyle name="Total 5 2 2 9 2 3" xfId="56138"/>
    <cellStyle name="Total 5 2 2 9 2 4" xfId="56139"/>
    <cellStyle name="Total 5 2 2 9 2 5" xfId="56140"/>
    <cellStyle name="Total 5 2 2 9 3" xfId="56141"/>
    <cellStyle name="Total 5 2 2 9 3 2" xfId="56142"/>
    <cellStyle name="Total 5 2 2 9 3 2 2" xfId="56143"/>
    <cellStyle name="Total 5 2 2 9 3 2 3" xfId="56144"/>
    <cellStyle name="Total 5 2 2 9 3 2 4" xfId="56145"/>
    <cellStyle name="Total 5 2 2 9 3 3" xfId="56146"/>
    <cellStyle name="Total 5 2 2 9 3 3 2" xfId="56147"/>
    <cellStyle name="Total 5 2 2 9 3 3 3" xfId="56148"/>
    <cellStyle name="Total 5 2 2 9 3 3 4" xfId="56149"/>
    <cellStyle name="Total 5 2 2 9 3 4" xfId="56150"/>
    <cellStyle name="Total 5 2 2 9 3 5" xfId="56151"/>
    <cellStyle name="Total 5 2 2 9 3 6" xfId="56152"/>
    <cellStyle name="Total 5 2 2 9 4" xfId="56153"/>
    <cellStyle name="Total 5 2 2 9 5" xfId="56154"/>
    <cellStyle name="Total 5 2 3" xfId="56155"/>
    <cellStyle name="Total 5 2 3 2" xfId="56156"/>
    <cellStyle name="Total 5 2 3 2 2" xfId="56157"/>
    <cellStyle name="Total 5 2 3 2 2 2" xfId="56158"/>
    <cellStyle name="Total 5 2 3 2 2 3" xfId="56159"/>
    <cellStyle name="Total 5 2 3 2 2 4" xfId="56160"/>
    <cellStyle name="Total 5 2 3 2 3" xfId="56161"/>
    <cellStyle name="Total 5 2 3 2 4" xfId="56162"/>
    <cellStyle name="Total 5 2 3 2 5" xfId="56163"/>
    <cellStyle name="Total 5 2 3 3" xfId="56164"/>
    <cellStyle name="Total 5 2 3 3 2" xfId="56165"/>
    <cellStyle name="Total 5 2 3 3 2 2" xfId="56166"/>
    <cellStyle name="Total 5 2 3 3 2 3" xfId="56167"/>
    <cellStyle name="Total 5 2 3 3 2 4" xfId="56168"/>
    <cellStyle name="Total 5 2 3 3 3" xfId="56169"/>
    <cellStyle name="Total 5 2 3 3 3 2" xfId="56170"/>
    <cellStyle name="Total 5 2 3 3 3 3" xfId="56171"/>
    <cellStyle name="Total 5 2 3 3 3 4" xfId="56172"/>
    <cellStyle name="Total 5 2 3 3 4" xfId="56173"/>
    <cellStyle name="Total 5 2 3 3 5" xfId="56174"/>
    <cellStyle name="Total 5 2 3 3 6" xfId="56175"/>
    <cellStyle name="Total 5 2 3 4" xfId="56176"/>
    <cellStyle name="Total 5 2 3 5" xfId="56177"/>
    <cellStyle name="Total 5 2 4" xfId="56178"/>
    <cellStyle name="Total 5 2 4 2" xfId="56179"/>
    <cellStyle name="Total 5 2 4 2 2" xfId="56180"/>
    <cellStyle name="Total 5 2 4 2 2 2" xfId="56181"/>
    <cellStyle name="Total 5 2 4 2 2 3" xfId="56182"/>
    <cellStyle name="Total 5 2 4 2 2 4" xfId="56183"/>
    <cellStyle name="Total 5 2 4 2 3" xfId="56184"/>
    <cellStyle name="Total 5 2 4 2 3 2" xfId="56185"/>
    <cellStyle name="Total 5 2 4 2 3 3" xfId="56186"/>
    <cellStyle name="Total 5 2 4 2 3 4" xfId="56187"/>
    <cellStyle name="Total 5 2 4 2 4" xfId="56188"/>
    <cellStyle name="Total 5 2 4 2 5" xfId="56189"/>
    <cellStyle name="Total 5 2 4 2 6" xfId="56190"/>
    <cellStyle name="Total 5 2 4 3" xfId="56191"/>
    <cellStyle name="Total 5 2 4 3 2" xfId="56192"/>
    <cellStyle name="Total 5 2 4 3 2 2" xfId="56193"/>
    <cellStyle name="Total 5 2 4 3 2 3" xfId="56194"/>
    <cellStyle name="Total 5 2 4 3 2 4" xfId="56195"/>
    <cellStyle name="Total 5 2 4 3 3" xfId="56196"/>
    <cellStyle name="Total 5 2 4 3 3 2" xfId="56197"/>
    <cellStyle name="Total 5 2 4 3 3 3" xfId="56198"/>
    <cellStyle name="Total 5 2 4 3 3 4" xfId="56199"/>
    <cellStyle name="Total 5 2 4 3 4" xfId="56200"/>
    <cellStyle name="Total 5 2 4 3 5" xfId="56201"/>
    <cellStyle name="Total 5 2 4 3 6" xfId="56202"/>
    <cellStyle name="Total 5 2 4 4" xfId="56203"/>
    <cellStyle name="Total 5 2 4 5" xfId="56204"/>
    <cellStyle name="Total 5 2 4 6" xfId="56205"/>
    <cellStyle name="Total 5 2 5" xfId="56206"/>
    <cellStyle name="Total 5 2 6" xfId="56207"/>
    <cellStyle name="Total 5 3" xfId="56208"/>
    <cellStyle name="Total 5 3 10" xfId="56209"/>
    <cellStyle name="Total 5 3 10 2" xfId="56210"/>
    <cellStyle name="Total 5 3 10 2 2" xfId="56211"/>
    <cellStyle name="Total 5 3 10 2 2 2" xfId="56212"/>
    <cellStyle name="Total 5 3 10 2 2 3" xfId="56213"/>
    <cellStyle name="Total 5 3 10 2 2 4" xfId="56214"/>
    <cellStyle name="Total 5 3 10 2 3" xfId="56215"/>
    <cellStyle name="Total 5 3 10 2 4" xfId="56216"/>
    <cellStyle name="Total 5 3 10 2 5" xfId="56217"/>
    <cellStyle name="Total 5 3 10 3" xfId="56218"/>
    <cellStyle name="Total 5 3 10 3 2" xfId="56219"/>
    <cellStyle name="Total 5 3 10 3 2 2" xfId="56220"/>
    <cellStyle name="Total 5 3 10 3 2 3" xfId="56221"/>
    <cellStyle name="Total 5 3 10 3 2 4" xfId="56222"/>
    <cellStyle name="Total 5 3 10 3 3" xfId="56223"/>
    <cellStyle name="Total 5 3 10 3 3 2" xfId="56224"/>
    <cellStyle name="Total 5 3 10 3 3 3" xfId="56225"/>
    <cellStyle name="Total 5 3 10 3 3 4" xfId="56226"/>
    <cellStyle name="Total 5 3 10 3 4" xfId="56227"/>
    <cellStyle name="Total 5 3 10 3 5" xfId="56228"/>
    <cellStyle name="Total 5 3 10 3 6" xfId="56229"/>
    <cellStyle name="Total 5 3 10 4" xfId="56230"/>
    <cellStyle name="Total 5 3 10 5" xfId="56231"/>
    <cellStyle name="Total 5 3 11" xfId="56232"/>
    <cellStyle name="Total 5 3 11 2" xfId="56233"/>
    <cellStyle name="Total 5 3 11 2 2" xfId="56234"/>
    <cellStyle name="Total 5 3 11 2 2 2" xfId="56235"/>
    <cellStyle name="Total 5 3 11 2 2 3" xfId="56236"/>
    <cellStyle name="Total 5 3 11 2 2 4" xfId="56237"/>
    <cellStyle name="Total 5 3 11 2 3" xfId="56238"/>
    <cellStyle name="Total 5 3 11 2 4" xfId="56239"/>
    <cellStyle name="Total 5 3 11 2 5" xfId="56240"/>
    <cellStyle name="Total 5 3 11 3" xfId="56241"/>
    <cellStyle name="Total 5 3 11 3 2" xfId="56242"/>
    <cellStyle name="Total 5 3 11 3 2 2" xfId="56243"/>
    <cellStyle name="Total 5 3 11 3 2 3" xfId="56244"/>
    <cellStyle name="Total 5 3 11 3 2 4" xfId="56245"/>
    <cellStyle name="Total 5 3 11 3 3" xfId="56246"/>
    <cellStyle name="Total 5 3 11 3 3 2" xfId="56247"/>
    <cellStyle name="Total 5 3 11 3 3 3" xfId="56248"/>
    <cellStyle name="Total 5 3 11 3 3 4" xfId="56249"/>
    <cellStyle name="Total 5 3 11 3 4" xfId="56250"/>
    <cellStyle name="Total 5 3 11 3 5" xfId="56251"/>
    <cellStyle name="Total 5 3 11 3 6" xfId="56252"/>
    <cellStyle name="Total 5 3 11 4" xfId="56253"/>
    <cellStyle name="Total 5 3 11 5" xfId="56254"/>
    <cellStyle name="Total 5 3 12" xfId="56255"/>
    <cellStyle name="Total 5 3 12 2" xfId="56256"/>
    <cellStyle name="Total 5 3 12 2 2" xfId="56257"/>
    <cellStyle name="Total 5 3 12 2 2 2" xfId="56258"/>
    <cellStyle name="Total 5 3 12 2 2 3" xfId="56259"/>
    <cellStyle name="Total 5 3 12 2 2 4" xfId="56260"/>
    <cellStyle name="Total 5 3 12 2 3" xfId="56261"/>
    <cellStyle name="Total 5 3 12 2 3 2" xfId="56262"/>
    <cellStyle name="Total 5 3 12 2 3 3" xfId="56263"/>
    <cellStyle name="Total 5 3 12 2 3 4" xfId="56264"/>
    <cellStyle name="Total 5 3 12 2 4" xfId="56265"/>
    <cellStyle name="Total 5 3 12 2 5" xfId="56266"/>
    <cellStyle name="Total 5 3 12 2 6" xfId="56267"/>
    <cellStyle name="Total 5 3 12 3" xfId="56268"/>
    <cellStyle name="Total 5 3 12 3 2" xfId="56269"/>
    <cellStyle name="Total 5 3 12 3 2 2" xfId="56270"/>
    <cellStyle name="Total 5 3 12 3 2 3" xfId="56271"/>
    <cellStyle name="Total 5 3 12 3 2 4" xfId="56272"/>
    <cellStyle name="Total 5 3 12 3 3" xfId="56273"/>
    <cellStyle name="Total 5 3 12 3 3 2" xfId="56274"/>
    <cellStyle name="Total 5 3 12 3 3 3" xfId="56275"/>
    <cellStyle name="Total 5 3 12 3 3 4" xfId="56276"/>
    <cellStyle name="Total 5 3 12 3 4" xfId="56277"/>
    <cellStyle name="Total 5 3 12 3 5" xfId="56278"/>
    <cellStyle name="Total 5 3 12 3 6" xfId="56279"/>
    <cellStyle name="Total 5 3 12 4" xfId="56280"/>
    <cellStyle name="Total 5 3 12 5" xfId="56281"/>
    <cellStyle name="Total 5 3 12 6" xfId="56282"/>
    <cellStyle name="Total 5 3 13" xfId="56283"/>
    <cellStyle name="Total 5 3 14" xfId="56284"/>
    <cellStyle name="Total 5 3 2" xfId="56285"/>
    <cellStyle name="Total 5 3 2 2" xfId="56286"/>
    <cellStyle name="Total 5 3 2 2 2" xfId="56287"/>
    <cellStyle name="Total 5 3 2 2 2 2" xfId="56288"/>
    <cellStyle name="Total 5 3 2 2 2 2 2" xfId="56289"/>
    <cellStyle name="Total 5 3 2 2 2 2 3" xfId="56290"/>
    <cellStyle name="Total 5 3 2 2 2 2 4" xfId="56291"/>
    <cellStyle name="Total 5 3 2 2 2 3" xfId="56292"/>
    <cellStyle name="Total 5 3 2 2 2 3 2" xfId="56293"/>
    <cellStyle name="Total 5 3 2 2 2 3 3" xfId="56294"/>
    <cellStyle name="Total 5 3 2 2 2 3 4" xfId="56295"/>
    <cellStyle name="Total 5 3 2 2 2 4" xfId="56296"/>
    <cellStyle name="Total 5 3 2 2 2 5" xfId="56297"/>
    <cellStyle name="Total 5 3 2 2 2 6" xfId="56298"/>
    <cellStyle name="Total 5 3 2 2 3" xfId="56299"/>
    <cellStyle name="Total 5 3 2 2 3 2" xfId="56300"/>
    <cellStyle name="Total 5 3 2 2 3 2 2" xfId="56301"/>
    <cellStyle name="Total 5 3 2 2 3 2 3" xfId="56302"/>
    <cellStyle name="Total 5 3 2 2 3 2 4" xfId="56303"/>
    <cellStyle name="Total 5 3 2 2 3 3" xfId="56304"/>
    <cellStyle name="Total 5 3 2 2 3 3 2" xfId="56305"/>
    <cellStyle name="Total 5 3 2 2 3 3 3" xfId="56306"/>
    <cellStyle name="Total 5 3 2 2 3 3 4" xfId="56307"/>
    <cellStyle name="Total 5 3 2 2 3 4" xfId="56308"/>
    <cellStyle name="Total 5 3 2 2 3 5" xfId="56309"/>
    <cellStyle name="Total 5 3 2 2 3 6" xfId="56310"/>
    <cellStyle name="Total 5 3 2 2 4" xfId="56311"/>
    <cellStyle name="Total 5 3 2 2 5" xfId="56312"/>
    <cellStyle name="Total 5 3 2 2 6" xfId="56313"/>
    <cellStyle name="Total 5 3 2 3" xfId="56314"/>
    <cellStyle name="Total 5 3 2 4" xfId="56315"/>
    <cellStyle name="Total 5 3 3" xfId="56316"/>
    <cellStyle name="Total 5 3 3 2" xfId="56317"/>
    <cellStyle name="Total 5 3 3 2 2" xfId="56318"/>
    <cellStyle name="Total 5 3 3 2 2 2" xfId="56319"/>
    <cellStyle name="Total 5 3 3 2 2 2 2" xfId="56320"/>
    <cellStyle name="Total 5 3 3 2 2 2 3" xfId="56321"/>
    <cellStyle name="Total 5 3 3 2 2 2 4" xfId="56322"/>
    <cellStyle name="Total 5 3 3 2 2 3" xfId="56323"/>
    <cellStyle name="Total 5 3 3 2 2 3 2" xfId="56324"/>
    <cellStyle name="Total 5 3 3 2 2 3 3" xfId="56325"/>
    <cellStyle name="Total 5 3 3 2 2 3 4" xfId="56326"/>
    <cellStyle name="Total 5 3 3 2 2 4" xfId="56327"/>
    <cellStyle name="Total 5 3 3 2 2 5" xfId="56328"/>
    <cellStyle name="Total 5 3 3 2 2 6" xfId="56329"/>
    <cellStyle name="Total 5 3 3 2 3" xfId="56330"/>
    <cellStyle name="Total 5 3 3 2 3 2" xfId="56331"/>
    <cellStyle name="Total 5 3 3 2 3 2 2" xfId="56332"/>
    <cellStyle name="Total 5 3 3 2 3 2 3" xfId="56333"/>
    <cellStyle name="Total 5 3 3 2 3 2 4" xfId="56334"/>
    <cellStyle name="Total 5 3 3 2 3 3" xfId="56335"/>
    <cellStyle name="Total 5 3 3 2 3 3 2" xfId="56336"/>
    <cellStyle name="Total 5 3 3 2 3 3 3" xfId="56337"/>
    <cellStyle name="Total 5 3 3 2 3 3 4" xfId="56338"/>
    <cellStyle name="Total 5 3 3 2 3 4" xfId="56339"/>
    <cellStyle name="Total 5 3 3 2 3 5" xfId="56340"/>
    <cellStyle name="Total 5 3 3 2 3 6" xfId="56341"/>
    <cellStyle name="Total 5 3 3 2 4" xfId="56342"/>
    <cellStyle name="Total 5 3 3 2 5" xfId="56343"/>
    <cellStyle name="Total 5 3 3 2 6" xfId="56344"/>
    <cellStyle name="Total 5 3 3 3" xfId="56345"/>
    <cellStyle name="Total 5 3 3 4" xfId="56346"/>
    <cellStyle name="Total 5 3 4" xfId="56347"/>
    <cellStyle name="Total 5 3 4 2" xfId="56348"/>
    <cellStyle name="Total 5 3 4 2 2" xfId="56349"/>
    <cellStyle name="Total 5 3 4 2 2 2" xfId="56350"/>
    <cellStyle name="Total 5 3 4 2 2 2 2" xfId="56351"/>
    <cellStyle name="Total 5 3 4 2 2 2 3" xfId="56352"/>
    <cellStyle name="Total 5 3 4 2 2 2 4" xfId="56353"/>
    <cellStyle name="Total 5 3 4 2 2 3" xfId="56354"/>
    <cellStyle name="Total 5 3 4 2 2 3 2" xfId="56355"/>
    <cellStyle name="Total 5 3 4 2 2 3 3" xfId="56356"/>
    <cellStyle name="Total 5 3 4 2 2 3 4" xfId="56357"/>
    <cellStyle name="Total 5 3 4 2 2 4" xfId="56358"/>
    <cellStyle name="Total 5 3 4 2 2 5" xfId="56359"/>
    <cellStyle name="Total 5 3 4 2 2 6" xfId="56360"/>
    <cellStyle name="Total 5 3 4 2 3" xfId="56361"/>
    <cellStyle name="Total 5 3 4 2 3 2" xfId="56362"/>
    <cellStyle name="Total 5 3 4 2 3 2 2" xfId="56363"/>
    <cellStyle name="Total 5 3 4 2 3 2 3" xfId="56364"/>
    <cellStyle name="Total 5 3 4 2 3 2 4" xfId="56365"/>
    <cellStyle name="Total 5 3 4 2 3 3" xfId="56366"/>
    <cellStyle name="Total 5 3 4 2 3 3 2" xfId="56367"/>
    <cellStyle name="Total 5 3 4 2 3 3 3" xfId="56368"/>
    <cellStyle name="Total 5 3 4 2 3 3 4" xfId="56369"/>
    <cellStyle name="Total 5 3 4 2 3 4" xfId="56370"/>
    <cellStyle name="Total 5 3 4 2 3 5" xfId="56371"/>
    <cellStyle name="Total 5 3 4 2 3 6" xfId="56372"/>
    <cellStyle name="Total 5 3 4 2 4" xfId="56373"/>
    <cellStyle name="Total 5 3 4 2 5" xfId="56374"/>
    <cellStyle name="Total 5 3 4 2 6" xfId="56375"/>
    <cellStyle name="Total 5 3 4 3" xfId="56376"/>
    <cellStyle name="Total 5 3 4 4" xfId="56377"/>
    <cellStyle name="Total 5 3 5" xfId="56378"/>
    <cellStyle name="Total 5 3 5 2" xfId="56379"/>
    <cellStyle name="Total 5 3 5 2 2" xfId="56380"/>
    <cellStyle name="Total 5 3 5 2 2 2" xfId="56381"/>
    <cellStyle name="Total 5 3 5 2 2 3" xfId="56382"/>
    <cellStyle name="Total 5 3 5 2 2 4" xfId="56383"/>
    <cellStyle name="Total 5 3 5 2 3" xfId="56384"/>
    <cellStyle name="Total 5 3 5 2 4" xfId="56385"/>
    <cellStyle name="Total 5 3 5 2 5" xfId="56386"/>
    <cellStyle name="Total 5 3 5 3" xfId="56387"/>
    <cellStyle name="Total 5 3 5 3 2" xfId="56388"/>
    <cellStyle name="Total 5 3 5 3 2 2" xfId="56389"/>
    <cellStyle name="Total 5 3 5 3 2 3" xfId="56390"/>
    <cellStyle name="Total 5 3 5 3 2 4" xfId="56391"/>
    <cellStyle name="Total 5 3 5 3 3" xfId="56392"/>
    <cellStyle name="Total 5 3 5 3 3 2" xfId="56393"/>
    <cellStyle name="Total 5 3 5 3 3 3" xfId="56394"/>
    <cellStyle name="Total 5 3 5 3 3 4" xfId="56395"/>
    <cellStyle name="Total 5 3 5 3 4" xfId="56396"/>
    <cellStyle name="Total 5 3 5 3 5" xfId="56397"/>
    <cellStyle name="Total 5 3 5 3 6" xfId="56398"/>
    <cellStyle name="Total 5 3 5 4" xfId="56399"/>
    <cellStyle name="Total 5 3 5 5" xfId="56400"/>
    <cellStyle name="Total 5 3 6" xfId="56401"/>
    <cellStyle name="Total 5 3 6 2" xfId="56402"/>
    <cellStyle name="Total 5 3 6 2 2" xfId="56403"/>
    <cellStyle name="Total 5 3 6 2 2 2" xfId="56404"/>
    <cellStyle name="Total 5 3 6 2 2 3" xfId="56405"/>
    <cellStyle name="Total 5 3 6 2 2 4" xfId="56406"/>
    <cellStyle name="Total 5 3 6 2 3" xfId="56407"/>
    <cellStyle name="Total 5 3 6 2 4" xfId="56408"/>
    <cellStyle name="Total 5 3 6 2 5" xfId="56409"/>
    <cellStyle name="Total 5 3 6 3" xfId="56410"/>
    <cellStyle name="Total 5 3 6 3 2" xfId="56411"/>
    <cellStyle name="Total 5 3 6 3 2 2" xfId="56412"/>
    <cellStyle name="Total 5 3 6 3 2 3" xfId="56413"/>
    <cellStyle name="Total 5 3 6 3 2 4" xfId="56414"/>
    <cellStyle name="Total 5 3 6 3 3" xfId="56415"/>
    <cellStyle name="Total 5 3 6 3 3 2" xfId="56416"/>
    <cellStyle name="Total 5 3 6 3 3 3" xfId="56417"/>
    <cellStyle name="Total 5 3 6 3 3 4" xfId="56418"/>
    <cellStyle name="Total 5 3 6 3 4" xfId="56419"/>
    <cellStyle name="Total 5 3 6 3 5" xfId="56420"/>
    <cellStyle name="Total 5 3 6 3 6" xfId="56421"/>
    <cellStyle name="Total 5 3 6 4" xfId="56422"/>
    <cellStyle name="Total 5 3 6 5" xfId="56423"/>
    <cellStyle name="Total 5 3 7" xfId="56424"/>
    <cellStyle name="Total 5 3 7 2" xfId="56425"/>
    <cellStyle name="Total 5 3 7 2 2" xfId="56426"/>
    <cellStyle name="Total 5 3 7 2 2 2" xfId="56427"/>
    <cellStyle name="Total 5 3 7 2 2 3" xfId="56428"/>
    <cellStyle name="Total 5 3 7 2 2 4" xfId="56429"/>
    <cellStyle name="Total 5 3 7 2 3" xfId="56430"/>
    <cellStyle name="Total 5 3 7 2 4" xfId="56431"/>
    <cellStyle name="Total 5 3 7 2 5" xfId="56432"/>
    <cellStyle name="Total 5 3 7 3" xfId="56433"/>
    <cellStyle name="Total 5 3 7 3 2" xfId="56434"/>
    <cellStyle name="Total 5 3 7 3 2 2" xfId="56435"/>
    <cellStyle name="Total 5 3 7 3 2 3" xfId="56436"/>
    <cellStyle name="Total 5 3 7 3 2 4" xfId="56437"/>
    <cellStyle name="Total 5 3 7 3 3" xfId="56438"/>
    <cellStyle name="Total 5 3 7 3 3 2" xfId="56439"/>
    <cellStyle name="Total 5 3 7 3 3 3" xfId="56440"/>
    <cellStyle name="Total 5 3 7 3 3 4" xfId="56441"/>
    <cellStyle name="Total 5 3 7 3 4" xfId="56442"/>
    <cellStyle name="Total 5 3 7 3 5" xfId="56443"/>
    <cellStyle name="Total 5 3 7 3 6" xfId="56444"/>
    <cellStyle name="Total 5 3 7 4" xfId="56445"/>
    <cellStyle name="Total 5 3 7 5" xfId="56446"/>
    <cellStyle name="Total 5 3 8" xfId="56447"/>
    <cellStyle name="Total 5 3 8 2" xfId="56448"/>
    <cellStyle name="Total 5 3 8 2 2" xfId="56449"/>
    <cellStyle name="Total 5 3 8 2 2 2" xfId="56450"/>
    <cellStyle name="Total 5 3 8 2 2 3" xfId="56451"/>
    <cellStyle name="Total 5 3 8 2 2 4" xfId="56452"/>
    <cellStyle name="Total 5 3 8 2 3" xfId="56453"/>
    <cellStyle name="Total 5 3 8 2 4" xfId="56454"/>
    <cellStyle name="Total 5 3 8 2 5" xfId="56455"/>
    <cellStyle name="Total 5 3 8 3" xfId="56456"/>
    <cellStyle name="Total 5 3 8 3 2" xfId="56457"/>
    <cellStyle name="Total 5 3 8 3 2 2" xfId="56458"/>
    <cellStyle name="Total 5 3 8 3 2 3" xfId="56459"/>
    <cellStyle name="Total 5 3 8 3 2 4" xfId="56460"/>
    <cellStyle name="Total 5 3 8 3 3" xfId="56461"/>
    <cellStyle name="Total 5 3 8 3 3 2" xfId="56462"/>
    <cellStyle name="Total 5 3 8 3 3 3" xfId="56463"/>
    <cellStyle name="Total 5 3 8 3 3 4" xfId="56464"/>
    <cellStyle name="Total 5 3 8 3 4" xfId="56465"/>
    <cellStyle name="Total 5 3 8 3 5" xfId="56466"/>
    <cellStyle name="Total 5 3 8 3 6" xfId="56467"/>
    <cellStyle name="Total 5 3 8 4" xfId="56468"/>
    <cellStyle name="Total 5 3 8 5" xfId="56469"/>
    <cellStyle name="Total 5 3 9" xfId="56470"/>
    <cellStyle name="Total 5 3 9 2" xfId="56471"/>
    <cellStyle name="Total 5 3 9 2 2" xfId="56472"/>
    <cellStyle name="Total 5 3 9 2 2 2" xfId="56473"/>
    <cellStyle name="Total 5 3 9 2 2 3" xfId="56474"/>
    <cellStyle name="Total 5 3 9 2 2 4" xfId="56475"/>
    <cellStyle name="Total 5 3 9 2 3" xfId="56476"/>
    <cellStyle name="Total 5 3 9 2 4" xfId="56477"/>
    <cellStyle name="Total 5 3 9 2 5" xfId="56478"/>
    <cellStyle name="Total 5 3 9 3" xfId="56479"/>
    <cellStyle name="Total 5 3 9 3 2" xfId="56480"/>
    <cellStyle name="Total 5 3 9 3 2 2" xfId="56481"/>
    <cellStyle name="Total 5 3 9 3 2 3" xfId="56482"/>
    <cellStyle name="Total 5 3 9 3 2 4" xfId="56483"/>
    <cellStyle name="Total 5 3 9 3 3" xfId="56484"/>
    <cellStyle name="Total 5 3 9 3 3 2" xfId="56485"/>
    <cellStyle name="Total 5 3 9 3 3 3" xfId="56486"/>
    <cellStyle name="Total 5 3 9 3 3 4" xfId="56487"/>
    <cellStyle name="Total 5 3 9 3 4" xfId="56488"/>
    <cellStyle name="Total 5 3 9 3 5" xfId="56489"/>
    <cellStyle name="Total 5 3 9 3 6" xfId="56490"/>
    <cellStyle name="Total 5 3 9 4" xfId="56491"/>
    <cellStyle name="Total 5 3 9 5" xfId="56492"/>
    <cellStyle name="Total 5 4" xfId="56493"/>
    <cellStyle name="Total 5 4 10" xfId="56494"/>
    <cellStyle name="Total 5 4 10 2" xfId="56495"/>
    <cellStyle name="Total 5 4 10 2 2" xfId="56496"/>
    <cellStyle name="Total 5 4 10 2 2 2" xfId="56497"/>
    <cellStyle name="Total 5 4 10 2 2 3" xfId="56498"/>
    <cellStyle name="Total 5 4 10 2 2 4" xfId="56499"/>
    <cellStyle name="Total 5 4 10 2 3" xfId="56500"/>
    <cellStyle name="Total 5 4 10 2 4" xfId="56501"/>
    <cellStyle name="Total 5 4 10 2 5" xfId="56502"/>
    <cellStyle name="Total 5 4 10 3" xfId="56503"/>
    <cellStyle name="Total 5 4 10 3 2" xfId="56504"/>
    <cellStyle name="Total 5 4 10 3 2 2" xfId="56505"/>
    <cellStyle name="Total 5 4 10 3 2 3" xfId="56506"/>
    <cellStyle name="Total 5 4 10 3 2 4" xfId="56507"/>
    <cellStyle name="Total 5 4 10 3 3" xfId="56508"/>
    <cellStyle name="Total 5 4 10 3 3 2" xfId="56509"/>
    <cellStyle name="Total 5 4 10 3 3 3" xfId="56510"/>
    <cellStyle name="Total 5 4 10 3 3 4" xfId="56511"/>
    <cellStyle name="Total 5 4 10 3 4" xfId="56512"/>
    <cellStyle name="Total 5 4 10 3 5" xfId="56513"/>
    <cellStyle name="Total 5 4 10 3 6" xfId="56514"/>
    <cellStyle name="Total 5 4 10 4" xfId="56515"/>
    <cellStyle name="Total 5 4 10 5" xfId="56516"/>
    <cellStyle name="Total 5 4 11" xfId="56517"/>
    <cellStyle name="Total 5 4 11 2" xfId="56518"/>
    <cellStyle name="Total 5 4 11 2 2" xfId="56519"/>
    <cellStyle name="Total 5 4 11 2 2 2" xfId="56520"/>
    <cellStyle name="Total 5 4 11 2 2 3" xfId="56521"/>
    <cellStyle name="Total 5 4 11 2 2 4" xfId="56522"/>
    <cellStyle name="Total 5 4 11 2 3" xfId="56523"/>
    <cellStyle name="Total 5 4 11 2 4" xfId="56524"/>
    <cellStyle name="Total 5 4 11 2 5" xfId="56525"/>
    <cellStyle name="Total 5 4 11 3" xfId="56526"/>
    <cellStyle name="Total 5 4 11 3 2" xfId="56527"/>
    <cellStyle name="Total 5 4 11 3 2 2" xfId="56528"/>
    <cellStyle name="Total 5 4 11 3 2 3" xfId="56529"/>
    <cellStyle name="Total 5 4 11 3 2 4" xfId="56530"/>
    <cellStyle name="Total 5 4 11 3 3" xfId="56531"/>
    <cellStyle name="Total 5 4 11 3 3 2" xfId="56532"/>
    <cellStyle name="Total 5 4 11 3 3 3" xfId="56533"/>
    <cellStyle name="Total 5 4 11 3 3 4" xfId="56534"/>
    <cellStyle name="Total 5 4 11 3 4" xfId="56535"/>
    <cellStyle name="Total 5 4 11 3 5" xfId="56536"/>
    <cellStyle name="Total 5 4 11 3 6" xfId="56537"/>
    <cellStyle name="Total 5 4 11 4" xfId="56538"/>
    <cellStyle name="Total 5 4 11 5" xfId="56539"/>
    <cellStyle name="Total 5 4 12" xfId="56540"/>
    <cellStyle name="Total 5 4 12 2" xfId="56541"/>
    <cellStyle name="Total 5 4 12 2 2" xfId="56542"/>
    <cellStyle name="Total 5 4 12 2 2 2" xfId="56543"/>
    <cellStyle name="Total 5 4 12 2 2 3" xfId="56544"/>
    <cellStyle name="Total 5 4 12 2 2 4" xfId="56545"/>
    <cellStyle name="Total 5 4 12 2 3" xfId="56546"/>
    <cellStyle name="Total 5 4 12 2 3 2" xfId="56547"/>
    <cellStyle name="Total 5 4 12 2 3 3" xfId="56548"/>
    <cellStyle name="Total 5 4 12 2 3 4" xfId="56549"/>
    <cellStyle name="Total 5 4 12 2 4" xfId="56550"/>
    <cellStyle name="Total 5 4 12 2 5" xfId="56551"/>
    <cellStyle name="Total 5 4 12 2 6" xfId="56552"/>
    <cellStyle name="Total 5 4 12 3" xfId="56553"/>
    <cellStyle name="Total 5 4 12 3 2" xfId="56554"/>
    <cellStyle name="Total 5 4 12 3 2 2" xfId="56555"/>
    <cellStyle name="Total 5 4 12 3 2 3" xfId="56556"/>
    <cellStyle name="Total 5 4 12 3 2 4" xfId="56557"/>
    <cellStyle name="Total 5 4 12 3 3" xfId="56558"/>
    <cellStyle name="Total 5 4 12 3 3 2" xfId="56559"/>
    <cellStyle name="Total 5 4 12 3 3 3" xfId="56560"/>
    <cellStyle name="Total 5 4 12 3 3 4" xfId="56561"/>
    <cellStyle name="Total 5 4 12 3 4" xfId="56562"/>
    <cellStyle name="Total 5 4 12 3 5" xfId="56563"/>
    <cellStyle name="Total 5 4 12 3 6" xfId="56564"/>
    <cellStyle name="Total 5 4 12 4" xfId="56565"/>
    <cellStyle name="Total 5 4 12 5" xfId="56566"/>
    <cellStyle name="Total 5 4 12 6" xfId="56567"/>
    <cellStyle name="Total 5 4 13" xfId="56568"/>
    <cellStyle name="Total 5 4 14" xfId="56569"/>
    <cellStyle name="Total 5 4 2" xfId="56570"/>
    <cellStyle name="Total 5 4 2 2" xfId="56571"/>
    <cellStyle name="Total 5 4 2 2 2" xfId="56572"/>
    <cellStyle name="Total 5 4 2 2 2 2" xfId="56573"/>
    <cellStyle name="Total 5 4 2 2 2 2 2" xfId="56574"/>
    <cellStyle name="Total 5 4 2 2 2 2 3" xfId="56575"/>
    <cellStyle name="Total 5 4 2 2 2 2 4" xfId="56576"/>
    <cellStyle name="Total 5 4 2 2 2 3" xfId="56577"/>
    <cellStyle name="Total 5 4 2 2 2 3 2" xfId="56578"/>
    <cellStyle name="Total 5 4 2 2 2 3 3" xfId="56579"/>
    <cellStyle name="Total 5 4 2 2 2 3 4" xfId="56580"/>
    <cellStyle name="Total 5 4 2 2 2 4" xfId="56581"/>
    <cellStyle name="Total 5 4 2 2 2 5" xfId="56582"/>
    <cellStyle name="Total 5 4 2 2 2 6" xfId="56583"/>
    <cellStyle name="Total 5 4 2 2 3" xfId="56584"/>
    <cellStyle name="Total 5 4 2 2 3 2" xfId="56585"/>
    <cellStyle name="Total 5 4 2 2 3 2 2" xfId="56586"/>
    <cellStyle name="Total 5 4 2 2 3 2 3" xfId="56587"/>
    <cellStyle name="Total 5 4 2 2 3 2 4" xfId="56588"/>
    <cellStyle name="Total 5 4 2 2 3 3" xfId="56589"/>
    <cellStyle name="Total 5 4 2 2 3 3 2" xfId="56590"/>
    <cellStyle name="Total 5 4 2 2 3 3 3" xfId="56591"/>
    <cellStyle name="Total 5 4 2 2 3 3 4" xfId="56592"/>
    <cellStyle name="Total 5 4 2 2 3 4" xfId="56593"/>
    <cellStyle name="Total 5 4 2 2 3 5" xfId="56594"/>
    <cellStyle name="Total 5 4 2 2 3 6" xfId="56595"/>
    <cellStyle name="Total 5 4 2 2 4" xfId="56596"/>
    <cellStyle name="Total 5 4 2 2 5" xfId="56597"/>
    <cellStyle name="Total 5 4 2 2 6" xfId="56598"/>
    <cellStyle name="Total 5 4 2 3" xfId="56599"/>
    <cellStyle name="Total 5 4 2 4" xfId="56600"/>
    <cellStyle name="Total 5 4 3" xfId="56601"/>
    <cellStyle name="Total 5 4 3 2" xfId="56602"/>
    <cellStyle name="Total 5 4 3 2 2" xfId="56603"/>
    <cellStyle name="Total 5 4 3 2 2 2" xfId="56604"/>
    <cellStyle name="Total 5 4 3 2 2 2 2" xfId="56605"/>
    <cellStyle name="Total 5 4 3 2 2 2 3" xfId="56606"/>
    <cellStyle name="Total 5 4 3 2 2 2 4" xfId="56607"/>
    <cellStyle name="Total 5 4 3 2 2 3" xfId="56608"/>
    <cellStyle name="Total 5 4 3 2 2 3 2" xfId="56609"/>
    <cellStyle name="Total 5 4 3 2 2 3 3" xfId="56610"/>
    <cellStyle name="Total 5 4 3 2 2 3 4" xfId="56611"/>
    <cellStyle name="Total 5 4 3 2 2 4" xfId="56612"/>
    <cellStyle name="Total 5 4 3 2 2 5" xfId="56613"/>
    <cellStyle name="Total 5 4 3 2 2 6" xfId="56614"/>
    <cellStyle name="Total 5 4 3 2 3" xfId="56615"/>
    <cellStyle name="Total 5 4 3 2 3 2" xfId="56616"/>
    <cellStyle name="Total 5 4 3 2 3 2 2" xfId="56617"/>
    <cellStyle name="Total 5 4 3 2 3 2 3" xfId="56618"/>
    <cellStyle name="Total 5 4 3 2 3 2 4" xfId="56619"/>
    <cellStyle name="Total 5 4 3 2 3 3" xfId="56620"/>
    <cellStyle name="Total 5 4 3 2 3 3 2" xfId="56621"/>
    <cellStyle name="Total 5 4 3 2 3 3 3" xfId="56622"/>
    <cellStyle name="Total 5 4 3 2 3 3 4" xfId="56623"/>
    <cellStyle name="Total 5 4 3 2 3 4" xfId="56624"/>
    <cellStyle name="Total 5 4 3 2 3 5" xfId="56625"/>
    <cellStyle name="Total 5 4 3 2 3 6" xfId="56626"/>
    <cellStyle name="Total 5 4 3 2 4" xfId="56627"/>
    <cellStyle name="Total 5 4 3 2 5" xfId="56628"/>
    <cellStyle name="Total 5 4 3 2 6" xfId="56629"/>
    <cellStyle name="Total 5 4 3 3" xfId="56630"/>
    <cellStyle name="Total 5 4 3 4" xfId="56631"/>
    <cellStyle name="Total 5 4 4" xfId="56632"/>
    <cellStyle name="Total 5 4 4 2" xfId="56633"/>
    <cellStyle name="Total 5 4 4 2 2" xfId="56634"/>
    <cellStyle name="Total 5 4 4 2 2 2" xfId="56635"/>
    <cellStyle name="Total 5 4 4 2 2 2 2" xfId="56636"/>
    <cellStyle name="Total 5 4 4 2 2 2 3" xfId="56637"/>
    <cellStyle name="Total 5 4 4 2 2 2 4" xfId="56638"/>
    <cellStyle name="Total 5 4 4 2 2 3" xfId="56639"/>
    <cellStyle name="Total 5 4 4 2 2 3 2" xfId="56640"/>
    <cellStyle name="Total 5 4 4 2 2 3 3" xfId="56641"/>
    <cellStyle name="Total 5 4 4 2 2 3 4" xfId="56642"/>
    <cellStyle name="Total 5 4 4 2 2 4" xfId="56643"/>
    <cellStyle name="Total 5 4 4 2 2 5" xfId="56644"/>
    <cellStyle name="Total 5 4 4 2 2 6" xfId="56645"/>
    <cellStyle name="Total 5 4 4 2 3" xfId="56646"/>
    <cellStyle name="Total 5 4 4 2 3 2" xfId="56647"/>
    <cellStyle name="Total 5 4 4 2 3 2 2" xfId="56648"/>
    <cellStyle name="Total 5 4 4 2 3 2 3" xfId="56649"/>
    <cellStyle name="Total 5 4 4 2 3 2 4" xfId="56650"/>
    <cellStyle name="Total 5 4 4 2 3 3" xfId="56651"/>
    <cellStyle name="Total 5 4 4 2 3 3 2" xfId="56652"/>
    <cellStyle name="Total 5 4 4 2 3 3 3" xfId="56653"/>
    <cellStyle name="Total 5 4 4 2 3 3 4" xfId="56654"/>
    <cellStyle name="Total 5 4 4 2 3 4" xfId="56655"/>
    <cellStyle name="Total 5 4 4 2 3 5" xfId="56656"/>
    <cellStyle name="Total 5 4 4 2 3 6" xfId="56657"/>
    <cellStyle name="Total 5 4 4 2 4" xfId="56658"/>
    <cellStyle name="Total 5 4 4 2 5" xfId="56659"/>
    <cellStyle name="Total 5 4 4 2 6" xfId="56660"/>
    <cellStyle name="Total 5 4 4 3" xfId="56661"/>
    <cellStyle name="Total 5 4 4 4" xfId="56662"/>
    <cellStyle name="Total 5 4 5" xfId="56663"/>
    <cellStyle name="Total 5 4 5 2" xfId="56664"/>
    <cellStyle name="Total 5 4 5 2 2" xfId="56665"/>
    <cellStyle name="Total 5 4 5 2 2 2" xfId="56666"/>
    <cellStyle name="Total 5 4 5 2 2 3" xfId="56667"/>
    <cellStyle name="Total 5 4 5 2 2 4" xfId="56668"/>
    <cellStyle name="Total 5 4 5 2 3" xfId="56669"/>
    <cellStyle name="Total 5 4 5 2 4" xfId="56670"/>
    <cellStyle name="Total 5 4 5 2 5" xfId="56671"/>
    <cellStyle name="Total 5 4 5 3" xfId="56672"/>
    <cellStyle name="Total 5 4 5 3 2" xfId="56673"/>
    <cellStyle name="Total 5 4 5 3 2 2" xfId="56674"/>
    <cellStyle name="Total 5 4 5 3 2 3" xfId="56675"/>
    <cellStyle name="Total 5 4 5 3 2 4" xfId="56676"/>
    <cellStyle name="Total 5 4 5 3 3" xfId="56677"/>
    <cellStyle name="Total 5 4 5 3 3 2" xfId="56678"/>
    <cellStyle name="Total 5 4 5 3 3 3" xfId="56679"/>
    <cellStyle name="Total 5 4 5 3 3 4" xfId="56680"/>
    <cellStyle name="Total 5 4 5 3 4" xfId="56681"/>
    <cellStyle name="Total 5 4 5 3 5" xfId="56682"/>
    <cellStyle name="Total 5 4 5 3 6" xfId="56683"/>
    <cellStyle name="Total 5 4 5 4" xfId="56684"/>
    <cellStyle name="Total 5 4 5 5" xfId="56685"/>
    <cellStyle name="Total 5 4 6" xfId="56686"/>
    <cellStyle name="Total 5 4 6 2" xfId="56687"/>
    <cellStyle name="Total 5 4 6 2 2" xfId="56688"/>
    <cellStyle name="Total 5 4 6 2 2 2" xfId="56689"/>
    <cellStyle name="Total 5 4 6 2 2 3" xfId="56690"/>
    <cellStyle name="Total 5 4 6 2 2 4" xfId="56691"/>
    <cellStyle name="Total 5 4 6 2 3" xfId="56692"/>
    <cellStyle name="Total 5 4 6 2 4" xfId="56693"/>
    <cellStyle name="Total 5 4 6 2 5" xfId="56694"/>
    <cellStyle name="Total 5 4 6 3" xfId="56695"/>
    <cellStyle name="Total 5 4 6 3 2" xfId="56696"/>
    <cellStyle name="Total 5 4 6 3 2 2" xfId="56697"/>
    <cellStyle name="Total 5 4 6 3 2 3" xfId="56698"/>
    <cellStyle name="Total 5 4 6 3 2 4" xfId="56699"/>
    <cellStyle name="Total 5 4 6 3 3" xfId="56700"/>
    <cellStyle name="Total 5 4 6 3 3 2" xfId="56701"/>
    <cellStyle name="Total 5 4 6 3 3 3" xfId="56702"/>
    <cellStyle name="Total 5 4 6 3 3 4" xfId="56703"/>
    <cellStyle name="Total 5 4 6 3 4" xfId="56704"/>
    <cellStyle name="Total 5 4 6 3 5" xfId="56705"/>
    <cellStyle name="Total 5 4 6 3 6" xfId="56706"/>
    <cellStyle name="Total 5 4 6 4" xfId="56707"/>
    <cellStyle name="Total 5 4 6 5" xfId="56708"/>
    <cellStyle name="Total 5 4 7" xfId="56709"/>
    <cellStyle name="Total 5 4 7 2" xfId="56710"/>
    <cellStyle name="Total 5 4 7 2 2" xfId="56711"/>
    <cellStyle name="Total 5 4 7 2 2 2" xfId="56712"/>
    <cellStyle name="Total 5 4 7 2 2 3" xfId="56713"/>
    <cellStyle name="Total 5 4 7 2 2 4" xfId="56714"/>
    <cellStyle name="Total 5 4 7 2 3" xfId="56715"/>
    <cellStyle name="Total 5 4 7 2 4" xfId="56716"/>
    <cellStyle name="Total 5 4 7 2 5" xfId="56717"/>
    <cellStyle name="Total 5 4 7 3" xfId="56718"/>
    <cellStyle name="Total 5 4 7 3 2" xfId="56719"/>
    <cellStyle name="Total 5 4 7 3 2 2" xfId="56720"/>
    <cellStyle name="Total 5 4 7 3 2 3" xfId="56721"/>
    <cellStyle name="Total 5 4 7 3 2 4" xfId="56722"/>
    <cellStyle name="Total 5 4 7 3 3" xfId="56723"/>
    <cellStyle name="Total 5 4 7 3 3 2" xfId="56724"/>
    <cellStyle name="Total 5 4 7 3 3 3" xfId="56725"/>
    <cellStyle name="Total 5 4 7 3 3 4" xfId="56726"/>
    <cellStyle name="Total 5 4 7 3 4" xfId="56727"/>
    <cellStyle name="Total 5 4 7 3 5" xfId="56728"/>
    <cellStyle name="Total 5 4 7 3 6" xfId="56729"/>
    <cellStyle name="Total 5 4 7 4" xfId="56730"/>
    <cellStyle name="Total 5 4 7 5" xfId="56731"/>
    <cellStyle name="Total 5 4 8" xfId="56732"/>
    <cellStyle name="Total 5 4 8 2" xfId="56733"/>
    <cellStyle name="Total 5 4 8 2 2" xfId="56734"/>
    <cellStyle name="Total 5 4 8 2 2 2" xfId="56735"/>
    <cellStyle name="Total 5 4 8 2 2 3" xfId="56736"/>
    <cellStyle name="Total 5 4 8 2 2 4" xfId="56737"/>
    <cellStyle name="Total 5 4 8 2 3" xfId="56738"/>
    <cellStyle name="Total 5 4 8 2 4" xfId="56739"/>
    <cellStyle name="Total 5 4 8 2 5" xfId="56740"/>
    <cellStyle name="Total 5 4 8 3" xfId="56741"/>
    <cellStyle name="Total 5 4 8 3 2" xfId="56742"/>
    <cellStyle name="Total 5 4 8 3 2 2" xfId="56743"/>
    <cellStyle name="Total 5 4 8 3 2 3" xfId="56744"/>
    <cellStyle name="Total 5 4 8 3 2 4" xfId="56745"/>
    <cellStyle name="Total 5 4 8 3 3" xfId="56746"/>
    <cellStyle name="Total 5 4 8 3 3 2" xfId="56747"/>
    <cellStyle name="Total 5 4 8 3 3 3" xfId="56748"/>
    <cellStyle name="Total 5 4 8 3 3 4" xfId="56749"/>
    <cellStyle name="Total 5 4 8 3 4" xfId="56750"/>
    <cellStyle name="Total 5 4 8 3 5" xfId="56751"/>
    <cellStyle name="Total 5 4 8 3 6" xfId="56752"/>
    <cellStyle name="Total 5 4 8 4" xfId="56753"/>
    <cellStyle name="Total 5 4 8 5" xfId="56754"/>
    <cellStyle name="Total 5 4 9" xfId="56755"/>
    <cellStyle name="Total 5 4 9 2" xfId="56756"/>
    <cellStyle name="Total 5 4 9 2 2" xfId="56757"/>
    <cellStyle name="Total 5 4 9 2 2 2" xfId="56758"/>
    <cellStyle name="Total 5 4 9 2 2 3" xfId="56759"/>
    <cellStyle name="Total 5 4 9 2 2 4" xfId="56760"/>
    <cellStyle name="Total 5 4 9 2 3" xfId="56761"/>
    <cellStyle name="Total 5 4 9 2 4" xfId="56762"/>
    <cellStyle name="Total 5 4 9 2 5" xfId="56763"/>
    <cellStyle name="Total 5 4 9 3" xfId="56764"/>
    <cellStyle name="Total 5 4 9 3 2" xfId="56765"/>
    <cellStyle name="Total 5 4 9 3 2 2" xfId="56766"/>
    <cellStyle name="Total 5 4 9 3 2 3" xfId="56767"/>
    <cellStyle name="Total 5 4 9 3 2 4" xfId="56768"/>
    <cellStyle name="Total 5 4 9 3 3" xfId="56769"/>
    <cellStyle name="Total 5 4 9 3 3 2" xfId="56770"/>
    <cellStyle name="Total 5 4 9 3 3 3" xfId="56771"/>
    <cellStyle name="Total 5 4 9 3 3 4" xfId="56772"/>
    <cellStyle name="Total 5 4 9 3 4" xfId="56773"/>
    <cellStyle name="Total 5 4 9 3 5" xfId="56774"/>
    <cellStyle name="Total 5 4 9 3 6" xfId="56775"/>
    <cellStyle name="Total 5 4 9 4" xfId="56776"/>
    <cellStyle name="Total 5 4 9 5" xfId="56777"/>
    <cellStyle name="Total 5 5" xfId="56778"/>
    <cellStyle name="Total 5 5 2" xfId="56779"/>
    <cellStyle name="Total 5 5 2 2" xfId="56780"/>
    <cellStyle name="Total 5 5 2 2 2" xfId="56781"/>
    <cellStyle name="Total 5 5 2 2 3" xfId="56782"/>
    <cellStyle name="Total 5 5 2 2 4" xfId="56783"/>
    <cellStyle name="Total 5 5 2 3" xfId="56784"/>
    <cellStyle name="Total 5 5 2 4" xfId="56785"/>
    <cellStyle name="Total 5 5 2 5" xfId="56786"/>
    <cellStyle name="Total 5 5 3" xfId="56787"/>
    <cellStyle name="Total 5 5 3 2" xfId="56788"/>
    <cellStyle name="Total 5 5 3 2 2" xfId="56789"/>
    <cellStyle name="Total 5 5 3 2 3" xfId="56790"/>
    <cellStyle name="Total 5 5 3 2 4" xfId="56791"/>
    <cellStyle name="Total 5 5 3 3" xfId="56792"/>
    <cellStyle name="Total 5 5 3 3 2" xfId="56793"/>
    <cellStyle name="Total 5 5 3 3 3" xfId="56794"/>
    <cellStyle name="Total 5 5 3 3 4" xfId="56795"/>
    <cellStyle name="Total 5 5 3 4" xfId="56796"/>
    <cellStyle name="Total 5 5 3 5" xfId="56797"/>
    <cellStyle name="Total 5 5 3 6" xfId="56798"/>
    <cellStyle name="Total 5 5 4" xfId="56799"/>
    <cellStyle name="Total 5 5 5" xfId="56800"/>
    <cellStyle name="Total 5 6" xfId="56801"/>
    <cellStyle name="Total 5 6 2" xfId="56802"/>
    <cellStyle name="Total 5 6 2 2" xfId="56803"/>
    <cellStyle name="Total 5 6 2 2 2" xfId="56804"/>
    <cellStyle name="Total 5 6 2 2 3" xfId="56805"/>
    <cellStyle name="Total 5 6 2 2 4" xfId="56806"/>
    <cellStyle name="Total 5 6 2 3" xfId="56807"/>
    <cellStyle name="Total 5 6 2 3 2" xfId="56808"/>
    <cellStyle name="Total 5 6 2 3 3" xfId="56809"/>
    <cellStyle name="Total 5 6 2 3 4" xfId="56810"/>
    <cellStyle name="Total 5 6 2 4" xfId="56811"/>
    <cellStyle name="Total 5 6 2 5" xfId="56812"/>
    <cellStyle name="Total 5 6 2 6" xfId="56813"/>
    <cellStyle name="Total 5 6 3" xfId="56814"/>
    <cellStyle name="Total 5 6 3 2" xfId="56815"/>
    <cellStyle name="Total 5 6 3 2 2" xfId="56816"/>
    <cellStyle name="Total 5 6 3 2 3" xfId="56817"/>
    <cellStyle name="Total 5 6 3 2 4" xfId="56818"/>
    <cellStyle name="Total 5 6 3 3" xfId="56819"/>
    <cellStyle name="Total 5 6 3 3 2" xfId="56820"/>
    <cellStyle name="Total 5 6 3 3 3" xfId="56821"/>
    <cellStyle name="Total 5 6 3 3 4" xfId="56822"/>
    <cellStyle name="Total 5 6 3 4" xfId="56823"/>
    <cellStyle name="Total 5 6 3 5" xfId="56824"/>
    <cellStyle name="Total 5 6 3 6" xfId="56825"/>
    <cellStyle name="Total 5 6 4" xfId="56826"/>
    <cellStyle name="Total 5 6 5" xfId="56827"/>
    <cellStyle name="Total 5 6 6" xfId="56828"/>
    <cellStyle name="Total 5 7" xfId="56829"/>
    <cellStyle name="Total 5 8" xfId="56830"/>
    <cellStyle name="Total 6" xfId="56831"/>
    <cellStyle name="Total 6 2" xfId="56832"/>
    <cellStyle name="Total 6 2 2" xfId="56833"/>
    <cellStyle name="Total 6 2 2 10" xfId="56834"/>
    <cellStyle name="Total 6 2 2 10 2" xfId="56835"/>
    <cellStyle name="Total 6 2 2 10 2 2" xfId="56836"/>
    <cellStyle name="Total 6 2 2 10 2 2 2" xfId="56837"/>
    <cellStyle name="Total 6 2 2 10 2 2 3" xfId="56838"/>
    <cellStyle name="Total 6 2 2 10 2 2 4" xfId="56839"/>
    <cellStyle name="Total 6 2 2 10 2 3" xfId="56840"/>
    <cellStyle name="Total 6 2 2 10 2 4" xfId="56841"/>
    <cellStyle name="Total 6 2 2 10 2 5" xfId="56842"/>
    <cellStyle name="Total 6 2 2 10 3" xfId="56843"/>
    <cellStyle name="Total 6 2 2 10 3 2" xfId="56844"/>
    <cellStyle name="Total 6 2 2 10 3 2 2" xfId="56845"/>
    <cellStyle name="Total 6 2 2 10 3 2 3" xfId="56846"/>
    <cellStyle name="Total 6 2 2 10 3 2 4" xfId="56847"/>
    <cellStyle name="Total 6 2 2 10 3 3" xfId="56848"/>
    <cellStyle name="Total 6 2 2 10 3 3 2" xfId="56849"/>
    <cellStyle name="Total 6 2 2 10 3 3 3" xfId="56850"/>
    <cellStyle name="Total 6 2 2 10 3 3 4" xfId="56851"/>
    <cellStyle name="Total 6 2 2 10 3 4" xfId="56852"/>
    <cellStyle name="Total 6 2 2 10 3 5" xfId="56853"/>
    <cellStyle name="Total 6 2 2 10 3 6" xfId="56854"/>
    <cellStyle name="Total 6 2 2 10 4" xfId="56855"/>
    <cellStyle name="Total 6 2 2 10 5" xfId="56856"/>
    <cellStyle name="Total 6 2 2 11" xfId="56857"/>
    <cellStyle name="Total 6 2 2 11 2" xfId="56858"/>
    <cellStyle name="Total 6 2 2 11 2 2" xfId="56859"/>
    <cellStyle name="Total 6 2 2 11 2 2 2" xfId="56860"/>
    <cellStyle name="Total 6 2 2 11 2 2 3" xfId="56861"/>
    <cellStyle name="Total 6 2 2 11 2 2 4" xfId="56862"/>
    <cellStyle name="Total 6 2 2 11 2 3" xfId="56863"/>
    <cellStyle name="Total 6 2 2 11 2 4" xfId="56864"/>
    <cellStyle name="Total 6 2 2 11 2 5" xfId="56865"/>
    <cellStyle name="Total 6 2 2 11 3" xfId="56866"/>
    <cellStyle name="Total 6 2 2 11 3 2" xfId="56867"/>
    <cellStyle name="Total 6 2 2 11 3 2 2" xfId="56868"/>
    <cellStyle name="Total 6 2 2 11 3 2 3" xfId="56869"/>
    <cellStyle name="Total 6 2 2 11 3 2 4" xfId="56870"/>
    <cellStyle name="Total 6 2 2 11 3 3" xfId="56871"/>
    <cellStyle name="Total 6 2 2 11 3 3 2" xfId="56872"/>
    <cellStyle name="Total 6 2 2 11 3 3 3" xfId="56873"/>
    <cellStyle name="Total 6 2 2 11 3 3 4" xfId="56874"/>
    <cellStyle name="Total 6 2 2 11 3 4" xfId="56875"/>
    <cellStyle name="Total 6 2 2 11 3 5" xfId="56876"/>
    <cellStyle name="Total 6 2 2 11 3 6" xfId="56877"/>
    <cellStyle name="Total 6 2 2 11 4" xfId="56878"/>
    <cellStyle name="Total 6 2 2 11 5" xfId="56879"/>
    <cellStyle name="Total 6 2 2 12" xfId="56880"/>
    <cellStyle name="Total 6 2 2 12 2" xfId="56881"/>
    <cellStyle name="Total 6 2 2 12 2 2" xfId="56882"/>
    <cellStyle name="Total 6 2 2 12 2 2 2" xfId="56883"/>
    <cellStyle name="Total 6 2 2 12 2 2 3" xfId="56884"/>
    <cellStyle name="Total 6 2 2 12 2 2 4" xfId="56885"/>
    <cellStyle name="Total 6 2 2 12 2 3" xfId="56886"/>
    <cellStyle name="Total 6 2 2 12 2 3 2" xfId="56887"/>
    <cellStyle name="Total 6 2 2 12 2 3 3" xfId="56888"/>
    <cellStyle name="Total 6 2 2 12 2 3 4" xfId="56889"/>
    <cellStyle name="Total 6 2 2 12 2 4" xfId="56890"/>
    <cellStyle name="Total 6 2 2 12 2 5" xfId="56891"/>
    <cellStyle name="Total 6 2 2 12 2 6" xfId="56892"/>
    <cellStyle name="Total 6 2 2 12 3" xfId="56893"/>
    <cellStyle name="Total 6 2 2 12 3 2" xfId="56894"/>
    <cellStyle name="Total 6 2 2 12 3 2 2" xfId="56895"/>
    <cellStyle name="Total 6 2 2 12 3 2 3" xfId="56896"/>
    <cellStyle name="Total 6 2 2 12 3 2 4" xfId="56897"/>
    <cellStyle name="Total 6 2 2 12 3 3" xfId="56898"/>
    <cellStyle name="Total 6 2 2 12 3 3 2" xfId="56899"/>
    <cellStyle name="Total 6 2 2 12 3 3 3" xfId="56900"/>
    <cellStyle name="Total 6 2 2 12 3 3 4" xfId="56901"/>
    <cellStyle name="Total 6 2 2 12 3 4" xfId="56902"/>
    <cellStyle name="Total 6 2 2 12 3 5" xfId="56903"/>
    <cellStyle name="Total 6 2 2 12 3 6" xfId="56904"/>
    <cellStyle name="Total 6 2 2 12 4" xfId="56905"/>
    <cellStyle name="Total 6 2 2 12 5" xfId="56906"/>
    <cellStyle name="Total 6 2 2 12 6" xfId="56907"/>
    <cellStyle name="Total 6 2 2 13" xfId="56908"/>
    <cellStyle name="Total 6 2 2 14" xfId="56909"/>
    <cellStyle name="Total 6 2 2 2" xfId="56910"/>
    <cellStyle name="Total 6 2 2 2 2" xfId="56911"/>
    <cellStyle name="Total 6 2 2 2 2 2" xfId="56912"/>
    <cellStyle name="Total 6 2 2 2 2 2 2" xfId="56913"/>
    <cellStyle name="Total 6 2 2 2 2 2 2 2" xfId="56914"/>
    <cellStyle name="Total 6 2 2 2 2 2 2 3" xfId="56915"/>
    <cellStyle name="Total 6 2 2 2 2 2 2 4" xfId="56916"/>
    <cellStyle name="Total 6 2 2 2 2 2 3" xfId="56917"/>
    <cellStyle name="Total 6 2 2 2 2 2 3 2" xfId="56918"/>
    <cellStyle name="Total 6 2 2 2 2 2 3 3" xfId="56919"/>
    <cellStyle name="Total 6 2 2 2 2 2 3 4" xfId="56920"/>
    <cellStyle name="Total 6 2 2 2 2 2 4" xfId="56921"/>
    <cellStyle name="Total 6 2 2 2 2 2 5" xfId="56922"/>
    <cellStyle name="Total 6 2 2 2 2 2 6" xfId="56923"/>
    <cellStyle name="Total 6 2 2 2 2 3" xfId="56924"/>
    <cellStyle name="Total 6 2 2 2 2 3 2" xfId="56925"/>
    <cellStyle name="Total 6 2 2 2 2 3 2 2" xfId="56926"/>
    <cellStyle name="Total 6 2 2 2 2 3 2 3" xfId="56927"/>
    <cellStyle name="Total 6 2 2 2 2 3 2 4" xfId="56928"/>
    <cellStyle name="Total 6 2 2 2 2 3 3" xfId="56929"/>
    <cellStyle name="Total 6 2 2 2 2 3 3 2" xfId="56930"/>
    <cellStyle name="Total 6 2 2 2 2 3 3 3" xfId="56931"/>
    <cellStyle name="Total 6 2 2 2 2 3 3 4" xfId="56932"/>
    <cellStyle name="Total 6 2 2 2 2 3 4" xfId="56933"/>
    <cellStyle name="Total 6 2 2 2 2 3 5" xfId="56934"/>
    <cellStyle name="Total 6 2 2 2 2 3 6" xfId="56935"/>
    <cellStyle name="Total 6 2 2 2 2 4" xfId="56936"/>
    <cellStyle name="Total 6 2 2 2 2 5" xfId="56937"/>
    <cellStyle name="Total 6 2 2 2 2 6" xfId="56938"/>
    <cellStyle name="Total 6 2 2 2 3" xfId="56939"/>
    <cellStyle name="Total 6 2 2 2 4" xfId="56940"/>
    <cellStyle name="Total 6 2 2 3" xfId="56941"/>
    <cellStyle name="Total 6 2 2 3 2" xfId="56942"/>
    <cellStyle name="Total 6 2 2 3 2 2" xfId="56943"/>
    <cellStyle name="Total 6 2 2 3 2 2 2" xfId="56944"/>
    <cellStyle name="Total 6 2 2 3 2 2 2 2" xfId="56945"/>
    <cellStyle name="Total 6 2 2 3 2 2 2 3" xfId="56946"/>
    <cellStyle name="Total 6 2 2 3 2 2 2 4" xfId="56947"/>
    <cellStyle name="Total 6 2 2 3 2 2 3" xfId="56948"/>
    <cellStyle name="Total 6 2 2 3 2 2 3 2" xfId="56949"/>
    <cellStyle name="Total 6 2 2 3 2 2 3 3" xfId="56950"/>
    <cellStyle name="Total 6 2 2 3 2 2 3 4" xfId="56951"/>
    <cellStyle name="Total 6 2 2 3 2 2 4" xfId="56952"/>
    <cellStyle name="Total 6 2 2 3 2 2 5" xfId="56953"/>
    <cellStyle name="Total 6 2 2 3 2 2 6" xfId="56954"/>
    <cellStyle name="Total 6 2 2 3 2 3" xfId="56955"/>
    <cellStyle name="Total 6 2 2 3 2 3 2" xfId="56956"/>
    <cellStyle name="Total 6 2 2 3 2 3 2 2" xfId="56957"/>
    <cellStyle name="Total 6 2 2 3 2 3 2 3" xfId="56958"/>
    <cellStyle name="Total 6 2 2 3 2 3 2 4" xfId="56959"/>
    <cellStyle name="Total 6 2 2 3 2 3 3" xfId="56960"/>
    <cellStyle name="Total 6 2 2 3 2 3 3 2" xfId="56961"/>
    <cellStyle name="Total 6 2 2 3 2 3 3 3" xfId="56962"/>
    <cellStyle name="Total 6 2 2 3 2 3 3 4" xfId="56963"/>
    <cellStyle name="Total 6 2 2 3 2 3 4" xfId="56964"/>
    <cellStyle name="Total 6 2 2 3 2 3 5" xfId="56965"/>
    <cellStyle name="Total 6 2 2 3 2 3 6" xfId="56966"/>
    <cellStyle name="Total 6 2 2 3 2 4" xfId="56967"/>
    <cellStyle name="Total 6 2 2 3 2 5" xfId="56968"/>
    <cellStyle name="Total 6 2 2 3 2 6" xfId="56969"/>
    <cellStyle name="Total 6 2 2 3 3" xfId="56970"/>
    <cellStyle name="Total 6 2 2 3 4" xfId="56971"/>
    <cellStyle name="Total 6 2 2 4" xfId="56972"/>
    <cellStyle name="Total 6 2 2 4 2" xfId="56973"/>
    <cellStyle name="Total 6 2 2 4 2 2" xfId="56974"/>
    <cellStyle name="Total 6 2 2 4 2 2 2" xfId="56975"/>
    <cellStyle name="Total 6 2 2 4 2 2 2 2" xfId="56976"/>
    <cellStyle name="Total 6 2 2 4 2 2 2 3" xfId="56977"/>
    <cellStyle name="Total 6 2 2 4 2 2 2 4" xfId="56978"/>
    <cellStyle name="Total 6 2 2 4 2 2 3" xfId="56979"/>
    <cellStyle name="Total 6 2 2 4 2 2 3 2" xfId="56980"/>
    <cellStyle name="Total 6 2 2 4 2 2 3 3" xfId="56981"/>
    <cellStyle name="Total 6 2 2 4 2 2 3 4" xfId="56982"/>
    <cellStyle name="Total 6 2 2 4 2 2 4" xfId="56983"/>
    <cellStyle name="Total 6 2 2 4 2 2 5" xfId="56984"/>
    <cellStyle name="Total 6 2 2 4 2 2 6" xfId="56985"/>
    <cellStyle name="Total 6 2 2 4 2 3" xfId="56986"/>
    <cellStyle name="Total 6 2 2 4 2 3 2" xfId="56987"/>
    <cellStyle name="Total 6 2 2 4 2 3 2 2" xfId="56988"/>
    <cellStyle name="Total 6 2 2 4 2 3 2 3" xfId="56989"/>
    <cellStyle name="Total 6 2 2 4 2 3 2 4" xfId="56990"/>
    <cellStyle name="Total 6 2 2 4 2 3 3" xfId="56991"/>
    <cellStyle name="Total 6 2 2 4 2 3 3 2" xfId="56992"/>
    <cellStyle name="Total 6 2 2 4 2 3 3 3" xfId="56993"/>
    <cellStyle name="Total 6 2 2 4 2 3 3 4" xfId="56994"/>
    <cellStyle name="Total 6 2 2 4 2 3 4" xfId="56995"/>
    <cellStyle name="Total 6 2 2 4 2 3 5" xfId="56996"/>
    <cellStyle name="Total 6 2 2 4 2 3 6" xfId="56997"/>
    <cellStyle name="Total 6 2 2 4 2 4" xfId="56998"/>
    <cellStyle name="Total 6 2 2 4 2 5" xfId="56999"/>
    <cellStyle name="Total 6 2 2 4 2 6" xfId="57000"/>
    <cellStyle name="Total 6 2 2 4 3" xfId="57001"/>
    <cellStyle name="Total 6 2 2 4 4" xfId="57002"/>
    <cellStyle name="Total 6 2 2 5" xfId="57003"/>
    <cellStyle name="Total 6 2 2 5 2" xfId="57004"/>
    <cellStyle name="Total 6 2 2 5 2 2" xfId="57005"/>
    <cellStyle name="Total 6 2 2 5 2 2 2" xfId="57006"/>
    <cellStyle name="Total 6 2 2 5 2 2 3" xfId="57007"/>
    <cellStyle name="Total 6 2 2 5 2 2 4" xfId="57008"/>
    <cellStyle name="Total 6 2 2 5 2 3" xfId="57009"/>
    <cellStyle name="Total 6 2 2 5 2 4" xfId="57010"/>
    <cellStyle name="Total 6 2 2 5 2 5" xfId="57011"/>
    <cellStyle name="Total 6 2 2 5 3" xfId="57012"/>
    <cellStyle name="Total 6 2 2 5 3 2" xfId="57013"/>
    <cellStyle name="Total 6 2 2 5 3 2 2" xfId="57014"/>
    <cellStyle name="Total 6 2 2 5 3 2 3" xfId="57015"/>
    <cellStyle name="Total 6 2 2 5 3 2 4" xfId="57016"/>
    <cellStyle name="Total 6 2 2 5 3 3" xfId="57017"/>
    <cellStyle name="Total 6 2 2 5 3 3 2" xfId="57018"/>
    <cellStyle name="Total 6 2 2 5 3 3 3" xfId="57019"/>
    <cellStyle name="Total 6 2 2 5 3 3 4" xfId="57020"/>
    <cellStyle name="Total 6 2 2 5 3 4" xfId="57021"/>
    <cellStyle name="Total 6 2 2 5 3 5" xfId="57022"/>
    <cellStyle name="Total 6 2 2 5 3 6" xfId="57023"/>
    <cellStyle name="Total 6 2 2 5 4" xfId="57024"/>
    <cellStyle name="Total 6 2 2 5 5" xfId="57025"/>
    <cellStyle name="Total 6 2 2 6" xfId="57026"/>
    <cellStyle name="Total 6 2 2 6 2" xfId="57027"/>
    <cellStyle name="Total 6 2 2 6 2 2" xfId="57028"/>
    <cellStyle name="Total 6 2 2 6 2 2 2" xfId="57029"/>
    <cellStyle name="Total 6 2 2 6 2 2 3" xfId="57030"/>
    <cellStyle name="Total 6 2 2 6 2 2 4" xfId="57031"/>
    <cellStyle name="Total 6 2 2 6 2 3" xfId="57032"/>
    <cellStyle name="Total 6 2 2 6 2 4" xfId="57033"/>
    <cellStyle name="Total 6 2 2 6 2 5" xfId="57034"/>
    <cellStyle name="Total 6 2 2 6 3" xfId="57035"/>
    <cellStyle name="Total 6 2 2 6 3 2" xfId="57036"/>
    <cellStyle name="Total 6 2 2 6 3 2 2" xfId="57037"/>
    <cellStyle name="Total 6 2 2 6 3 2 3" xfId="57038"/>
    <cellStyle name="Total 6 2 2 6 3 2 4" xfId="57039"/>
    <cellStyle name="Total 6 2 2 6 3 3" xfId="57040"/>
    <cellStyle name="Total 6 2 2 6 3 3 2" xfId="57041"/>
    <cellStyle name="Total 6 2 2 6 3 3 3" xfId="57042"/>
    <cellStyle name="Total 6 2 2 6 3 3 4" xfId="57043"/>
    <cellStyle name="Total 6 2 2 6 3 4" xfId="57044"/>
    <cellStyle name="Total 6 2 2 6 3 5" xfId="57045"/>
    <cellStyle name="Total 6 2 2 6 3 6" xfId="57046"/>
    <cellStyle name="Total 6 2 2 6 4" xfId="57047"/>
    <cellStyle name="Total 6 2 2 6 5" xfId="57048"/>
    <cellStyle name="Total 6 2 2 7" xfId="57049"/>
    <cellStyle name="Total 6 2 2 7 2" xfId="57050"/>
    <cellStyle name="Total 6 2 2 7 2 2" xfId="57051"/>
    <cellStyle name="Total 6 2 2 7 2 2 2" xfId="57052"/>
    <cellStyle name="Total 6 2 2 7 2 2 3" xfId="57053"/>
    <cellStyle name="Total 6 2 2 7 2 2 4" xfId="57054"/>
    <cellStyle name="Total 6 2 2 7 2 3" xfId="57055"/>
    <cellStyle name="Total 6 2 2 7 2 4" xfId="57056"/>
    <cellStyle name="Total 6 2 2 7 2 5" xfId="57057"/>
    <cellStyle name="Total 6 2 2 7 3" xfId="57058"/>
    <cellStyle name="Total 6 2 2 7 3 2" xfId="57059"/>
    <cellStyle name="Total 6 2 2 7 3 2 2" xfId="57060"/>
    <cellStyle name="Total 6 2 2 7 3 2 3" xfId="57061"/>
    <cellStyle name="Total 6 2 2 7 3 2 4" xfId="57062"/>
    <cellStyle name="Total 6 2 2 7 3 3" xfId="57063"/>
    <cellStyle name="Total 6 2 2 7 3 3 2" xfId="57064"/>
    <cellStyle name="Total 6 2 2 7 3 3 3" xfId="57065"/>
    <cellStyle name="Total 6 2 2 7 3 3 4" xfId="57066"/>
    <cellStyle name="Total 6 2 2 7 3 4" xfId="57067"/>
    <cellStyle name="Total 6 2 2 7 3 5" xfId="57068"/>
    <cellStyle name="Total 6 2 2 7 3 6" xfId="57069"/>
    <cellStyle name="Total 6 2 2 7 4" xfId="57070"/>
    <cellStyle name="Total 6 2 2 7 5" xfId="57071"/>
    <cellStyle name="Total 6 2 2 8" xfId="57072"/>
    <cellStyle name="Total 6 2 2 8 2" xfId="57073"/>
    <cellStyle name="Total 6 2 2 8 2 2" xfId="57074"/>
    <cellStyle name="Total 6 2 2 8 2 2 2" xfId="57075"/>
    <cellStyle name="Total 6 2 2 8 2 2 3" xfId="57076"/>
    <cellStyle name="Total 6 2 2 8 2 2 4" xfId="57077"/>
    <cellStyle name="Total 6 2 2 8 2 3" xfId="57078"/>
    <cellStyle name="Total 6 2 2 8 2 4" xfId="57079"/>
    <cellStyle name="Total 6 2 2 8 2 5" xfId="57080"/>
    <cellStyle name="Total 6 2 2 8 3" xfId="57081"/>
    <cellStyle name="Total 6 2 2 8 3 2" xfId="57082"/>
    <cellStyle name="Total 6 2 2 8 3 2 2" xfId="57083"/>
    <cellStyle name="Total 6 2 2 8 3 2 3" xfId="57084"/>
    <cellStyle name="Total 6 2 2 8 3 2 4" xfId="57085"/>
    <cellStyle name="Total 6 2 2 8 3 3" xfId="57086"/>
    <cellStyle name="Total 6 2 2 8 3 3 2" xfId="57087"/>
    <cellStyle name="Total 6 2 2 8 3 3 3" xfId="57088"/>
    <cellStyle name="Total 6 2 2 8 3 3 4" xfId="57089"/>
    <cellStyle name="Total 6 2 2 8 3 4" xfId="57090"/>
    <cellStyle name="Total 6 2 2 8 3 5" xfId="57091"/>
    <cellStyle name="Total 6 2 2 8 3 6" xfId="57092"/>
    <cellStyle name="Total 6 2 2 8 4" xfId="57093"/>
    <cellStyle name="Total 6 2 2 8 5" xfId="57094"/>
    <cellStyle name="Total 6 2 2 9" xfId="57095"/>
    <cellStyle name="Total 6 2 2 9 2" xfId="57096"/>
    <cellStyle name="Total 6 2 2 9 2 2" xfId="57097"/>
    <cellStyle name="Total 6 2 2 9 2 2 2" xfId="57098"/>
    <cellStyle name="Total 6 2 2 9 2 2 3" xfId="57099"/>
    <cellStyle name="Total 6 2 2 9 2 2 4" xfId="57100"/>
    <cellStyle name="Total 6 2 2 9 2 3" xfId="57101"/>
    <cellStyle name="Total 6 2 2 9 2 4" xfId="57102"/>
    <cellStyle name="Total 6 2 2 9 2 5" xfId="57103"/>
    <cellStyle name="Total 6 2 2 9 3" xfId="57104"/>
    <cellStyle name="Total 6 2 2 9 3 2" xfId="57105"/>
    <cellStyle name="Total 6 2 2 9 3 2 2" xfId="57106"/>
    <cellStyle name="Total 6 2 2 9 3 2 3" xfId="57107"/>
    <cellStyle name="Total 6 2 2 9 3 2 4" xfId="57108"/>
    <cellStyle name="Total 6 2 2 9 3 3" xfId="57109"/>
    <cellStyle name="Total 6 2 2 9 3 3 2" xfId="57110"/>
    <cellStyle name="Total 6 2 2 9 3 3 3" xfId="57111"/>
    <cellStyle name="Total 6 2 2 9 3 3 4" xfId="57112"/>
    <cellStyle name="Total 6 2 2 9 3 4" xfId="57113"/>
    <cellStyle name="Total 6 2 2 9 3 5" xfId="57114"/>
    <cellStyle name="Total 6 2 2 9 3 6" xfId="57115"/>
    <cellStyle name="Total 6 2 2 9 4" xfId="57116"/>
    <cellStyle name="Total 6 2 2 9 5" xfId="57117"/>
    <cellStyle name="Total 6 2 3" xfId="57118"/>
    <cellStyle name="Total 6 2 3 2" xfId="57119"/>
    <cellStyle name="Total 6 2 3 2 2" xfId="57120"/>
    <cellStyle name="Total 6 2 3 2 2 2" xfId="57121"/>
    <cellStyle name="Total 6 2 3 2 2 3" xfId="57122"/>
    <cellStyle name="Total 6 2 3 2 2 4" xfId="57123"/>
    <cellStyle name="Total 6 2 3 2 3" xfId="57124"/>
    <cellStyle name="Total 6 2 3 2 4" xfId="57125"/>
    <cellStyle name="Total 6 2 3 2 5" xfId="57126"/>
    <cellStyle name="Total 6 2 3 3" xfId="57127"/>
    <cellStyle name="Total 6 2 3 3 2" xfId="57128"/>
    <cellStyle name="Total 6 2 3 3 2 2" xfId="57129"/>
    <cellStyle name="Total 6 2 3 3 2 3" xfId="57130"/>
    <cellStyle name="Total 6 2 3 3 2 4" xfId="57131"/>
    <cellStyle name="Total 6 2 3 3 3" xfId="57132"/>
    <cellStyle name="Total 6 2 3 3 3 2" xfId="57133"/>
    <cellStyle name="Total 6 2 3 3 3 3" xfId="57134"/>
    <cellStyle name="Total 6 2 3 3 3 4" xfId="57135"/>
    <cellStyle name="Total 6 2 3 3 4" xfId="57136"/>
    <cellStyle name="Total 6 2 3 3 5" xfId="57137"/>
    <cellStyle name="Total 6 2 3 3 6" xfId="57138"/>
    <cellStyle name="Total 6 2 3 4" xfId="57139"/>
    <cellStyle name="Total 6 2 3 5" xfId="57140"/>
    <cellStyle name="Total 6 2 4" xfId="57141"/>
    <cellStyle name="Total 6 2 4 2" xfId="57142"/>
    <cellStyle name="Total 6 2 4 2 2" xfId="57143"/>
    <cellStyle name="Total 6 2 4 2 2 2" xfId="57144"/>
    <cellStyle name="Total 6 2 4 2 2 3" xfId="57145"/>
    <cellStyle name="Total 6 2 4 2 2 4" xfId="57146"/>
    <cellStyle name="Total 6 2 4 2 3" xfId="57147"/>
    <cellStyle name="Total 6 2 4 2 3 2" xfId="57148"/>
    <cellStyle name="Total 6 2 4 2 3 3" xfId="57149"/>
    <cellStyle name="Total 6 2 4 2 3 4" xfId="57150"/>
    <cellStyle name="Total 6 2 4 2 4" xfId="57151"/>
    <cellStyle name="Total 6 2 4 2 5" xfId="57152"/>
    <cellStyle name="Total 6 2 4 2 6" xfId="57153"/>
    <cellStyle name="Total 6 2 4 3" xfId="57154"/>
    <cellStyle name="Total 6 2 4 3 2" xfId="57155"/>
    <cellStyle name="Total 6 2 4 3 2 2" xfId="57156"/>
    <cellStyle name="Total 6 2 4 3 2 3" xfId="57157"/>
    <cellStyle name="Total 6 2 4 3 2 4" xfId="57158"/>
    <cellStyle name="Total 6 2 4 3 3" xfId="57159"/>
    <cellStyle name="Total 6 2 4 3 3 2" xfId="57160"/>
    <cellStyle name="Total 6 2 4 3 3 3" xfId="57161"/>
    <cellStyle name="Total 6 2 4 3 3 4" xfId="57162"/>
    <cellStyle name="Total 6 2 4 3 4" xfId="57163"/>
    <cellStyle name="Total 6 2 4 3 5" xfId="57164"/>
    <cellStyle name="Total 6 2 4 3 6" xfId="57165"/>
    <cellStyle name="Total 6 2 4 4" xfId="57166"/>
    <cellStyle name="Total 6 2 4 5" xfId="57167"/>
    <cellStyle name="Total 6 2 4 6" xfId="57168"/>
    <cellStyle name="Total 6 2 5" xfId="57169"/>
    <cellStyle name="Total 6 2 6" xfId="57170"/>
    <cellStyle name="Total 6 3" xfId="57171"/>
    <cellStyle name="Total 6 3 10" xfId="57172"/>
    <cellStyle name="Total 6 3 10 2" xfId="57173"/>
    <cellStyle name="Total 6 3 10 2 2" xfId="57174"/>
    <cellStyle name="Total 6 3 10 2 2 2" xfId="57175"/>
    <cellStyle name="Total 6 3 10 2 2 3" xfId="57176"/>
    <cellStyle name="Total 6 3 10 2 2 4" xfId="57177"/>
    <cellStyle name="Total 6 3 10 2 3" xfId="57178"/>
    <cellStyle name="Total 6 3 10 2 4" xfId="57179"/>
    <cellStyle name="Total 6 3 10 2 5" xfId="57180"/>
    <cellStyle name="Total 6 3 10 3" xfId="57181"/>
    <cellStyle name="Total 6 3 10 3 2" xfId="57182"/>
    <cellStyle name="Total 6 3 10 3 2 2" xfId="57183"/>
    <cellStyle name="Total 6 3 10 3 2 3" xfId="57184"/>
    <cellStyle name="Total 6 3 10 3 2 4" xfId="57185"/>
    <cellStyle name="Total 6 3 10 3 3" xfId="57186"/>
    <cellStyle name="Total 6 3 10 3 3 2" xfId="57187"/>
    <cellStyle name="Total 6 3 10 3 3 3" xfId="57188"/>
    <cellStyle name="Total 6 3 10 3 3 4" xfId="57189"/>
    <cellStyle name="Total 6 3 10 3 4" xfId="57190"/>
    <cellStyle name="Total 6 3 10 3 5" xfId="57191"/>
    <cellStyle name="Total 6 3 10 3 6" xfId="57192"/>
    <cellStyle name="Total 6 3 10 4" xfId="57193"/>
    <cellStyle name="Total 6 3 10 5" xfId="57194"/>
    <cellStyle name="Total 6 3 11" xfId="57195"/>
    <cellStyle name="Total 6 3 11 2" xfId="57196"/>
    <cellStyle name="Total 6 3 11 2 2" xfId="57197"/>
    <cellStyle name="Total 6 3 11 2 2 2" xfId="57198"/>
    <cellStyle name="Total 6 3 11 2 2 3" xfId="57199"/>
    <cellStyle name="Total 6 3 11 2 2 4" xfId="57200"/>
    <cellStyle name="Total 6 3 11 2 3" xfId="57201"/>
    <cellStyle name="Total 6 3 11 2 4" xfId="57202"/>
    <cellStyle name="Total 6 3 11 2 5" xfId="57203"/>
    <cellStyle name="Total 6 3 11 3" xfId="57204"/>
    <cellStyle name="Total 6 3 11 3 2" xfId="57205"/>
    <cellStyle name="Total 6 3 11 3 2 2" xfId="57206"/>
    <cellStyle name="Total 6 3 11 3 2 3" xfId="57207"/>
    <cellStyle name="Total 6 3 11 3 2 4" xfId="57208"/>
    <cellStyle name="Total 6 3 11 3 3" xfId="57209"/>
    <cellStyle name="Total 6 3 11 3 3 2" xfId="57210"/>
    <cellStyle name="Total 6 3 11 3 3 3" xfId="57211"/>
    <cellStyle name="Total 6 3 11 3 3 4" xfId="57212"/>
    <cellStyle name="Total 6 3 11 3 4" xfId="57213"/>
    <cellStyle name="Total 6 3 11 3 5" xfId="57214"/>
    <cellStyle name="Total 6 3 11 3 6" xfId="57215"/>
    <cellStyle name="Total 6 3 11 4" xfId="57216"/>
    <cellStyle name="Total 6 3 11 5" xfId="57217"/>
    <cellStyle name="Total 6 3 12" xfId="57218"/>
    <cellStyle name="Total 6 3 12 2" xfId="57219"/>
    <cellStyle name="Total 6 3 12 2 2" xfId="57220"/>
    <cellStyle name="Total 6 3 12 2 2 2" xfId="57221"/>
    <cellStyle name="Total 6 3 12 2 2 3" xfId="57222"/>
    <cellStyle name="Total 6 3 12 2 2 4" xfId="57223"/>
    <cellStyle name="Total 6 3 12 2 3" xfId="57224"/>
    <cellStyle name="Total 6 3 12 2 3 2" xfId="57225"/>
    <cellStyle name="Total 6 3 12 2 3 3" xfId="57226"/>
    <cellStyle name="Total 6 3 12 2 3 4" xfId="57227"/>
    <cellStyle name="Total 6 3 12 2 4" xfId="57228"/>
    <cellStyle name="Total 6 3 12 2 5" xfId="57229"/>
    <cellStyle name="Total 6 3 12 2 6" xfId="57230"/>
    <cellStyle name="Total 6 3 12 3" xfId="57231"/>
    <cellStyle name="Total 6 3 12 3 2" xfId="57232"/>
    <cellStyle name="Total 6 3 12 3 2 2" xfId="57233"/>
    <cellStyle name="Total 6 3 12 3 2 3" xfId="57234"/>
    <cellStyle name="Total 6 3 12 3 2 4" xfId="57235"/>
    <cellStyle name="Total 6 3 12 3 3" xfId="57236"/>
    <cellStyle name="Total 6 3 12 3 3 2" xfId="57237"/>
    <cellStyle name="Total 6 3 12 3 3 3" xfId="57238"/>
    <cellStyle name="Total 6 3 12 3 3 4" xfId="57239"/>
    <cellStyle name="Total 6 3 12 3 4" xfId="57240"/>
    <cellStyle name="Total 6 3 12 3 5" xfId="57241"/>
    <cellStyle name="Total 6 3 12 3 6" xfId="57242"/>
    <cellStyle name="Total 6 3 12 4" xfId="57243"/>
    <cellStyle name="Total 6 3 12 5" xfId="57244"/>
    <cellStyle name="Total 6 3 12 6" xfId="57245"/>
    <cellStyle name="Total 6 3 13" xfId="57246"/>
    <cellStyle name="Total 6 3 14" xfId="57247"/>
    <cellStyle name="Total 6 3 2" xfId="57248"/>
    <cellStyle name="Total 6 3 2 2" xfId="57249"/>
    <cellStyle name="Total 6 3 2 2 2" xfId="57250"/>
    <cellStyle name="Total 6 3 2 2 2 2" xfId="57251"/>
    <cellStyle name="Total 6 3 2 2 2 2 2" xfId="57252"/>
    <cellStyle name="Total 6 3 2 2 2 2 3" xfId="57253"/>
    <cellStyle name="Total 6 3 2 2 2 2 4" xfId="57254"/>
    <cellStyle name="Total 6 3 2 2 2 3" xfId="57255"/>
    <cellStyle name="Total 6 3 2 2 2 3 2" xfId="57256"/>
    <cellStyle name="Total 6 3 2 2 2 3 3" xfId="57257"/>
    <cellStyle name="Total 6 3 2 2 2 3 4" xfId="57258"/>
    <cellStyle name="Total 6 3 2 2 2 4" xfId="57259"/>
    <cellStyle name="Total 6 3 2 2 2 5" xfId="57260"/>
    <cellStyle name="Total 6 3 2 2 2 6" xfId="57261"/>
    <cellStyle name="Total 6 3 2 2 3" xfId="57262"/>
    <cellStyle name="Total 6 3 2 2 3 2" xfId="57263"/>
    <cellStyle name="Total 6 3 2 2 3 2 2" xfId="57264"/>
    <cellStyle name="Total 6 3 2 2 3 2 3" xfId="57265"/>
    <cellStyle name="Total 6 3 2 2 3 2 4" xfId="57266"/>
    <cellStyle name="Total 6 3 2 2 3 3" xfId="57267"/>
    <cellStyle name="Total 6 3 2 2 3 3 2" xfId="57268"/>
    <cellStyle name="Total 6 3 2 2 3 3 3" xfId="57269"/>
    <cellStyle name="Total 6 3 2 2 3 3 4" xfId="57270"/>
    <cellStyle name="Total 6 3 2 2 3 4" xfId="57271"/>
    <cellStyle name="Total 6 3 2 2 3 5" xfId="57272"/>
    <cellStyle name="Total 6 3 2 2 3 6" xfId="57273"/>
    <cellStyle name="Total 6 3 2 2 4" xfId="57274"/>
    <cellStyle name="Total 6 3 2 2 5" xfId="57275"/>
    <cellStyle name="Total 6 3 2 2 6" xfId="57276"/>
    <cellStyle name="Total 6 3 2 3" xfId="57277"/>
    <cellStyle name="Total 6 3 2 4" xfId="57278"/>
    <cellStyle name="Total 6 3 3" xfId="57279"/>
    <cellStyle name="Total 6 3 3 2" xfId="57280"/>
    <cellStyle name="Total 6 3 3 2 2" xfId="57281"/>
    <cellStyle name="Total 6 3 3 2 2 2" xfId="57282"/>
    <cellStyle name="Total 6 3 3 2 2 2 2" xfId="57283"/>
    <cellStyle name="Total 6 3 3 2 2 2 3" xfId="57284"/>
    <cellStyle name="Total 6 3 3 2 2 2 4" xfId="57285"/>
    <cellStyle name="Total 6 3 3 2 2 3" xfId="57286"/>
    <cellStyle name="Total 6 3 3 2 2 3 2" xfId="57287"/>
    <cellStyle name="Total 6 3 3 2 2 3 3" xfId="57288"/>
    <cellStyle name="Total 6 3 3 2 2 3 4" xfId="57289"/>
    <cellStyle name="Total 6 3 3 2 2 4" xfId="57290"/>
    <cellStyle name="Total 6 3 3 2 2 5" xfId="57291"/>
    <cellStyle name="Total 6 3 3 2 2 6" xfId="57292"/>
    <cellStyle name="Total 6 3 3 2 3" xfId="57293"/>
    <cellStyle name="Total 6 3 3 2 3 2" xfId="57294"/>
    <cellStyle name="Total 6 3 3 2 3 2 2" xfId="57295"/>
    <cellStyle name="Total 6 3 3 2 3 2 3" xfId="57296"/>
    <cellStyle name="Total 6 3 3 2 3 2 4" xfId="57297"/>
    <cellStyle name="Total 6 3 3 2 3 3" xfId="57298"/>
    <cellStyle name="Total 6 3 3 2 3 3 2" xfId="57299"/>
    <cellStyle name="Total 6 3 3 2 3 3 3" xfId="57300"/>
    <cellStyle name="Total 6 3 3 2 3 3 4" xfId="57301"/>
    <cellStyle name="Total 6 3 3 2 3 4" xfId="57302"/>
    <cellStyle name="Total 6 3 3 2 3 5" xfId="57303"/>
    <cellStyle name="Total 6 3 3 2 3 6" xfId="57304"/>
    <cellStyle name="Total 6 3 3 2 4" xfId="57305"/>
    <cellStyle name="Total 6 3 3 2 5" xfId="57306"/>
    <cellStyle name="Total 6 3 3 2 6" xfId="57307"/>
    <cellStyle name="Total 6 3 3 3" xfId="57308"/>
    <cellStyle name="Total 6 3 3 4" xfId="57309"/>
    <cellStyle name="Total 6 3 4" xfId="57310"/>
    <cellStyle name="Total 6 3 4 2" xfId="57311"/>
    <cellStyle name="Total 6 3 4 2 2" xfId="57312"/>
    <cellStyle name="Total 6 3 4 2 2 2" xfId="57313"/>
    <cellStyle name="Total 6 3 4 2 2 2 2" xfId="57314"/>
    <cellStyle name="Total 6 3 4 2 2 2 3" xfId="57315"/>
    <cellStyle name="Total 6 3 4 2 2 2 4" xfId="57316"/>
    <cellStyle name="Total 6 3 4 2 2 3" xfId="57317"/>
    <cellStyle name="Total 6 3 4 2 2 3 2" xfId="57318"/>
    <cellStyle name="Total 6 3 4 2 2 3 3" xfId="57319"/>
    <cellStyle name="Total 6 3 4 2 2 3 4" xfId="57320"/>
    <cellStyle name="Total 6 3 4 2 2 4" xfId="57321"/>
    <cellStyle name="Total 6 3 4 2 2 5" xfId="57322"/>
    <cellStyle name="Total 6 3 4 2 2 6" xfId="57323"/>
    <cellStyle name="Total 6 3 4 2 3" xfId="57324"/>
    <cellStyle name="Total 6 3 4 2 3 2" xfId="57325"/>
    <cellStyle name="Total 6 3 4 2 3 2 2" xfId="57326"/>
    <cellStyle name="Total 6 3 4 2 3 2 3" xfId="57327"/>
    <cellStyle name="Total 6 3 4 2 3 2 4" xfId="57328"/>
    <cellStyle name="Total 6 3 4 2 3 3" xfId="57329"/>
    <cellStyle name="Total 6 3 4 2 3 3 2" xfId="57330"/>
    <cellStyle name="Total 6 3 4 2 3 3 3" xfId="57331"/>
    <cellStyle name="Total 6 3 4 2 3 3 4" xfId="57332"/>
    <cellStyle name="Total 6 3 4 2 3 4" xfId="57333"/>
    <cellStyle name="Total 6 3 4 2 3 5" xfId="57334"/>
    <cellStyle name="Total 6 3 4 2 3 6" xfId="57335"/>
    <cellStyle name="Total 6 3 4 2 4" xfId="57336"/>
    <cellStyle name="Total 6 3 4 2 5" xfId="57337"/>
    <cellStyle name="Total 6 3 4 2 6" xfId="57338"/>
    <cellStyle name="Total 6 3 4 3" xfId="57339"/>
    <cellStyle name="Total 6 3 4 4" xfId="57340"/>
    <cellStyle name="Total 6 3 5" xfId="57341"/>
    <cellStyle name="Total 6 3 5 2" xfId="57342"/>
    <cellStyle name="Total 6 3 5 2 2" xfId="57343"/>
    <cellStyle name="Total 6 3 5 2 2 2" xfId="57344"/>
    <cellStyle name="Total 6 3 5 2 2 3" xfId="57345"/>
    <cellStyle name="Total 6 3 5 2 2 4" xfId="57346"/>
    <cellStyle name="Total 6 3 5 2 3" xfId="57347"/>
    <cellStyle name="Total 6 3 5 2 4" xfId="57348"/>
    <cellStyle name="Total 6 3 5 2 5" xfId="57349"/>
    <cellStyle name="Total 6 3 5 3" xfId="57350"/>
    <cellStyle name="Total 6 3 5 3 2" xfId="57351"/>
    <cellStyle name="Total 6 3 5 3 2 2" xfId="57352"/>
    <cellStyle name="Total 6 3 5 3 2 3" xfId="57353"/>
    <cellStyle name="Total 6 3 5 3 2 4" xfId="57354"/>
    <cellStyle name="Total 6 3 5 3 3" xfId="57355"/>
    <cellStyle name="Total 6 3 5 3 3 2" xfId="57356"/>
    <cellStyle name="Total 6 3 5 3 3 3" xfId="57357"/>
    <cellStyle name="Total 6 3 5 3 3 4" xfId="57358"/>
    <cellStyle name="Total 6 3 5 3 4" xfId="57359"/>
    <cellStyle name="Total 6 3 5 3 5" xfId="57360"/>
    <cellStyle name="Total 6 3 5 3 6" xfId="57361"/>
    <cellStyle name="Total 6 3 5 4" xfId="57362"/>
    <cellStyle name="Total 6 3 5 5" xfId="57363"/>
    <cellStyle name="Total 6 3 6" xfId="57364"/>
    <cellStyle name="Total 6 3 6 2" xfId="57365"/>
    <cellStyle name="Total 6 3 6 2 2" xfId="57366"/>
    <cellStyle name="Total 6 3 6 2 2 2" xfId="57367"/>
    <cellStyle name="Total 6 3 6 2 2 3" xfId="57368"/>
    <cellStyle name="Total 6 3 6 2 2 4" xfId="57369"/>
    <cellStyle name="Total 6 3 6 2 3" xfId="57370"/>
    <cellStyle name="Total 6 3 6 2 4" xfId="57371"/>
    <cellStyle name="Total 6 3 6 2 5" xfId="57372"/>
    <cellStyle name="Total 6 3 6 3" xfId="57373"/>
    <cellStyle name="Total 6 3 6 3 2" xfId="57374"/>
    <cellStyle name="Total 6 3 6 3 2 2" xfId="57375"/>
    <cellStyle name="Total 6 3 6 3 2 3" xfId="57376"/>
    <cellStyle name="Total 6 3 6 3 2 4" xfId="57377"/>
    <cellStyle name="Total 6 3 6 3 3" xfId="57378"/>
    <cellStyle name="Total 6 3 6 3 3 2" xfId="57379"/>
    <cellStyle name="Total 6 3 6 3 3 3" xfId="57380"/>
    <cellStyle name="Total 6 3 6 3 3 4" xfId="57381"/>
    <cellStyle name="Total 6 3 6 3 4" xfId="57382"/>
    <cellStyle name="Total 6 3 6 3 5" xfId="57383"/>
    <cellStyle name="Total 6 3 6 3 6" xfId="57384"/>
    <cellStyle name="Total 6 3 6 4" xfId="57385"/>
    <cellStyle name="Total 6 3 6 5" xfId="57386"/>
    <cellStyle name="Total 6 3 7" xfId="57387"/>
    <cellStyle name="Total 6 3 7 2" xfId="57388"/>
    <cellStyle name="Total 6 3 7 2 2" xfId="57389"/>
    <cellStyle name="Total 6 3 7 2 2 2" xfId="57390"/>
    <cellStyle name="Total 6 3 7 2 2 3" xfId="57391"/>
    <cellStyle name="Total 6 3 7 2 2 4" xfId="57392"/>
    <cellStyle name="Total 6 3 7 2 3" xfId="57393"/>
    <cellStyle name="Total 6 3 7 2 4" xfId="57394"/>
    <cellStyle name="Total 6 3 7 2 5" xfId="57395"/>
    <cellStyle name="Total 6 3 7 3" xfId="57396"/>
    <cellStyle name="Total 6 3 7 3 2" xfId="57397"/>
    <cellStyle name="Total 6 3 7 3 2 2" xfId="57398"/>
    <cellStyle name="Total 6 3 7 3 2 3" xfId="57399"/>
    <cellStyle name="Total 6 3 7 3 2 4" xfId="57400"/>
    <cellStyle name="Total 6 3 7 3 3" xfId="57401"/>
    <cellStyle name="Total 6 3 7 3 3 2" xfId="57402"/>
    <cellStyle name="Total 6 3 7 3 3 3" xfId="57403"/>
    <cellStyle name="Total 6 3 7 3 3 4" xfId="57404"/>
    <cellStyle name="Total 6 3 7 3 4" xfId="57405"/>
    <cellStyle name="Total 6 3 7 3 5" xfId="57406"/>
    <cellStyle name="Total 6 3 7 3 6" xfId="57407"/>
    <cellStyle name="Total 6 3 7 4" xfId="57408"/>
    <cellStyle name="Total 6 3 7 5" xfId="57409"/>
    <cellStyle name="Total 6 3 8" xfId="57410"/>
    <cellStyle name="Total 6 3 8 2" xfId="57411"/>
    <cellStyle name="Total 6 3 8 2 2" xfId="57412"/>
    <cellStyle name="Total 6 3 8 2 2 2" xfId="57413"/>
    <cellStyle name="Total 6 3 8 2 2 3" xfId="57414"/>
    <cellStyle name="Total 6 3 8 2 2 4" xfId="57415"/>
    <cellStyle name="Total 6 3 8 2 3" xfId="57416"/>
    <cellStyle name="Total 6 3 8 2 4" xfId="57417"/>
    <cellStyle name="Total 6 3 8 2 5" xfId="57418"/>
    <cellStyle name="Total 6 3 8 3" xfId="57419"/>
    <cellStyle name="Total 6 3 8 3 2" xfId="57420"/>
    <cellStyle name="Total 6 3 8 3 2 2" xfId="57421"/>
    <cellStyle name="Total 6 3 8 3 2 3" xfId="57422"/>
    <cellStyle name="Total 6 3 8 3 2 4" xfId="57423"/>
    <cellStyle name="Total 6 3 8 3 3" xfId="57424"/>
    <cellStyle name="Total 6 3 8 3 3 2" xfId="57425"/>
    <cellStyle name="Total 6 3 8 3 3 3" xfId="57426"/>
    <cellStyle name="Total 6 3 8 3 3 4" xfId="57427"/>
    <cellStyle name="Total 6 3 8 3 4" xfId="57428"/>
    <cellStyle name="Total 6 3 8 3 5" xfId="57429"/>
    <cellStyle name="Total 6 3 8 3 6" xfId="57430"/>
    <cellStyle name="Total 6 3 8 4" xfId="57431"/>
    <cellStyle name="Total 6 3 8 5" xfId="57432"/>
    <cellStyle name="Total 6 3 9" xfId="57433"/>
    <cellStyle name="Total 6 3 9 2" xfId="57434"/>
    <cellStyle name="Total 6 3 9 2 2" xfId="57435"/>
    <cellStyle name="Total 6 3 9 2 2 2" xfId="57436"/>
    <cellStyle name="Total 6 3 9 2 2 3" xfId="57437"/>
    <cellStyle name="Total 6 3 9 2 2 4" xfId="57438"/>
    <cellStyle name="Total 6 3 9 2 3" xfId="57439"/>
    <cellStyle name="Total 6 3 9 2 4" xfId="57440"/>
    <cellStyle name="Total 6 3 9 2 5" xfId="57441"/>
    <cellStyle name="Total 6 3 9 3" xfId="57442"/>
    <cellStyle name="Total 6 3 9 3 2" xfId="57443"/>
    <cellStyle name="Total 6 3 9 3 2 2" xfId="57444"/>
    <cellStyle name="Total 6 3 9 3 2 3" xfId="57445"/>
    <cellStyle name="Total 6 3 9 3 2 4" xfId="57446"/>
    <cellStyle name="Total 6 3 9 3 3" xfId="57447"/>
    <cellStyle name="Total 6 3 9 3 3 2" xfId="57448"/>
    <cellStyle name="Total 6 3 9 3 3 3" xfId="57449"/>
    <cellStyle name="Total 6 3 9 3 3 4" xfId="57450"/>
    <cellStyle name="Total 6 3 9 3 4" xfId="57451"/>
    <cellStyle name="Total 6 3 9 3 5" xfId="57452"/>
    <cellStyle name="Total 6 3 9 3 6" xfId="57453"/>
    <cellStyle name="Total 6 3 9 4" xfId="57454"/>
    <cellStyle name="Total 6 3 9 5" xfId="57455"/>
    <cellStyle name="Total 6 4" xfId="57456"/>
    <cellStyle name="Total 6 4 10" xfId="57457"/>
    <cellStyle name="Total 6 4 10 2" xfId="57458"/>
    <cellStyle name="Total 6 4 10 2 2" xfId="57459"/>
    <cellStyle name="Total 6 4 10 2 2 2" xfId="57460"/>
    <cellStyle name="Total 6 4 10 2 2 3" xfId="57461"/>
    <cellStyle name="Total 6 4 10 2 2 4" xfId="57462"/>
    <cellStyle name="Total 6 4 10 2 3" xfId="57463"/>
    <cellStyle name="Total 6 4 10 2 4" xfId="57464"/>
    <cellStyle name="Total 6 4 10 2 5" xfId="57465"/>
    <cellStyle name="Total 6 4 10 3" xfId="57466"/>
    <cellStyle name="Total 6 4 10 3 2" xfId="57467"/>
    <cellStyle name="Total 6 4 10 3 2 2" xfId="57468"/>
    <cellStyle name="Total 6 4 10 3 2 3" xfId="57469"/>
    <cellStyle name="Total 6 4 10 3 2 4" xfId="57470"/>
    <cellStyle name="Total 6 4 10 3 3" xfId="57471"/>
    <cellStyle name="Total 6 4 10 3 3 2" xfId="57472"/>
    <cellStyle name="Total 6 4 10 3 3 3" xfId="57473"/>
    <cellStyle name="Total 6 4 10 3 3 4" xfId="57474"/>
    <cellStyle name="Total 6 4 10 3 4" xfId="57475"/>
    <cellStyle name="Total 6 4 10 3 5" xfId="57476"/>
    <cellStyle name="Total 6 4 10 3 6" xfId="57477"/>
    <cellStyle name="Total 6 4 10 4" xfId="57478"/>
    <cellStyle name="Total 6 4 10 5" xfId="57479"/>
    <cellStyle name="Total 6 4 11" xfId="57480"/>
    <cellStyle name="Total 6 4 11 2" xfId="57481"/>
    <cellStyle name="Total 6 4 11 2 2" xfId="57482"/>
    <cellStyle name="Total 6 4 11 2 2 2" xfId="57483"/>
    <cellStyle name="Total 6 4 11 2 2 3" xfId="57484"/>
    <cellStyle name="Total 6 4 11 2 2 4" xfId="57485"/>
    <cellStyle name="Total 6 4 11 2 3" xfId="57486"/>
    <cellStyle name="Total 6 4 11 2 4" xfId="57487"/>
    <cellStyle name="Total 6 4 11 2 5" xfId="57488"/>
    <cellStyle name="Total 6 4 11 3" xfId="57489"/>
    <cellStyle name="Total 6 4 11 3 2" xfId="57490"/>
    <cellStyle name="Total 6 4 11 3 2 2" xfId="57491"/>
    <cellStyle name="Total 6 4 11 3 2 3" xfId="57492"/>
    <cellStyle name="Total 6 4 11 3 2 4" xfId="57493"/>
    <cellStyle name="Total 6 4 11 3 3" xfId="57494"/>
    <cellStyle name="Total 6 4 11 3 3 2" xfId="57495"/>
    <cellStyle name="Total 6 4 11 3 3 3" xfId="57496"/>
    <cellStyle name="Total 6 4 11 3 3 4" xfId="57497"/>
    <cellStyle name="Total 6 4 11 3 4" xfId="57498"/>
    <cellStyle name="Total 6 4 11 3 5" xfId="57499"/>
    <cellStyle name="Total 6 4 11 3 6" xfId="57500"/>
    <cellStyle name="Total 6 4 11 4" xfId="57501"/>
    <cellStyle name="Total 6 4 11 5" xfId="57502"/>
    <cellStyle name="Total 6 4 12" xfId="57503"/>
    <cellStyle name="Total 6 4 12 2" xfId="57504"/>
    <cellStyle name="Total 6 4 12 2 2" xfId="57505"/>
    <cellStyle name="Total 6 4 12 2 2 2" xfId="57506"/>
    <cellStyle name="Total 6 4 12 2 2 3" xfId="57507"/>
    <cellStyle name="Total 6 4 12 2 2 4" xfId="57508"/>
    <cellStyle name="Total 6 4 12 2 3" xfId="57509"/>
    <cellStyle name="Total 6 4 12 2 3 2" xfId="57510"/>
    <cellStyle name="Total 6 4 12 2 3 3" xfId="57511"/>
    <cellStyle name="Total 6 4 12 2 3 4" xfId="57512"/>
    <cellStyle name="Total 6 4 12 2 4" xfId="57513"/>
    <cellStyle name="Total 6 4 12 2 5" xfId="57514"/>
    <cellStyle name="Total 6 4 12 2 6" xfId="57515"/>
    <cellStyle name="Total 6 4 12 3" xfId="57516"/>
    <cellStyle name="Total 6 4 12 3 2" xfId="57517"/>
    <cellStyle name="Total 6 4 12 3 2 2" xfId="57518"/>
    <cellStyle name="Total 6 4 12 3 2 3" xfId="57519"/>
    <cellStyle name="Total 6 4 12 3 2 4" xfId="57520"/>
    <cellStyle name="Total 6 4 12 3 3" xfId="57521"/>
    <cellStyle name="Total 6 4 12 3 3 2" xfId="57522"/>
    <cellStyle name="Total 6 4 12 3 3 3" xfId="57523"/>
    <cellStyle name="Total 6 4 12 3 3 4" xfId="57524"/>
    <cellStyle name="Total 6 4 12 3 4" xfId="57525"/>
    <cellStyle name="Total 6 4 12 3 5" xfId="57526"/>
    <cellStyle name="Total 6 4 12 3 6" xfId="57527"/>
    <cellStyle name="Total 6 4 12 4" xfId="57528"/>
    <cellStyle name="Total 6 4 12 5" xfId="57529"/>
    <cellStyle name="Total 6 4 12 6" xfId="57530"/>
    <cellStyle name="Total 6 4 13" xfId="57531"/>
    <cellStyle name="Total 6 4 14" xfId="57532"/>
    <cellStyle name="Total 6 4 2" xfId="57533"/>
    <cellStyle name="Total 6 4 2 2" xfId="57534"/>
    <cellStyle name="Total 6 4 2 2 2" xfId="57535"/>
    <cellStyle name="Total 6 4 2 2 2 2" xfId="57536"/>
    <cellStyle name="Total 6 4 2 2 2 2 2" xfId="57537"/>
    <cellStyle name="Total 6 4 2 2 2 2 3" xfId="57538"/>
    <cellStyle name="Total 6 4 2 2 2 2 4" xfId="57539"/>
    <cellStyle name="Total 6 4 2 2 2 3" xfId="57540"/>
    <cellStyle name="Total 6 4 2 2 2 3 2" xfId="57541"/>
    <cellStyle name="Total 6 4 2 2 2 3 3" xfId="57542"/>
    <cellStyle name="Total 6 4 2 2 2 3 4" xfId="57543"/>
    <cellStyle name="Total 6 4 2 2 2 4" xfId="57544"/>
    <cellStyle name="Total 6 4 2 2 2 5" xfId="57545"/>
    <cellStyle name="Total 6 4 2 2 2 6" xfId="57546"/>
    <cellStyle name="Total 6 4 2 2 3" xfId="57547"/>
    <cellStyle name="Total 6 4 2 2 3 2" xfId="57548"/>
    <cellStyle name="Total 6 4 2 2 3 2 2" xfId="57549"/>
    <cellStyle name="Total 6 4 2 2 3 2 3" xfId="57550"/>
    <cellStyle name="Total 6 4 2 2 3 2 4" xfId="57551"/>
    <cellStyle name="Total 6 4 2 2 3 3" xfId="57552"/>
    <cellStyle name="Total 6 4 2 2 3 3 2" xfId="57553"/>
    <cellStyle name="Total 6 4 2 2 3 3 3" xfId="57554"/>
    <cellStyle name="Total 6 4 2 2 3 3 4" xfId="57555"/>
    <cellStyle name="Total 6 4 2 2 3 4" xfId="57556"/>
    <cellStyle name="Total 6 4 2 2 3 5" xfId="57557"/>
    <cellStyle name="Total 6 4 2 2 3 6" xfId="57558"/>
    <cellStyle name="Total 6 4 2 2 4" xfId="57559"/>
    <cellStyle name="Total 6 4 2 2 5" xfId="57560"/>
    <cellStyle name="Total 6 4 2 2 6" xfId="57561"/>
    <cellStyle name="Total 6 4 2 3" xfId="57562"/>
    <cellStyle name="Total 6 4 2 4" xfId="57563"/>
    <cellStyle name="Total 6 4 3" xfId="57564"/>
    <cellStyle name="Total 6 4 3 2" xfId="57565"/>
    <cellStyle name="Total 6 4 3 2 2" xfId="57566"/>
    <cellStyle name="Total 6 4 3 2 2 2" xfId="57567"/>
    <cellStyle name="Total 6 4 3 2 2 2 2" xfId="57568"/>
    <cellStyle name="Total 6 4 3 2 2 2 3" xfId="57569"/>
    <cellStyle name="Total 6 4 3 2 2 2 4" xfId="57570"/>
    <cellStyle name="Total 6 4 3 2 2 3" xfId="57571"/>
    <cellStyle name="Total 6 4 3 2 2 3 2" xfId="57572"/>
    <cellStyle name="Total 6 4 3 2 2 3 3" xfId="57573"/>
    <cellStyle name="Total 6 4 3 2 2 3 4" xfId="57574"/>
    <cellStyle name="Total 6 4 3 2 2 4" xfId="57575"/>
    <cellStyle name="Total 6 4 3 2 2 5" xfId="57576"/>
    <cellStyle name="Total 6 4 3 2 2 6" xfId="57577"/>
    <cellStyle name="Total 6 4 3 2 3" xfId="57578"/>
    <cellStyle name="Total 6 4 3 2 3 2" xfId="57579"/>
    <cellStyle name="Total 6 4 3 2 3 2 2" xfId="57580"/>
    <cellStyle name="Total 6 4 3 2 3 2 3" xfId="57581"/>
    <cellStyle name="Total 6 4 3 2 3 2 4" xfId="57582"/>
    <cellStyle name="Total 6 4 3 2 3 3" xfId="57583"/>
    <cellStyle name="Total 6 4 3 2 3 3 2" xfId="57584"/>
    <cellStyle name="Total 6 4 3 2 3 3 3" xfId="57585"/>
    <cellStyle name="Total 6 4 3 2 3 3 4" xfId="57586"/>
    <cellStyle name="Total 6 4 3 2 3 4" xfId="57587"/>
    <cellStyle name="Total 6 4 3 2 3 5" xfId="57588"/>
    <cellStyle name="Total 6 4 3 2 3 6" xfId="57589"/>
    <cellStyle name="Total 6 4 3 2 4" xfId="57590"/>
    <cellStyle name="Total 6 4 3 2 5" xfId="57591"/>
    <cellStyle name="Total 6 4 3 2 6" xfId="57592"/>
    <cellStyle name="Total 6 4 3 3" xfId="57593"/>
    <cellStyle name="Total 6 4 3 4" xfId="57594"/>
    <cellStyle name="Total 6 4 4" xfId="57595"/>
    <cellStyle name="Total 6 4 4 2" xfId="57596"/>
    <cellStyle name="Total 6 4 4 2 2" xfId="57597"/>
    <cellStyle name="Total 6 4 4 2 2 2" xfId="57598"/>
    <cellStyle name="Total 6 4 4 2 2 2 2" xfId="57599"/>
    <cellStyle name="Total 6 4 4 2 2 2 3" xfId="57600"/>
    <cellStyle name="Total 6 4 4 2 2 2 4" xfId="57601"/>
    <cellStyle name="Total 6 4 4 2 2 3" xfId="57602"/>
    <cellStyle name="Total 6 4 4 2 2 3 2" xfId="57603"/>
    <cellStyle name="Total 6 4 4 2 2 3 3" xfId="57604"/>
    <cellStyle name="Total 6 4 4 2 2 3 4" xfId="57605"/>
    <cellStyle name="Total 6 4 4 2 2 4" xfId="57606"/>
    <cellStyle name="Total 6 4 4 2 2 5" xfId="57607"/>
    <cellStyle name="Total 6 4 4 2 2 6" xfId="57608"/>
    <cellStyle name="Total 6 4 4 2 3" xfId="57609"/>
    <cellStyle name="Total 6 4 4 2 3 2" xfId="57610"/>
    <cellStyle name="Total 6 4 4 2 3 2 2" xfId="57611"/>
    <cellStyle name="Total 6 4 4 2 3 2 3" xfId="57612"/>
    <cellStyle name="Total 6 4 4 2 3 2 4" xfId="57613"/>
    <cellStyle name="Total 6 4 4 2 3 3" xfId="57614"/>
    <cellStyle name="Total 6 4 4 2 3 3 2" xfId="57615"/>
    <cellStyle name="Total 6 4 4 2 3 3 3" xfId="57616"/>
    <cellStyle name="Total 6 4 4 2 3 3 4" xfId="57617"/>
    <cellStyle name="Total 6 4 4 2 3 4" xfId="57618"/>
    <cellStyle name="Total 6 4 4 2 3 5" xfId="57619"/>
    <cellStyle name="Total 6 4 4 2 3 6" xfId="57620"/>
    <cellStyle name="Total 6 4 4 2 4" xfId="57621"/>
    <cellStyle name="Total 6 4 4 2 5" xfId="57622"/>
    <cellStyle name="Total 6 4 4 2 6" xfId="57623"/>
    <cellStyle name="Total 6 4 4 3" xfId="57624"/>
    <cellStyle name="Total 6 4 4 4" xfId="57625"/>
    <cellStyle name="Total 6 4 5" xfId="57626"/>
    <cellStyle name="Total 6 4 5 2" xfId="57627"/>
    <cellStyle name="Total 6 4 5 2 2" xfId="57628"/>
    <cellStyle name="Total 6 4 5 2 2 2" xfId="57629"/>
    <cellStyle name="Total 6 4 5 2 2 3" xfId="57630"/>
    <cellStyle name="Total 6 4 5 2 2 4" xfId="57631"/>
    <cellStyle name="Total 6 4 5 2 3" xfId="57632"/>
    <cellStyle name="Total 6 4 5 2 4" xfId="57633"/>
    <cellStyle name="Total 6 4 5 2 5" xfId="57634"/>
    <cellStyle name="Total 6 4 5 3" xfId="57635"/>
    <cellStyle name="Total 6 4 5 3 2" xfId="57636"/>
    <cellStyle name="Total 6 4 5 3 2 2" xfId="57637"/>
    <cellStyle name="Total 6 4 5 3 2 3" xfId="57638"/>
    <cellStyle name="Total 6 4 5 3 2 4" xfId="57639"/>
    <cellStyle name="Total 6 4 5 3 3" xfId="57640"/>
    <cellStyle name="Total 6 4 5 3 3 2" xfId="57641"/>
    <cellStyle name="Total 6 4 5 3 3 3" xfId="57642"/>
    <cellStyle name="Total 6 4 5 3 3 4" xfId="57643"/>
    <cellStyle name="Total 6 4 5 3 4" xfId="57644"/>
    <cellStyle name="Total 6 4 5 3 5" xfId="57645"/>
    <cellStyle name="Total 6 4 5 3 6" xfId="57646"/>
    <cellStyle name="Total 6 4 5 4" xfId="57647"/>
    <cellStyle name="Total 6 4 5 5" xfId="57648"/>
    <cellStyle name="Total 6 4 6" xfId="57649"/>
    <cellStyle name="Total 6 4 6 2" xfId="57650"/>
    <cellStyle name="Total 6 4 6 2 2" xfId="57651"/>
    <cellStyle name="Total 6 4 6 2 2 2" xfId="57652"/>
    <cellStyle name="Total 6 4 6 2 2 3" xfId="57653"/>
    <cellStyle name="Total 6 4 6 2 2 4" xfId="57654"/>
    <cellStyle name="Total 6 4 6 2 3" xfId="57655"/>
    <cellStyle name="Total 6 4 6 2 4" xfId="57656"/>
    <cellStyle name="Total 6 4 6 2 5" xfId="57657"/>
    <cellStyle name="Total 6 4 6 3" xfId="57658"/>
    <cellStyle name="Total 6 4 6 3 2" xfId="57659"/>
    <cellStyle name="Total 6 4 6 3 2 2" xfId="57660"/>
    <cellStyle name="Total 6 4 6 3 2 3" xfId="57661"/>
    <cellStyle name="Total 6 4 6 3 2 4" xfId="57662"/>
    <cellStyle name="Total 6 4 6 3 3" xfId="57663"/>
    <cellStyle name="Total 6 4 6 3 3 2" xfId="57664"/>
    <cellStyle name="Total 6 4 6 3 3 3" xfId="57665"/>
    <cellStyle name="Total 6 4 6 3 3 4" xfId="57666"/>
    <cellStyle name="Total 6 4 6 3 4" xfId="57667"/>
    <cellStyle name="Total 6 4 6 3 5" xfId="57668"/>
    <cellStyle name="Total 6 4 6 3 6" xfId="57669"/>
    <cellStyle name="Total 6 4 6 4" xfId="57670"/>
    <cellStyle name="Total 6 4 6 5" xfId="57671"/>
    <cellStyle name="Total 6 4 7" xfId="57672"/>
    <cellStyle name="Total 6 4 7 2" xfId="57673"/>
    <cellStyle name="Total 6 4 7 2 2" xfId="57674"/>
    <cellStyle name="Total 6 4 7 2 2 2" xfId="57675"/>
    <cellStyle name="Total 6 4 7 2 2 3" xfId="57676"/>
    <cellStyle name="Total 6 4 7 2 2 4" xfId="57677"/>
    <cellStyle name="Total 6 4 7 2 3" xfId="57678"/>
    <cellStyle name="Total 6 4 7 2 4" xfId="57679"/>
    <cellStyle name="Total 6 4 7 2 5" xfId="57680"/>
    <cellStyle name="Total 6 4 7 3" xfId="57681"/>
    <cellStyle name="Total 6 4 7 3 2" xfId="57682"/>
    <cellStyle name="Total 6 4 7 3 2 2" xfId="57683"/>
    <cellStyle name="Total 6 4 7 3 2 3" xfId="57684"/>
    <cellStyle name="Total 6 4 7 3 2 4" xfId="57685"/>
    <cellStyle name="Total 6 4 7 3 3" xfId="57686"/>
    <cellStyle name="Total 6 4 7 3 3 2" xfId="57687"/>
    <cellStyle name="Total 6 4 7 3 3 3" xfId="57688"/>
    <cellStyle name="Total 6 4 7 3 3 4" xfId="57689"/>
    <cellStyle name="Total 6 4 7 3 4" xfId="57690"/>
    <cellStyle name="Total 6 4 7 3 5" xfId="57691"/>
    <cellStyle name="Total 6 4 7 3 6" xfId="57692"/>
    <cellStyle name="Total 6 4 7 4" xfId="57693"/>
    <cellStyle name="Total 6 4 7 5" xfId="57694"/>
    <cellStyle name="Total 6 4 8" xfId="57695"/>
    <cellStyle name="Total 6 4 8 2" xfId="57696"/>
    <cellStyle name="Total 6 4 8 2 2" xfId="57697"/>
    <cellStyle name="Total 6 4 8 2 2 2" xfId="57698"/>
    <cellStyle name="Total 6 4 8 2 2 3" xfId="57699"/>
    <cellStyle name="Total 6 4 8 2 2 4" xfId="57700"/>
    <cellStyle name="Total 6 4 8 2 3" xfId="57701"/>
    <cellStyle name="Total 6 4 8 2 4" xfId="57702"/>
    <cellStyle name="Total 6 4 8 2 5" xfId="57703"/>
    <cellStyle name="Total 6 4 8 3" xfId="57704"/>
    <cellStyle name="Total 6 4 8 3 2" xfId="57705"/>
    <cellStyle name="Total 6 4 8 3 2 2" xfId="57706"/>
    <cellStyle name="Total 6 4 8 3 2 3" xfId="57707"/>
    <cellStyle name="Total 6 4 8 3 2 4" xfId="57708"/>
    <cellStyle name="Total 6 4 8 3 3" xfId="57709"/>
    <cellStyle name="Total 6 4 8 3 3 2" xfId="57710"/>
    <cellStyle name="Total 6 4 8 3 3 3" xfId="57711"/>
    <cellStyle name="Total 6 4 8 3 3 4" xfId="57712"/>
    <cellStyle name="Total 6 4 8 3 4" xfId="57713"/>
    <cellStyle name="Total 6 4 8 3 5" xfId="57714"/>
    <cellStyle name="Total 6 4 8 3 6" xfId="57715"/>
    <cellStyle name="Total 6 4 8 4" xfId="57716"/>
    <cellStyle name="Total 6 4 8 5" xfId="57717"/>
    <cellStyle name="Total 6 4 9" xfId="57718"/>
    <cellStyle name="Total 6 4 9 2" xfId="57719"/>
    <cellStyle name="Total 6 4 9 2 2" xfId="57720"/>
    <cellStyle name="Total 6 4 9 2 2 2" xfId="57721"/>
    <cellStyle name="Total 6 4 9 2 2 3" xfId="57722"/>
    <cellStyle name="Total 6 4 9 2 2 4" xfId="57723"/>
    <cellStyle name="Total 6 4 9 2 3" xfId="57724"/>
    <cellStyle name="Total 6 4 9 2 4" xfId="57725"/>
    <cellStyle name="Total 6 4 9 2 5" xfId="57726"/>
    <cellStyle name="Total 6 4 9 3" xfId="57727"/>
    <cellStyle name="Total 6 4 9 3 2" xfId="57728"/>
    <cellStyle name="Total 6 4 9 3 2 2" xfId="57729"/>
    <cellStyle name="Total 6 4 9 3 2 3" xfId="57730"/>
    <cellStyle name="Total 6 4 9 3 2 4" xfId="57731"/>
    <cellStyle name="Total 6 4 9 3 3" xfId="57732"/>
    <cellStyle name="Total 6 4 9 3 3 2" xfId="57733"/>
    <cellStyle name="Total 6 4 9 3 3 3" xfId="57734"/>
    <cellStyle name="Total 6 4 9 3 3 4" xfId="57735"/>
    <cellStyle name="Total 6 4 9 3 4" xfId="57736"/>
    <cellStyle name="Total 6 4 9 3 5" xfId="57737"/>
    <cellStyle name="Total 6 4 9 3 6" xfId="57738"/>
    <cellStyle name="Total 6 4 9 4" xfId="57739"/>
    <cellStyle name="Total 6 4 9 5" xfId="57740"/>
    <cellStyle name="Total 6 5" xfId="57741"/>
    <cellStyle name="Total 6 5 2" xfId="57742"/>
    <cellStyle name="Total 6 5 2 2" xfId="57743"/>
    <cellStyle name="Total 6 5 2 2 2" xfId="57744"/>
    <cellStyle name="Total 6 5 2 2 3" xfId="57745"/>
    <cellStyle name="Total 6 5 2 2 4" xfId="57746"/>
    <cellStyle name="Total 6 5 2 3" xfId="57747"/>
    <cellStyle name="Total 6 5 2 4" xfId="57748"/>
    <cellStyle name="Total 6 5 2 5" xfId="57749"/>
    <cellStyle name="Total 6 5 3" xfId="57750"/>
    <cellStyle name="Total 6 5 3 2" xfId="57751"/>
    <cellStyle name="Total 6 5 3 2 2" xfId="57752"/>
    <cellStyle name="Total 6 5 3 2 3" xfId="57753"/>
    <cellStyle name="Total 6 5 3 2 4" xfId="57754"/>
    <cellStyle name="Total 6 5 3 3" xfId="57755"/>
    <cellStyle name="Total 6 5 3 3 2" xfId="57756"/>
    <cellStyle name="Total 6 5 3 3 3" xfId="57757"/>
    <cellStyle name="Total 6 5 3 3 4" xfId="57758"/>
    <cellStyle name="Total 6 5 3 4" xfId="57759"/>
    <cellStyle name="Total 6 5 3 5" xfId="57760"/>
    <cellStyle name="Total 6 5 3 6" xfId="57761"/>
    <cellStyle name="Total 6 5 4" xfId="57762"/>
    <cellStyle name="Total 6 5 5" xfId="57763"/>
    <cellStyle name="Total 6 6" xfId="57764"/>
    <cellStyle name="Total 6 6 2" xfId="57765"/>
    <cellStyle name="Total 6 6 2 2" xfId="57766"/>
    <cellStyle name="Total 6 6 2 2 2" xfId="57767"/>
    <cellStyle name="Total 6 6 2 2 3" xfId="57768"/>
    <cellStyle name="Total 6 6 2 2 4" xfId="57769"/>
    <cellStyle name="Total 6 6 2 3" xfId="57770"/>
    <cellStyle name="Total 6 6 2 3 2" xfId="57771"/>
    <cellStyle name="Total 6 6 2 3 3" xfId="57772"/>
    <cellStyle name="Total 6 6 2 3 4" xfId="57773"/>
    <cellStyle name="Total 6 6 2 4" xfId="57774"/>
    <cellStyle name="Total 6 6 2 5" xfId="57775"/>
    <cellStyle name="Total 6 6 2 6" xfId="57776"/>
    <cellStyle name="Total 6 6 3" xfId="57777"/>
    <cellStyle name="Total 6 6 3 2" xfId="57778"/>
    <cellStyle name="Total 6 6 3 2 2" xfId="57779"/>
    <cellStyle name="Total 6 6 3 2 3" xfId="57780"/>
    <cellStyle name="Total 6 6 3 2 4" xfId="57781"/>
    <cellStyle name="Total 6 6 3 3" xfId="57782"/>
    <cellStyle name="Total 6 6 3 3 2" xfId="57783"/>
    <cellStyle name="Total 6 6 3 3 3" xfId="57784"/>
    <cellStyle name="Total 6 6 3 3 4" xfId="57785"/>
    <cellStyle name="Total 6 6 3 4" xfId="57786"/>
    <cellStyle name="Total 6 6 3 5" xfId="57787"/>
    <cellStyle name="Total 6 6 3 6" xfId="57788"/>
    <cellStyle name="Total 6 6 4" xfId="57789"/>
    <cellStyle name="Total 6 6 5" xfId="57790"/>
    <cellStyle name="Total 6 6 6" xfId="57791"/>
    <cellStyle name="Total 6 7" xfId="57792"/>
    <cellStyle name="Total 6 8" xfId="57793"/>
    <cellStyle name="Total 7" xfId="57794"/>
    <cellStyle name="Total 7 2" xfId="57795"/>
    <cellStyle name="Total 7 2 2" xfId="57796"/>
    <cellStyle name="Total 7 2 2 10" xfId="57797"/>
    <cellStyle name="Total 7 2 2 10 2" xfId="57798"/>
    <cellStyle name="Total 7 2 2 10 2 2" xfId="57799"/>
    <cellStyle name="Total 7 2 2 10 2 2 2" xfId="57800"/>
    <cellStyle name="Total 7 2 2 10 2 2 3" xfId="57801"/>
    <cellStyle name="Total 7 2 2 10 2 2 4" xfId="57802"/>
    <cellStyle name="Total 7 2 2 10 2 3" xfId="57803"/>
    <cellStyle name="Total 7 2 2 10 2 4" xfId="57804"/>
    <cellStyle name="Total 7 2 2 10 2 5" xfId="57805"/>
    <cellStyle name="Total 7 2 2 10 3" xfId="57806"/>
    <cellStyle name="Total 7 2 2 10 3 2" xfId="57807"/>
    <cellStyle name="Total 7 2 2 10 3 2 2" xfId="57808"/>
    <cellStyle name="Total 7 2 2 10 3 2 3" xfId="57809"/>
    <cellStyle name="Total 7 2 2 10 3 2 4" xfId="57810"/>
    <cellStyle name="Total 7 2 2 10 3 3" xfId="57811"/>
    <cellStyle name="Total 7 2 2 10 3 3 2" xfId="57812"/>
    <cellStyle name="Total 7 2 2 10 3 3 3" xfId="57813"/>
    <cellStyle name="Total 7 2 2 10 3 3 4" xfId="57814"/>
    <cellStyle name="Total 7 2 2 10 3 4" xfId="57815"/>
    <cellStyle name="Total 7 2 2 10 3 5" xfId="57816"/>
    <cellStyle name="Total 7 2 2 10 3 6" xfId="57817"/>
    <cellStyle name="Total 7 2 2 10 4" xfId="57818"/>
    <cellStyle name="Total 7 2 2 10 5" xfId="57819"/>
    <cellStyle name="Total 7 2 2 11" xfId="57820"/>
    <cellStyle name="Total 7 2 2 11 2" xfId="57821"/>
    <cellStyle name="Total 7 2 2 11 2 2" xfId="57822"/>
    <cellStyle name="Total 7 2 2 11 2 2 2" xfId="57823"/>
    <cellStyle name="Total 7 2 2 11 2 2 3" xfId="57824"/>
    <cellStyle name="Total 7 2 2 11 2 2 4" xfId="57825"/>
    <cellStyle name="Total 7 2 2 11 2 3" xfId="57826"/>
    <cellStyle name="Total 7 2 2 11 2 4" xfId="57827"/>
    <cellStyle name="Total 7 2 2 11 2 5" xfId="57828"/>
    <cellStyle name="Total 7 2 2 11 3" xfId="57829"/>
    <cellStyle name="Total 7 2 2 11 3 2" xfId="57830"/>
    <cellStyle name="Total 7 2 2 11 3 2 2" xfId="57831"/>
    <cellStyle name="Total 7 2 2 11 3 2 3" xfId="57832"/>
    <cellStyle name="Total 7 2 2 11 3 2 4" xfId="57833"/>
    <cellStyle name="Total 7 2 2 11 3 3" xfId="57834"/>
    <cellStyle name="Total 7 2 2 11 3 3 2" xfId="57835"/>
    <cellStyle name="Total 7 2 2 11 3 3 3" xfId="57836"/>
    <cellStyle name="Total 7 2 2 11 3 3 4" xfId="57837"/>
    <cellStyle name="Total 7 2 2 11 3 4" xfId="57838"/>
    <cellStyle name="Total 7 2 2 11 3 5" xfId="57839"/>
    <cellStyle name="Total 7 2 2 11 3 6" xfId="57840"/>
    <cellStyle name="Total 7 2 2 11 4" xfId="57841"/>
    <cellStyle name="Total 7 2 2 11 5" xfId="57842"/>
    <cellStyle name="Total 7 2 2 12" xfId="57843"/>
    <cellStyle name="Total 7 2 2 12 2" xfId="57844"/>
    <cellStyle name="Total 7 2 2 12 2 2" xfId="57845"/>
    <cellStyle name="Total 7 2 2 12 2 2 2" xfId="57846"/>
    <cellStyle name="Total 7 2 2 12 2 2 3" xfId="57847"/>
    <cellStyle name="Total 7 2 2 12 2 2 4" xfId="57848"/>
    <cellStyle name="Total 7 2 2 12 2 3" xfId="57849"/>
    <cellStyle name="Total 7 2 2 12 2 3 2" xfId="57850"/>
    <cellStyle name="Total 7 2 2 12 2 3 3" xfId="57851"/>
    <cellStyle name="Total 7 2 2 12 2 3 4" xfId="57852"/>
    <cellStyle name="Total 7 2 2 12 2 4" xfId="57853"/>
    <cellStyle name="Total 7 2 2 12 2 5" xfId="57854"/>
    <cellStyle name="Total 7 2 2 12 2 6" xfId="57855"/>
    <cellStyle name="Total 7 2 2 12 3" xfId="57856"/>
    <cellStyle name="Total 7 2 2 12 3 2" xfId="57857"/>
    <cellStyle name="Total 7 2 2 12 3 2 2" xfId="57858"/>
    <cellStyle name="Total 7 2 2 12 3 2 3" xfId="57859"/>
    <cellStyle name="Total 7 2 2 12 3 2 4" xfId="57860"/>
    <cellStyle name="Total 7 2 2 12 3 3" xfId="57861"/>
    <cellStyle name="Total 7 2 2 12 3 3 2" xfId="57862"/>
    <cellStyle name="Total 7 2 2 12 3 3 3" xfId="57863"/>
    <cellStyle name="Total 7 2 2 12 3 3 4" xfId="57864"/>
    <cellStyle name="Total 7 2 2 12 3 4" xfId="57865"/>
    <cellStyle name="Total 7 2 2 12 3 5" xfId="57866"/>
    <cellStyle name="Total 7 2 2 12 3 6" xfId="57867"/>
    <cellStyle name="Total 7 2 2 12 4" xfId="57868"/>
    <cellStyle name="Total 7 2 2 12 5" xfId="57869"/>
    <cellStyle name="Total 7 2 2 12 6" xfId="57870"/>
    <cellStyle name="Total 7 2 2 13" xfId="57871"/>
    <cellStyle name="Total 7 2 2 14" xfId="57872"/>
    <cellStyle name="Total 7 2 2 2" xfId="57873"/>
    <cellStyle name="Total 7 2 2 2 2" xfId="57874"/>
    <cellStyle name="Total 7 2 2 2 2 2" xfId="57875"/>
    <cellStyle name="Total 7 2 2 2 2 2 2" xfId="57876"/>
    <cellStyle name="Total 7 2 2 2 2 2 2 2" xfId="57877"/>
    <cellStyle name="Total 7 2 2 2 2 2 2 3" xfId="57878"/>
    <cellStyle name="Total 7 2 2 2 2 2 2 4" xfId="57879"/>
    <cellStyle name="Total 7 2 2 2 2 2 3" xfId="57880"/>
    <cellStyle name="Total 7 2 2 2 2 2 3 2" xfId="57881"/>
    <cellStyle name="Total 7 2 2 2 2 2 3 3" xfId="57882"/>
    <cellStyle name="Total 7 2 2 2 2 2 3 4" xfId="57883"/>
    <cellStyle name="Total 7 2 2 2 2 2 4" xfId="57884"/>
    <cellStyle name="Total 7 2 2 2 2 2 5" xfId="57885"/>
    <cellStyle name="Total 7 2 2 2 2 2 6" xfId="57886"/>
    <cellStyle name="Total 7 2 2 2 2 3" xfId="57887"/>
    <cellStyle name="Total 7 2 2 2 2 3 2" xfId="57888"/>
    <cellStyle name="Total 7 2 2 2 2 3 2 2" xfId="57889"/>
    <cellStyle name="Total 7 2 2 2 2 3 2 3" xfId="57890"/>
    <cellStyle name="Total 7 2 2 2 2 3 2 4" xfId="57891"/>
    <cellStyle name="Total 7 2 2 2 2 3 3" xfId="57892"/>
    <cellStyle name="Total 7 2 2 2 2 3 3 2" xfId="57893"/>
    <cellStyle name="Total 7 2 2 2 2 3 3 3" xfId="57894"/>
    <cellStyle name="Total 7 2 2 2 2 3 3 4" xfId="57895"/>
    <cellStyle name="Total 7 2 2 2 2 3 4" xfId="57896"/>
    <cellStyle name="Total 7 2 2 2 2 3 5" xfId="57897"/>
    <cellStyle name="Total 7 2 2 2 2 3 6" xfId="57898"/>
    <cellStyle name="Total 7 2 2 2 2 4" xfId="57899"/>
    <cellStyle name="Total 7 2 2 2 2 5" xfId="57900"/>
    <cellStyle name="Total 7 2 2 2 2 6" xfId="57901"/>
    <cellStyle name="Total 7 2 2 2 3" xfId="57902"/>
    <cellStyle name="Total 7 2 2 2 4" xfId="57903"/>
    <cellStyle name="Total 7 2 2 3" xfId="57904"/>
    <cellStyle name="Total 7 2 2 3 2" xfId="57905"/>
    <cellStyle name="Total 7 2 2 3 2 2" xfId="57906"/>
    <cellStyle name="Total 7 2 2 3 2 2 2" xfId="57907"/>
    <cellStyle name="Total 7 2 2 3 2 2 2 2" xfId="57908"/>
    <cellStyle name="Total 7 2 2 3 2 2 2 3" xfId="57909"/>
    <cellStyle name="Total 7 2 2 3 2 2 2 4" xfId="57910"/>
    <cellStyle name="Total 7 2 2 3 2 2 3" xfId="57911"/>
    <cellStyle name="Total 7 2 2 3 2 2 3 2" xfId="57912"/>
    <cellStyle name="Total 7 2 2 3 2 2 3 3" xfId="57913"/>
    <cellStyle name="Total 7 2 2 3 2 2 3 4" xfId="57914"/>
    <cellStyle name="Total 7 2 2 3 2 2 4" xfId="57915"/>
    <cellStyle name="Total 7 2 2 3 2 2 5" xfId="57916"/>
    <cellStyle name="Total 7 2 2 3 2 2 6" xfId="57917"/>
    <cellStyle name="Total 7 2 2 3 2 3" xfId="57918"/>
    <cellStyle name="Total 7 2 2 3 2 3 2" xfId="57919"/>
    <cellStyle name="Total 7 2 2 3 2 3 2 2" xfId="57920"/>
    <cellStyle name="Total 7 2 2 3 2 3 2 3" xfId="57921"/>
    <cellStyle name="Total 7 2 2 3 2 3 2 4" xfId="57922"/>
    <cellStyle name="Total 7 2 2 3 2 3 3" xfId="57923"/>
    <cellStyle name="Total 7 2 2 3 2 3 3 2" xfId="57924"/>
    <cellStyle name="Total 7 2 2 3 2 3 3 3" xfId="57925"/>
    <cellStyle name="Total 7 2 2 3 2 3 3 4" xfId="57926"/>
    <cellStyle name="Total 7 2 2 3 2 3 4" xfId="57927"/>
    <cellStyle name="Total 7 2 2 3 2 3 5" xfId="57928"/>
    <cellStyle name="Total 7 2 2 3 2 3 6" xfId="57929"/>
    <cellStyle name="Total 7 2 2 3 2 4" xfId="57930"/>
    <cellStyle name="Total 7 2 2 3 2 5" xfId="57931"/>
    <cellStyle name="Total 7 2 2 3 2 6" xfId="57932"/>
    <cellStyle name="Total 7 2 2 3 3" xfId="57933"/>
    <cellStyle name="Total 7 2 2 3 4" xfId="57934"/>
    <cellStyle name="Total 7 2 2 4" xfId="57935"/>
    <cellStyle name="Total 7 2 2 4 2" xfId="57936"/>
    <cellStyle name="Total 7 2 2 4 2 2" xfId="57937"/>
    <cellStyle name="Total 7 2 2 4 2 2 2" xfId="57938"/>
    <cellStyle name="Total 7 2 2 4 2 2 2 2" xfId="57939"/>
    <cellStyle name="Total 7 2 2 4 2 2 2 3" xfId="57940"/>
    <cellStyle name="Total 7 2 2 4 2 2 2 4" xfId="57941"/>
    <cellStyle name="Total 7 2 2 4 2 2 3" xfId="57942"/>
    <cellStyle name="Total 7 2 2 4 2 2 3 2" xfId="57943"/>
    <cellStyle name="Total 7 2 2 4 2 2 3 3" xfId="57944"/>
    <cellStyle name="Total 7 2 2 4 2 2 3 4" xfId="57945"/>
    <cellStyle name="Total 7 2 2 4 2 2 4" xfId="57946"/>
    <cellStyle name="Total 7 2 2 4 2 2 5" xfId="57947"/>
    <cellStyle name="Total 7 2 2 4 2 2 6" xfId="57948"/>
    <cellStyle name="Total 7 2 2 4 2 3" xfId="57949"/>
    <cellStyle name="Total 7 2 2 4 2 3 2" xfId="57950"/>
    <cellStyle name="Total 7 2 2 4 2 3 2 2" xfId="57951"/>
    <cellStyle name="Total 7 2 2 4 2 3 2 3" xfId="57952"/>
    <cellStyle name="Total 7 2 2 4 2 3 2 4" xfId="57953"/>
    <cellStyle name="Total 7 2 2 4 2 3 3" xfId="57954"/>
    <cellStyle name="Total 7 2 2 4 2 3 3 2" xfId="57955"/>
    <cellStyle name="Total 7 2 2 4 2 3 3 3" xfId="57956"/>
    <cellStyle name="Total 7 2 2 4 2 3 3 4" xfId="57957"/>
    <cellStyle name="Total 7 2 2 4 2 3 4" xfId="57958"/>
    <cellStyle name="Total 7 2 2 4 2 3 5" xfId="57959"/>
    <cellStyle name="Total 7 2 2 4 2 3 6" xfId="57960"/>
    <cellStyle name="Total 7 2 2 4 2 4" xfId="57961"/>
    <cellStyle name="Total 7 2 2 4 2 5" xfId="57962"/>
    <cellStyle name="Total 7 2 2 4 2 6" xfId="57963"/>
    <cellStyle name="Total 7 2 2 4 3" xfId="57964"/>
    <cellStyle name="Total 7 2 2 4 4" xfId="57965"/>
    <cellStyle name="Total 7 2 2 5" xfId="57966"/>
    <cellStyle name="Total 7 2 2 5 2" xfId="57967"/>
    <cellStyle name="Total 7 2 2 5 2 2" xfId="57968"/>
    <cellStyle name="Total 7 2 2 5 2 2 2" xfId="57969"/>
    <cellStyle name="Total 7 2 2 5 2 2 3" xfId="57970"/>
    <cellStyle name="Total 7 2 2 5 2 2 4" xfId="57971"/>
    <cellStyle name="Total 7 2 2 5 2 3" xfId="57972"/>
    <cellStyle name="Total 7 2 2 5 2 4" xfId="57973"/>
    <cellStyle name="Total 7 2 2 5 2 5" xfId="57974"/>
    <cellStyle name="Total 7 2 2 5 3" xfId="57975"/>
    <cellStyle name="Total 7 2 2 5 3 2" xfId="57976"/>
    <cellStyle name="Total 7 2 2 5 3 2 2" xfId="57977"/>
    <cellStyle name="Total 7 2 2 5 3 2 3" xfId="57978"/>
    <cellStyle name="Total 7 2 2 5 3 2 4" xfId="57979"/>
    <cellStyle name="Total 7 2 2 5 3 3" xfId="57980"/>
    <cellStyle name="Total 7 2 2 5 3 3 2" xfId="57981"/>
    <cellStyle name="Total 7 2 2 5 3 3 3" xfId="57982"/>
    <cellStyle name="Total 7 2 2 5 3 3 4" xfId="57983"/>
    <cellStyle name="Total 7 2 2 5 3 4" xfId="57984"/>
    <cellStyle name="Total 7 2 2 5 3 5" xfId="57985"/>
    <cellStyle name="Total 7 2 2 5 3 6" xfId="57986"/>
    <cellStyle name="Total 7 2 2 5 4" xfId="57987"/>
    <cellStyle name="Total 7 2 2 5 5" xfId="57988"/>
    <cellStyle name="Total 7 2 2 6" xfId="57989"/>
    <cellStyle name="Total 7 2 2 6 2" xfId="57990"/>
    <cellStyle name="Total 7 2 2 6 2 2" xfId="57991"/>
    <cellStyle name="Total 7 2 2 6 2 2 2" xfId="57992"/>
    <cellStyle name="Total 7 2 2 6 2 2 3" xfId="57993"/>
    <cellStyle name="Total 7 2 2 6 2 2 4" xfId="57994"/>
    <cellStyle name="Total 7 2 2 6 2 3" xfId="57995"/>
    <cellStyle name="Total 7 2 2 6 2 4" xfId="57996"/>
    <cellStyle name="Total 7 2 2 6 2 5" xfId="57997"/>
    <cellStyle name="Total 7 2 2 6 3" xfId="57998"/>
    <cellStyle name="Total 7 2 2 6 3 2" xfId="57999"/>
    <cellStyle name="Total 7 2 2 6 3 2 2" xfId="58000"/>
    <cellStyle name="Total 7 2 2 6 3 2 3" xfId="58001"/>
    <cellStyle name="Total 7 2 2 6 3 2 4" xfId="58002"/>
    <cellStyle name="Total 7 2 2 6 3 3" xfId="58003"/>
    <cellStyle name="Total 7 2 2 6 3 3 2" xfId="58004"/>
    <cellStyle name="Total 7 2 2 6 3 3 3" xfId="58005"/>
    <cellStyle name="Total 7 2 2 6 3 3 4" xfId="58006"/>
    <cellStyle name="Total 7 2 2 6 3 4" xfId="58007"/>
    <cellStyle name="Total 7 2 2 6 3 5" xfId="58008"/>
    <cellStyle name="Total 7 2 2 6 3 6" xfId="58009"/>
    <cellStyle name="Total 7 2 2 6 4" xfId="58010"/>
    <cellStyle name="Total 7 2 2 6 5" xfId="58011"/>
    <cellStyle name="Total 7 2 2 7" xfId="58012"/>
    <cellStyle name="Total 7 2 2 7 2" xfId="58013"/>
    <cellStyle name="Total 7 2 2 7 2 2" xfId="58014"/>
    <cellStyle name="Total 7 2 2 7 2 2 2" xfId="58015"/>
    <cellStyle name="Total 7 2 2 7 2 2 3" xfId="58016"/>
    <cellStyle name="Total 7 2 2 7 2 2 4" xfId="58017"/>
    <cellStyle name="Total 7 2 2 7 2 3" xfId="58018"/>
    <cellStyle name="Total 7 2 2 7 2 4" xfId="58019"/>
    <cellStyle name="Total 7 2 2 7 2 5" xfId="58020"/>
    <cellStyle name="Total 7 2 2 7 3" xfId="58021"/>
    <cellStyle name="Total 7 2 2 7 3 2" xfId="58022"/>
    <cellStyle name="Total 7 2 2 7 3 2 2" xfId="58023"/>
    <cellStyle name="Total 7 2 2 7 3 2 3" xfId="58024"/>
    <cellStyle name="Total 7 2 2 7 3 2 4" xfId="58025"/>
    <cellStyle name="Total 7 2 2 7 3 3" xfId="58026"/>
    <cellStyle name="Total 7 2 2 7 3 3 2" xfId="58027"/>
    <cellStyle name="Total 7 2 2 7 3 3 3" xfId="58028"/>
    <cellStyle name="Total 7 2 2 7 3 3 4" xfId="58029"/>
    <cellStyle name="Total 7 2 2 7 3 4" xfId="58030"/>
    <cellStyle name="Total 7 2 2 7 3 5" xfId="58031"/>
    <cellStyle name="Total 7 2 2 7 3 6" xfId="58032"/>
    <cellStyle name="Total 7 2 2 7 4" xfId="58033"/>
    <cellStyle name="Total 7 2 2 7 5" xfId="58034"/>
    <cellStyle name="Total 7 2 2 8" xfId="58035"/>
    <cellStyle name="Total 7 2 2 8 2" xfId="58036"/>
    <cellStyle name="Total 7 2 2 8 2 2" xfId="58037"/>
    <cellStyle name="Total 7 2 2 8 2 2 2" xfId="58038"/>
    <cellStyle name="Total 7 2 2 8 2 2 3" xfId="58039"/>
    <cellStyle name="Total 7 2 2 8 2 2 4" xfId="58040"/>
    <cellStyle name="Total 7 2 2 8 2 3" xfId="58041"/>
    <cellStyle name="Total 7 2 2 8 2 4" xfId="58042"/>
    <cellStyle name="Total 7 2 2 8 2 5" xfId="58043"/>
    <cellStyle name="Total 7 2 2 8 3" xfId="58044"/>
    <cellStyle name="Total 7 2 2 8 3 2" xfId="58045"/>
    <cellStyle name="Total 7 2 2 8 3 2 2" xfId="58046"/>
    <cellStyle name="Total 7 2 2 8 3 2 3" xfId="58047"/>
    <cellStyle name="Total 7 2 2 8 3 2 4" xfId="58048"/>
    <cellStyle name="Total 7 2 2 8 3 3" xfId="58049"/>
    <cellStyle name="Total 7 2 2 8 3 3 2" xfId="58050"/>
    <cellStyle name="Total 7 2 2 8 3 3 3" xfId="58051"/>
    <cellStyle name="Total 7 2 2 8 3 3 4" xfId="58052"/>
    <cellStyle name="Total 7 2 2 8 3 4" xfId="58053"/>
    <cellStyle name="Total 7 2 2 8 3 5" xfId="58054"/>
    <cellStyle name="Total 7 2 2 8 3 6" xfId="58055"/>
    <cellStyle name="Total 7 2 2 8 4" xfId="58056"/>
    <cellStyle name="Total 7 2 2 8 5" xfId="58057"/>
    <cellStyle name="Total 7 2 2 9" xfId="58058"/>
    <cellStyle name="Total 7 2 2 9 2" xfId="58059"/>
    <cellStyle name="Total 7 2 2 9 2 2" xfId="58060"/>
    <cellStyle name="Total 7 2 2 9 2 2 2" xfId="58061"/>
    <cellStyle name="Total 7 2 2 9 2 2 3" xfId="58062"/>
    <cellStyle name="Total 7 2 2 9 2 2 4" xfId="58063"/>
    <cellStyle name="Total 7 2 2 9 2 3" xfId="58064"/>
    <cellStyle name="Total 7 2 2 9 2 4" xfId="58065"/>
    <cellStyle name="Total 7 2 2 9 2 5" xfId="58066"/>
    <cellStyle name="Total 7 2 2 9 3" xfId="58067"/>
    <cellStyle name="Total 7 2 2 9 3 2" xfId="58068"/>
    <cellStyle name="Total 7 2 2 9 3 2 2" xfId="58069"/>
    <cellStyle name="Total 7 2 2 9 3 2 3" xfId="58070"/>
    <cellStyle name="Total 7 2 2 9 3 2 4" xfId="58071"/>
    <cellStyle name="Total 7 2 2 9 3 3" xfId="58072"/>
    <cellStyle name="Total 7 2 2 9 3 3 2" xfId="58073"/>
    <cellStyle name="Total 7 2 2 9 3 3 3" xfId="58074"/>
    <cellStyle name="Total 7 2 2 9 3 3 4" xfId="58075"/>
    <cellStyle name="Total 7 2 2 9 3 4" xfId="58076"/>
    <cellStyle name="Total 7 2 2 9 3 5" xfId="58077"/>
    <cellStyle name="Total 7 2 2 9 3 6" xfId="58078"/>
    <cellStyle name="Total 7 2 2 9 4" xfId="58079"/>
    <cellStyle name="Total 7 2 2 9 5" xfId="58080"/>
    <cellStyle name="Total 7 2 3" xfId="58081"/>
    <cellStyle name="Total 7 2 3 2" xfId="58082"/>
    <cellStyle name="Total 7 2 3 2 2" xfId="58083"/>
    <cellStyle name="Total 7 2 3 2 2 2" xfId="58084"/>
    <cellStyle name="Total 7 2 3 2 2 3" xfId="58085"/>
    <cellStyle name="Total 7 2 3 2 2 4" xfId="58086"/>
    <cellStyle name="Total 7 2 3 2 3" xfId="58087"/>
    <cellStyle name="Total 7 2 3 2 4" xfId="58088"/>
    <cellStyle name="Total 7 2 3 2 5" xfId="58089"/>
    <cellStyle name="Total 7 2 3 3" xfId="58090"/>
    <cellStyle name="Total 7 2 3 3 2" xfId="58091"/>
    <cellStyle name="Total 7 2 3 3 2 2" xfId="58092"/>
    <cellStyle name="Total 7 2 3 3 2 3" xfId="58093"/>
    <cellStyle name="Total 7 2 3 3 2 4" xfId="58094"/>
    <cellStyle name="Total 7 2 3 3 3" xfId="58095"/>
    <cellStyle name="Total 7 2 3 3 3 2" xfId="58096"/>
    <cellStyle name="Total 7 2 3 3 3 3" xfId="58097"/>
    <cellStyle name="Total 7 2 3 3 3 4" xfId="58098"/>
    <cellStyle name="Total 7 2 3 3 4" xfId="58099"/>
    <cellStyle name="Total 7 2 3 3 5" xfId="58100"/>
    <cellStyle name="Total 7 2 3 3 6" xfId="58101"/>
    <cellStyle name="Total 7 2 3 4" xfId="58102"/>
    <cellStyle name="Total 7 2 3 5" xfId="58103"/>
    <cellStyle name="Total 7 2 4" xfId="58104"/>
    <cellStyle name="Total 7 2 4 2" xfId="58105"/>
    <cellStyle name="Total 7 2 4 2 2" xfId="58106"/>
    <cellStyle name="Total 7 2 4 2 2 2" xfId="58107"/>
    <cellStyle name="Total 7 2 4 2 2 3" xfId="58108"/>
    <cellStyle name="Total 7 2 4 2 2 4" xfId="58109"/>
    <cellStyle name="Total 7 2 4 2 3" xfId="58110"/>
    <cellStyle name="Total 7 2 4 2 3 2" xfId="58111"/>
    <cellStyle name="Total 7 2 4 2 3 3" xfId="58112"/>
    <cellStyle name="Total 7 2 4 2 3 4" xfId="58113"/>
    <cellStyle name="Total 7 2 4 2 4" xfId="58114"/>
    <cellStyle name="Total 7 2 4 2 5" xfId="58115"/>
    <cellStyle name="Total 7 2 4 2 6" xfId="58116"/>
    <cellStyle name="Total 7 2 4 3" xfId="58117"/>
    <cellStyle name="Total 7 2 4 3 2" xfId="58118"/>
    <cellStyle name="Total 7 2 4 3 2 2" xfId="58119"/>
    <cellStyle name="Total 7 2 4 3 2 3" xfId="58120"/>
    <cellStyle name="Total 7 2 4 3 2 4" xfId="58121"/>
    <cellStyle name="Total 7 2 4 3 3" xfId="58122"/>
    <cellStyle name="Total 7 2 4 3 3 2" xfId="58123"/>
    <cellStyle name="Total 7 2 4 3 3 3" xfId="58124"/>
    <cellStyle name="Total 7 2 4 3 3 4" xfId="58125"/>
    <cellStyle name="Total 7 2 4 3 4" xfId="58126"/>
    <cellStyle name="Total 7 2 4 3 5" xfId="58127"/>
    <cellStyle name="Total 7 2 4 3 6" xfId="58128"/>
    <cellStyle name="Total 7 2 4 4" xfId="58129"/>
    <cellStyle name="Total 7 2 4 5" xfId="58130"/>
    <cellStyle name="Total 7 2 4 6" xfId="58131"/>
    <cellStyle name="Total 7 2 5" xfId="58132"/>
    <cellStyle name="Total 7 2 6" xfId="58133"/>
    <cellStyle name="Total 7 3" xfId="58134"/>
    <cellStyle name="Total 7 3 10" xfId="58135"/>
    <cellStyle name="Total 7 3 10 2" xfId="58136"/>
    <cellStyle name="Total 7 3 10 2 2" xfId="58137"/>
    <cellStyle name="Total 7 3 10 2 2 2" xfId="58138"/>
    <cellStyle name="Total 7 3 10 2 2 3" xfId="58139"/>
    <cellStyle name="Total 7 3 10 2 2 4" xfId="58140"/>
    <cellStyle name="Total 7 3 10 2 3" xfId="58141"/>
    <cellStyle name="Total 7 3 10 2 4" xfId="58142"/>
    <cellStyle name="Total 7 3 10 2 5" xfId="58143"/>
    <cellStyle name="Total 7 3 10 3" xfId="58144"/>
    <cellStyle name="Total 7 3 10 3 2" xfId="58145"/>
    <cellStyle name="Total 7 3 10 3 2 2" xfId="58146"/>
    <cellStyle name="Total 7 3 10 3 2 3" xfId="58147"/>
    <cellStyle name="Total 7 3 10 3 2 4" xfId="58148"/>
    <cellStyle name="Total 7 3 10 3 3" xfId="58149"/>
    <cellStyle name="Total 7 3 10 3 3 2" xfId="58150"/>
    <cellStyle name="Total 7 3 10 3 3 3" xfId="58151"/>
    <cellStyle name="Total 7 3 10 3 3 4" xfId="58152"/>
    <cellStyle name="Total 7 3 10 3 4" xfId="58153"/>
    <cellStyle name="Total 7 3 10 3 5" xfId="58154"/>
    <cellStyle name="Total 7 3 10 3 6" xfId="58155"/>
    <cellStyle name="Total 7 3 10 4" xfId="58156"/>
    <cellStyle name="Total 7 3 10 5" xfId="58157"/>
    <cellStyle name="Total 7 3 11" xfId="58158"/>
    <cellStyle name="Total 7 3 11 2" xfId="58159"/>
    <cellStyle name="Total 7 3 11 2 2" xfId="58160"/>
    <cellStyle name="Total 7 3 11 2 2 2" xfId="58161"/>
    <cellStyle name="Total 7 3 11 2 2 3" xfId="58162"/>
    <cellStyle name="Total 7 3 11 2 2 4" xfId="58163"/>
    <cellStyle name="Total 7 3 11 2 3" xfId="58164"/>
    <cellStyle name="Total 7 3 11 2 4" xfId="58165"/>
    <cellStyle name="Total 7 3 11 2 5" xfId="58166"/>
    <cellStyle name="Total 7 3 11 3" xfId="58167"/>
    <cellStyle name="Total 7 3 11 3 2" xfId="58168"/>
    <cellStyle name="Total 7 3 11 3 2 2" xfId="58169"/>
    <cellStyle name="Total 7 3 11 3 2 3" xfId="58170"/>
    <cellStyle name="Total 7 3 11 3 2 4" xfId="58171"/>
    <cellStyle name="Total 7 3 11 3 3" xfId="58172"/>
    <cellStyle name="Total 7 3 11 3 3 2" xfId="58173"/>
    <cellStyle name="Total 7 3 11 3 3 3" xfId="58174"/>
    <cellStyle name="Total 7 3 11 3 3 4" xfId="58175"/>
    <cellStyle name="Total 7 3 11 3 4" xfId="58176"/>
    <cellStyle name="Total 7 3 11 3 5" xfId="58177"/>
    <cellStyle name="Total 7 3 11 3 6" xfId="58178"/>
    <cellStyle name="Total 7 3 11 4" xfId="58179"/>
    <cellStyle name="Total 7 3 11 5" xfId="58180"/>
    <cellStyle name="Total 7 3 12" xfId="58181"/>
    <cellStyle name="Total 7 3 12 2" xfId="58182"/>
    <cellStyle name="Total 7 3 12 2 2" xfId="58183"/>
    <cellStyle name="Total 7 3 12 2 2 2" xfId="58184"/>
    <cellStyle name="Total 7 3 12 2 2 3" xfId="58185"/>
    <cellStyle name="Total 7 3 12 2 2 4" xfId="58186"/>
    <cellStyle name="Total 7 3 12 2 3" xfId="58187"/>
    <cellStyle name="Total 7 3 12 2 3 2" xfId="58188"/>
    <cellStyle name="Total 7 3 12 2 3 3" xfId="58189"/>
    <cellStyle name="Total 7 3 12 2 3 4" xfId="58190"/>
    <cellStyle name="Total 7 3 12 2 4" xfId="58191"/>
    <cellStyle name="Total 7 3 12 2 5" xfId="58192"/>
    <cellStyle name="Total 7 3 12 2 6" xfId="58193"/>
    <cellStyle name="Total 7 3 12 3" xfId="58194"/>
    <cellStyle name="Total 7 3 12 3 2" xfId="58195"/>
    <cellStyle name="Total 7 3 12 3 2 2" xfId="58196"/>
    <cellStyle name="Total 7 3 12 3 2 3" xfId="58197"/>
    <cellStyle name="Total 7 3 12 3 2 4" xfId="58198"/>
    <cellStyle name="Total 7 3 12 3 3" xfId="58199"/>
    <cellStyle name="Total 7 3 12 3 3 2" xfId="58200"/>
    <cellStyle name="Total 7 3 12 3 3 3" xfId="58201"/>
    <cellStyle name="Total 7 3 12 3 3 4" xfId="58202"/>
    <cellStyle name="Total 7 3 12 3 4" xfId="58203"/>
    <cellStyle name="Total 7 3 12 3 5" xfId="58204"/>
    <cellStyle name="Total 7 3 12 3 6" xfId="58205"/>
    <cellStyle name="Total 7 3 12 4" xfId="58206"/>
    <cellStyle name="Total 7 3 12 5" xfId="58207"/>
    <cellStyle name="Total 7 3 12 6" xfId="58208"/>
    <cellStyle name="Total 7 3 13" xfId="58209"/>
    <cellStyle name="Total 7 3 14" xfId="58210"/>
    <cellStyle name="Total 7 3 2" xfId="58211"/>
    <cellStyle name="Total 7 3 2 2" xfId="58212"/>
    <cellStyle name="Total 7 3 2 2 2" xfId="58213"/>
    <cellStyle name="Total 7 3 2 2 2 2" xfId="58214"/>
    <cellStyle name="Total 7 3 2 2 2 2 2" xfId="58215"/>
    <cellStyle name="Total 7 3 2 2 2 2 3" xfId="58216"/>
    <cellStyle name="Total 7 3 2 2 2 2 4" xfId="58217"/>
    <cellStyle name="Total 7 3 2 2 2 3" xfId="58218"/>
    <cellStyle name="Total 7 3 2 2 2 3 2" xfId="58219"/>
    <cellStyle name="Total 7 3 2 2 2 3 3" xfId="58220"/>
    <cellStyle name="Total 7 3 2 2 2 3 4" xfId="58221"/>
    <cellStyle name="Total 7 3 2 2 2 4" xfId="58222"/>
    <cellStyle name="Total 7 3 2 2 2 5" xfId="58223"/>
    <cellStyle name="Total 7 3 2 2 2 6" xfId="58224"/>
    <cellStyle name="Total 7 3 2 2 3" xfId="58225"/>
    <cellStyle name="Total 7 3 2 2 3 2" xfId="58226"/>
    <cellStyle name="Total 7 3 2 2 3 2 2" xfId="58227"/>
    <cellStyle name="Total 7 3 2 2 3 2 3" xfId="58228"/>
    <cellStyle name="Total 7 3 2 2 3 2 4" xfId="58229"/>
    <cellStyle name="Total 7 3 2 2 3 3" xfId="58230"/>
    <cellStyle name="Total 7 3 2 2 3 3 2" xfId="58231"/>
    <cellStyle name="Total 7 3 2 2 3 3 3" xfId="58232"/>
    <cellStyle name="Total 7 3 2 2 3 3 4" xfId="58233"/>
    <cellStyle name="Total 7 3 2 2 3 4" xfId="58234"/>
    <cellStyle name="Total 7 3 2 2 3 5" xfId="58235"/>
    <cellStyle name="Total 7 3 2 2 3 6" xfId="58236"/>
    <cellStyle name="Total 7 3 2 2 4" xfId="58237"/>
    <cellStyle name="Total 7 3 2 2 5" xfId="58238"/>
    <cellStyle name="Total 7 3 2 2 6" xfId="58239"/>
    <cellStyle name="Total 7 3 2 3" xfId="58240"/>
    <cellStyle name="Total 7 3 2 4" xfId="58241"/>
    <cellStyle name="Total 7 3 3" xfId="58242"/>
    <cellStyle name="Total 7 3 3 2" xfId="58243"/>
    <cellStyle name="Total 7 3 3 2 2" xfId="58244"/>
    <cellStyle name="Total 7 3 3 2 2 2" xfId="58245"/>
    <cellStyle name="Total 7 3 3 2 2 2 2" xfId="58246"/>
    <cellStyle name="Total 7 3 3 2 2 2 3" xfId="58247"/>
    <cellStyle name="Total 7 3 3 2 2 2 4" xfId="58248"/>
    <cellStyle name="Total 7 3 3 2 2 3" xfId="58249"/>
    <cellStyle name="Total 7 3 3 2 2 3 2" xfId="58250"/>
    <cellStyle name="Total 7 3 3 2 2 3 3" xfId="58251"/>
    <cellStyle name="Total 7 3 3 2 2 3 4" xfId="58252"/>
    <cellStyle name="Total 7 3 3 2 2 4" xfId="58253"/>
    <cellStyle name="Total 7 3 3 2 2 5" xfId="58254"/>
    <cellStyle name="Total 7 3 3 2 2 6" xfId="58255"/>
    <cellStyle name="Total 7 3 3 2 3" xfId="58256"/>
    <cellStyle name="Total 7 3 3 2 3 2" xfId="58257"/>
    <cellStyle name="Total 7 3 3 2 3 2 2" xfId="58258"/>
    <cellStyle name="Total 7 3 3 2 3 2 3" xfId="58259"/>
    <cellStyle name="Total 7 3 3 2 3 2 4" xfId="58260"/>
    <cellStyle name="Total 7 3 3 2 3 3" xfId="58261"/>
    <cellStyle name="Total 7 3 3 2 3 3 2" xfId="58262"/>
    <cellStyle name="Total 7 3 3 2 3 3 3" xfId="58263"/>
    <cellStyle name="Total 7 3 3 2 3 3 4" xfId="58264"/>
    <cellStyle name="Total 7 3 3 2 3 4" xfId="58265"/>
    <cellStyle name="Total 7 3 3 2 3 5" xfId="58266"/>
    <cellStyle name="Total 7 3 3 2 3 6" xfId="58267"/>
    <cellStyle name="Total 7 3 3 2 4" xfId="58268"/>
    <cellStyle name="Total 7 3 3 2 5" xfId="58269"/>
    <cellStyle name="Total 7 3 3 2 6" xfId="58270"/>
    <cellStyle name="Total 7 3 3 3" xfId="58271"/>
    <cellStyle name="Total 7 3 3 4" xfId="58272"/>
    <cellStyle name="Total 7 3 4" xfId="58273"/>
    <cellStyle name="Total 7 3 4 2" xfId="58274"/>
    <cellStyle name="Total 7 3 4 2 2" xfId="58275"/>
    <cellStyle name="Total 7 3 4 2 2 2" xfId="58276"/>
    <cellStyle name="Total 7 3 4 2 2 2 2" xfId="58277"/>
    <cellStyle name="Total 7 3 4 2 2 2 3" xfId="58278"/>
    <cellStyle name="Total 7 3 4 2 2 2 4" xfId="58279"/>
    <cellStyle name="Total 7 3 4 2 2 3" xfId="58280"/>
    <cellStyle name="Total 7 3 4 2 2 3 2" xfId="58281"/>
    <cellStyle name="Total 7 3 4 2 2 3 3" xfId="58282"/>
    <cellStyle name="Total 7 3 4 2 2 3 4" xfId="58283"/>
    <cellStyle name="Total 7 3 4 2 2 4" xfId="58284"/>
    <cellStyle name="Total 7 3 4 2 2 5" xfId="58285"/>
    <cellStyle name="Total 7 3 4 2 2 6" xfId="58286"/>
    <cellStyle name="Total 7 3 4 2 3" xfId="58287"/>
    <cellStyle name="Total 7 3 4 2 3 2" xfId="58288"/>
    <cellStyle name="Total 7 3 4 2 3 2 2" xfId="58289"/>
    <cellStyle name="Total 7 3 4 2 3 2 3" xfId="58290"/>
    <cellStyle name="Total 7 3 4 2 3 2 4" xfId="58291"/>
    <cellStyle name="Total 7 3 4 2 3 3" xfId="58292"/>
    <cellStyle name="Total 7 3 4 2 3 3 2" xfId="58293"/>
    <cellStyle name="Total 7 3 4 2 3 3 3" xfId="58294"/>
    <cellStyle name="Total 7 3 4 2 3 3 4" xfId="58295"/>
    <cellStyle name="Total 7 3 4 2 3 4" xfId="58296"/>
    <cellStyle name="Total 7 3 4 2 3 5" xfId="58297"/>
    <cellStyle name="Total 7 3 4 2 3 6" xfId="58298"/>
    <cellStyle name="Total 7 3 4 2 4" xfId="58299"/>
    <cellStyle name="Total 7 3 4 2 5" xfId="58300"/>
    <cellStyle name="Total 7 3 4 2 6" xfId="58301"/>
    <cellStyle name="Total 7 3 4 3" xfId="58302"/>
    <cellStyle name="Total 7 3 4 4" xfId="58303"/>
    <cellStyle name="Total 7 3 5" xfId="58304"/>
    <cellStyle name="Total 7 3 5 2" xfId="58305"/>
    <cellStyle name="Total 7 3 5 2 2" xfId="58306"/>
    <cellStyle name="Total 7 3 5 2 2 2" xfId="58307"/>
    <cellStyle name="Total 7 3 5 2 2 3" xfId="58308"/>
    <cellStyle name="Total 7 3 5 2 2 4" xfId="58309"/>
    <cellStyle name="Total 7 3 5 2 3" xfId="58310"/>
    <cellStyle name="Total 7 3 5 2 4" xfId="58311"/>
    <cellStyle name="Total 7 3 5 2 5" xfId="58312"/>
    <cellStyle name="Total 7 3 5 3" xfId="58313"/>
    <cellStyle name="Total 7 3 5 3 2" xfId="58314"/>
    <cellStyle name="Total 7 3 5 3 2 2" xfId="58315"/>
    <cellStyle name="Total 7 3 5 3 2 3" xfId="58316"/>
    <cellStyle name="Total 7 3 5 3 2 4" xfId="58317"/>
    <cellStyle name="Total 7 3 5 3 3" xfId="58318"/>
    <cellStyle name="Total 7 3 5 3 3 2" xfId="58319"/>
    <cellStyle name="Total 7 3 5 3 3 3" xfId="58320"/>
    <cellStyle name="Total 7 3 5 3 3 4" xfId="58321"/>
    <cellStyle name="Total 7 3 5 3 4" xfId="58322"/>
    <cellStyle name="Total 7 3 5 3 5" xfId="58323"/>
    <cellStyle name="Total 7 3 5 3 6" xfId="58324"/>
    <cellStyle name="Total 7 3 5 4" xfId="58325"/>
    <cellStyle name="Total 7 3 5 5" xfId="58326"/>
    <cellStyle name="Total 7 3 6" xfId="58327"/>
    <cellStyle name="Total 7 3 6 2" xfId="58328"/>
    <cellStyle name="Total 7 3 6 2 2" xfId="58329"/>
    <cellStyle name="Total 7 3 6 2 2 2" xfId="58330"/>
    <cellStyle name="Total 7 3 6 2 2 3" xfId="58331"/>
    <cellStyle name="Total 7 3 6 2 2 4" xfId="58332"/>
    <cellStyle name="Total 7 3 6 2 3" xfId="58333"/>
    <cellStyle name="Total 7 3 6 2 4" xfId="58334"/>
    <cellStyle name="Total 7 3 6 2 5" xfId="58335"/>
    <cellStyle name="Total 7 3 6 3" xfId="58336"/>
    <cellStyle name="Total 7 3 6 3 2" xfId="58337"/>
    <cellStyle name="Total 7 3 6 3 2 2" xfId="58338"/>
    <cellStyle name="Total 7 3 6 3 2 3" xfId="58339"/>
    <cellStyle name="Total 7 3 6 3 2 4" xfId="58340"/>
    <cellStyle name="Total 7 3 6 3 3" xfId="58341"/>
    <cellStyle name="Total 7 3 6 3 3 2" xfId="58342"/>
    <cellStyle name="Total 7 3 6 3 3 3" xfId="58343"/>
    <cellStyle name="Total 7 3 6 3 3 4" xfId="58344"/>
    <cellStyle name="Total 7 3 6 3 4" xfId="58345"/>
    <cellStyle name="Total 7 3 6 3 5" xfId="58346"/>
    <cellStyle name="Total 7 3 6 3 6" xfId="58347"/>
    <cellStyle name="Total 7 3 6 4" xfId="58348"/>
    <cellStyle name="Total 7 3 6 5" xfId="58349"/>
    <cellStyle name="Total 7 3 7" xfId="58350"/>
    <cellStyle name="Total 7 3 7 2" xfId="58351"/>
    <cellStyle name="Total 7 3 7 2 2" xfId="58352"/>
    <cellStyle name="Total 7 3 7 2 2 2" xfId="58353"/>
    <cellStyle name="Total 7 3 7 2 2 3" xfId="58354"/>
    <cellStyle name="Total 7 3 7 2 2 4" xfId="58355"/>
    <cellStyle name="Total 7 3 7 2 3" xfId="58356"/>
    <cellStyle name="Total 7 3 7 2 4" xfId="58357"/>
    <cellStyle name="Total 7 3 7 2 5" xfId="58358"/>
    <cellStyle name="Total 7 3 7 3" xfId="58359"/>
    <cellStyle name="Total 7 3 7 3 2" xfId="58360"/>
    <cellStyle name="Total 7 3 7 3 2 2" xfId="58361"/>
    <cellStyle name="Total 7 3 7 3 2 3" xfId="58362"/>
    <cellStyle name="Total 7 3 7 3 2 4" xfId="58363"/>
    <cellStyle name="Total 7 3 7 3 3" xfId="58364"/>
    <cellStyle name="Total 7 3 7 3 3 2" xfId="58365"/>
    <cellStyle name="Total 7 3 7 3 3 3" xfId="58366"/>
    <cellStyle name="Total 7 3 7 3 3 4" xfId="58367"/>
    <cellStyle name="Total 7 3 7 3 4" xfId="58368"/>
    <cellStyle name="Total 7 3 7 3 5" xfId="58369"/>
    <cellStyle name="Total 7 3 7 3 6" xfId="58370"/>
    <cellStyle name="Total 7 3 7 4" xfId="58371"/>
    <cellStyle name="Total 7 3 7 5" xfId="58372"/>
    <cellStyle name="Total 7 3 8" xfId="58373"/>
    <cellStyle name="Total 7 3 8 2" xfId="58374"/>
    <cellStyle name="Total 7 3 8 2 2" xfId="58375"/>
    <cellStyle name="Total 7 3 8 2 2 2" xfId="58376"/>
    <cellStyle name="Total 7 3 8 2 2 3" xfId="58377"/>
    <cellStyle name="Total 7 3 8 2 2 4" xfId="58378"/>
    <cellStyle name="Total 7 3 8 2 3" xfId="58379"/>
    <cellStyle name="Total 7 3 8 2 4" xfId="58380"/>
    <cellStyle name="Total 7 3 8 2 5" xfId="58381"/>
    <cellStyle name="Total 7 3 8 3" xfId="58382"/>
    <cellStyle name="Total 7 3 8 3 2" xfId="58383"/>
    <cellStyle name="Total 7 3 8 3 2 2" xfId="58384"/>
    <cellStyle name="Total 7 3 8 3 2 3" xfId="58385"/>
    <cellStyle name="Total 7 3 8 3 2 4" xfId="58386"/>
    <cellStyle name="Total 7 3 8 3 3" xfId="58387"/>
    <cellStyle name="Total 7 3 8 3 3 2" xfId="58388"/>
    <cellStyle name="Total 7 3 8 3 3 3" xfId="58389"/>
    <cellStyle name="Total 7 3 8 3 3 4" xfId="58390"/>
    <cellStyle name="Total 7 3 8 3 4" xfId="58391"/>
    <cellStyle name="Total 7 3 8 3 5" xfId="58392"/>
    <cellStyle name="Total 7 3 8 3 6" xfId="58393"/>
    <cellStyle name="Total 7 3 8 4" xfId="58394"/>
    <cellStyle name="Total 7 3 8 5" xfId="58395"/>
    <cellStyle name="Total 7 3 9" xfId="58396"/>
    <cellStyle name="Total 7 3 9 2" xfId="58397"/>
    <cellStyle name="Total 7 3 9 2 2" xfId="58398"/>
    <cellStyle name="Total 7 3 9 2 2 2" xfId="58399"/>
    <cellStyle name="Total 7 3 9 2 2 3" xfId="58400"/>
    <cellStyle name="Total 7 3 9 2 2 4" xfId="58401"/>
    <cellStyle name="Total 7 3 9 2 3" xfId="58402"/>
    <cellStyle name="Total 7 3 9 2 4" xfId="58403"/>
    <cellStyle name="Total 7 3 9 2 5" xfId="58404"/>
    <cellStyle name="Total 7 3 9 3" xfId="58405"/>
    <cellStyle name="Total 7 3 9 3 2" xfId="58406"/>
    <cellStyle name="Total 7 3 9 3 2 2" xfId="58407"/>
    <cellStyle name="Total 7 3 9 3 2 3" xfId="58408"/>
    <cellStyle name="Total 7 3 9 3 2 4" xfId="58409"/>
    <cellStyle name="Total 7 3 9 3 3" xfId="58410"/>
    <cellStyle name="Total 7 3 9 3 3 2" xfId="58411"/>
    <cellStyle name="Total 7 3 9 3 3 3" xfId="58412"/>
    <cellStyle name="Total 7 3 9 3 3 4" xfId="58413"/>
    <cellStyle name="Total 7 3 9 3 4" xfId="58414"/>
    <cellStyle name="Total 7 3 9 3 5" xfId="58415"/>
    <cellStyle name="Total 7 3 9 3 6" xfId="58416"/>
    <cellStyle name="Total 7 3 9 4" xfId="58417"/>
    <cellStyle name="Total 7 3 9 5" xfId="58418"/>
    <cellStyle name="Total 7 4" xfId="58419"/>
    <cellStyle name="Total 7 4 10" xfId="58420"/>
    <cellStyle name="Total 7 4 10 2" xfId="58421"/>
    <cellStyle name="Total 7 4 10 2 2" xfId="58422"/>
    <cellStyle name="Total 7 4 10 2 2 2" xfId="58423"/>
    <cellStyle name="Total 7 4 10 2 2 3" xfId="58424"/>
    <cellStyle name="Total 7 4 10 2 2 4" xfId="58425"/>
    <cellStyle name="Total 7 4 10 2 3" xfId="58426"/>
    <cellStyle name="Total 7 4 10 2 4" xfId="58427"/>
    <cellStyle name="Total 7 4 10 2 5" xfId="58428"/>
    <cellStyle name="Total 7 4 10 3" xfId="58429"/>
    <cellStyle name="Total 7 4 10 3 2" xfId="58430"/>
    <cellStyle name="Total 7 4 10 3 2 2" xfId="58431"/>
    <cellStyle name="Total 7 4 10 3 2 3" xfId="58432"/>
    <cellStyle name="Total 7 4 10 3 2 4" xfId="58433"/>
    <cellStyle name="Total 7 4 10 3 3" xfId="58434"/>
    <cellStyle name="Total 7 4 10 3 3 2" xfId="58435"/>
    <cellStyle name="Total 7 4 10 3 3 3" xfId="58436"/>
    <cellStyle name="Total 7 4 10 3 3 4" xfId="58437"/>
    <cellStyle name="Total 7 4 10 3 4" xfId="58438"/>
    <cellStyle name="Total 7 4 10 3 5" xfId="58439"/>
    <cellStyle name="Total 7 4 10 3 6" xfId="58440"/>
    <cellStyle name="Total 7 4 10 4" xfId="58441"/>
    <cellStyle name="Total 7 4 10 5" xfId="58442"/>
    <cellStyle name="Total 7 4 11" xfId="58443"/>
    <cellStyle name="Total 7 4 11 2" xfId="58444"/>
    <cellStyle name="Total 7 4 11 2 2" xfId="58445"/>
    <cellStyle name="Total 7 4 11 2 2 2" xfId="58446"/>
    <cellStyle name="Total 7 4 11 2 2 3" xfId="58447"/>
    <cellStyle name="Total 7 4 11 2 2 4" xfId="58448"/>
    <cellStyle name="Total 7 4 11 2 3" xfId="58449"/>
    <cellStyle name="Total 7 4 11 2 4" xfId="58450"/>
    <cellStyle name="Total 7 4 11 2 5" xfId="58451"/>
    <cellStyle name="Total 7 4 11 3" xfId="58452"/>
    <cellStyle name="Total 7 4 11 3 2" xfId="58453"/>
    <cellStyle name="Total 7 4 11 3 2 2" xfId="58454"/>
    <cellStyle name="Total 7 4 11 3 2 3" xfId="58455"/>
    <cellStyle name="Total 7 4 11 3 2 4" xfId="58456"/>
    <cellStyle name="Total 7 4 11 3 3" xfId="58457"/>
    <cellStyle name="Total 7 4 11 3 3 2" xfId="58458"/>
    <cellStyle name="Total 7 4 11 3 3 3" xfId="58459"/>
    <cellStyle name="Total 7 4 11 3 3 4" xfId="58460"/>
    <cellStyle name="Total 7 4 11 3 4" xfId="58461"/>
    <cellStyle name="Total 7 4 11 3 5" xfId="58462"/>
    <cellStyle name="Total 7 4 11 3 6" xfId="58463"/>
    <cellStyle name="Total 7 4 11 4" xfId="58464"/>
    <cellStyle name="Total 7 4 11 5" xfId="58465"/>
    <cellStyle name="Total 7 4 12" xfId="58466"/>
    <cellStyle name="Total 7 4 12 2" xfId="58467"/>
    <cellStyle name="Total 7 4 12 2 2" xfId="58468"/>
    <cellStyle name="Total 7 4 12 2 2 2" xfId="58469"/>
    <cellStyle name="Total 7 4 12 2 2 3" xfId="58470"/>
    <cellStyle name="Total 7 4 12 2 2 4" xfId="58471"/>
    <cellStyle name="Total 7 4 12 2 3" xfId="58472"/>
    <cellStyle name="Total 7 4 12 2 3 2" xfId="58473"/>
    <cellStyle name="Total 7 4 12 2 3 3" xfId="58474"/>
    <cellStyle name="Total 7 4 12 2 3 4" xfId="58475"/>
    <cellStyle name="Total 7 4 12 2 4" xfId="58476"/>
    <cellStyle name="Total 7 4 12 2 5" xfId="58477"/>
    <cellStyle name="Total 7 4 12 2 6" xfId="58478"/>
    <cellStyle name="Total 7 4 12 3" xfId="58479"/>
    <cellStyle name="Total 7 4 12 3 2" xfId="58480"/>
    <cellStyle name="Total 7 4 12 3 2 2" xfId="58481"/>
    <cellStyle name="Total 7 4 12 3 2 3" xfId="58482"/>
    <cellStyle name="Total 7 4 12 3 2 4" xfId="58483"/>
    <cellStyle name="Total 7 4 12 3 3" xfId="58484"/>
    <cellStyle name="Total 7 4 12 3 3 2" xfId="58485"/>
    <cellStyle name="Total 7 4 12 3 3 3" xfId="58486"/>
    <cellStyle name="Total 7 4 12 3 3 4" xfId="58487"/>
    <cellStyle name="Total 7 4 12 3 4" xfId="58488"/>
    <cellStyle name="Total 7 4 12 3 5" xfId="58489"/>
    <cellStyle name="Total 7 4 12 3 6" xfId="58490"/>
    <cellStyle name="Total 7 4 12 4" xfId="58491"/>
    <cellStyle name="Total 7 4 12 5" xfId="58492"/>
    <cellStyle name="Total 7 4 12 6" xfId="58493"/>
    <cellStyle name="Total 7 4 13" xfId="58494"/>
    <cellStyle name="Total 7 4 14" xfId="58495"/>
    <cellStyle name="Total 7 4 2" xfId="58496"/>
    <cellStyle name="Total 7 4 2 2" xfId="58497"/>
    <cellStyle name="Total 7 4 2 2 2" xfId="58498"/>
    <cellStyle name="Total 7 4 2 2 2 2" xfId="58499"/>
    <cellStyle name="Total 7 4 2 2 2 2 2" xfId="58500"/>
    <cellStyle name="Total 7 4 2 2 2 2 3" xfId="58501"/>
    <cellStyle name="Total 7 4 2 2 2 2 4" xfId="58502"/>
    <cellStyle name="Total 7 4 2 2 2 3" xfId="58503"/>
    <cellStyle name="Total 7 4 2 2 2 3 2" xfId="58504"/>
    <cellStyle name="Total 7 4 2 2 2 3 3" xfId="58505"/>
    <cellStyle name="Total 7 4 2 2 2 3 4" xfId="58506"/>
    <cellStyle name="Total 7 4 2 2 2 4" xfId="58507"/>
    <cellStyle name="Total 7 4 2 2 2 5" xfId="58508"/>
    <cellStyle name="Total 7 4 2 2 2 6" xfId="58509"/>
    <cellStyle name="Total 7 4 2 2 3" xfId="58510"/>
    <cellStyle name="Total 7 4 2 2 3 2" xfId="58511"/>
    <cellStyle name="Total 7 4 2 2 3 2 2" xfId="58512"/>
    <cellStyle name="Total 7 4 2 2 3 2 3" xfId="58513"/>
    <cellStyle name="Total 7 4 2 2 3 2 4" xfId="58514"/>
    <cellStyle name="Total 7 4 2 2 3 3" xfId="58515"/>
    <cellStyle name="Total 7 4 2 2 3 3 2" xfId="58516"/>
    <cellStyle name="Total 7 4 2 2 3 3 3" xfId="58517"/>
    <cellStyle name="Total 7 4 2 2 3 3 4" xfId="58518"/>
    <cellStyle name="Total 7 4 2 2 3 4" xfId="58519"/>
    <cellStyle name="Total 7 4 2 2 3 5" xfId="58520"/>
    <cellStyle name="Total 7 4 2 2 3 6" xfId="58521"/>
    <cellStyle name="Total 7 4 2 2 4" xfId="58522"/>
    <cellStyle name="Total 7 4 2 2 5" xfId="58523"/>
    <cellStyle name="Total 7 4 2 2 6" xfId="58524"/>
    <cellStyle name="Total 7 4 2 3" xfId="58525"/>
    <cellStyle name="Total 7 4 2 4" xfId="58526"/>
    <cellStyle name="Total 7 4 3" xfId="58527"/>
    <cellStyle name="Total 7 4 3 2" xfId="58528"/>
    <cellStyle name="Total 7 4 3 2 2" xfId="58529"/>
    <cellStyle name="Total 7 4 3 2 2 2" xfId="58530"/>
    <cellStyle name="Total 7 4 3 2 2 2 2" xfId="58531"/>
    <cellStyle name="Total 7 4 3 2 2 2 3" xfId="58532"/>
    <cellStyle name="Total 7 4 3 2 2 2 4" xfId="58533"/>
    <cellStyle name="Total 7 4 3 2 2 3" xfId="58534"/>
    <cellStyle name="Total 7 4 3 2 2 3 2" xfId="58535"/>
    <cellStyle name="Total 7 4 3 2 2 3 3" xfId="58536"/>
    <cellStyle name="Total 7 4 3 2 2 3 4" xfId="58537"/>
    <cellStyle name="Total 7 4 3 2 2 4" xfId="58538"/>
    <cellStyle name="Total 7 4 3 2 2 5" xfId="58539"/>
    <cellStyle name="Total 7 4 3 2 2 6" xfId="58540"/>
    <cellStyle name="Total 7 4 3 2 3" xfId="58541"/>
    <cellStyle name="Total 7 4 3 2 3 2" xfId="58542"/>
    <cellStyle name="Total 7 4 3 2 3 2 2" xfId="58543"/>
    <cellStyle name="Total 7 4 3 2 3 2 3" xfId="58544"/>
    <cellStyle name="Total 7 4 3 2 3 2 4" xfId="58545"/>
    <cellStyle name="Total 7 4 3 2 3 3" xfId="58546"/>
    <cellStyle name="Total 7 4 3 2 3 3 2" xfId="58547"/>
    <cellStyle name="Total 7 4 3 2 3 3 3" xfId="58548"/>
    <cellStyle name="Total 7 4 3 2 3 3 4" xfId="58549"/>
    <cellStyle name="Total 7 4 3 2 3 4" xfId="58550"/>
    <cellStyle name="Total 7 4 3 2 3 5" xfId="58551"/>
    <cellStyle name="Total 7 4 3 2 3 6" xfId="58552"/>
    <cellStyle name="Total 7 4 3 2 4" xfId="58553"/>
    <cellStyle name="Total 7 4 3 2 5" xfId="58554"/>
    <cellStyle name="Total 7 4 3 2 6" xfId="58555"/>
    <cellStyle name="Total 7 4 3 3" xfId="58556"/>
    <cellStyle name="Total 7 4 3 4" xfId="58557"/>
    <cellStyle name="Total 7 4 4" xfId="58558"/>
    <cellStyle name="Total 7 4 4 2" xfId="58559"/>
    <cellStyle name="Total 7 4 4 2 2" xfId="58560"/>
    <cellStyle name="Total 7 4 4 2 2 2" xfId="58561"/>
    <cellStyle name="Total 7 4 4 2 2 2 2" xfId="58562"/>
    <cellStyle name="Total 7 4 4 2 2 2 3" xfId="58563"/>
    <cellStyle name="Total 7 4 4 2 2 2 4" xfId="58564"/>
    <cellStyle name="Total 7 4 4 2 2 3" xfId="58565"/>
    <cellStyle name="Total 7 4 4 2 2 3 2" xfId="58566"/>
    <cellStyle name="Total 7 4 4 2 2 3 3" xfId="58567"/>
    <cellStyle name="Total 7 4 4 2 2 3 4" xfId="58568"/>
    <cellStyle name="Total 7 4 4 2 2 4" xfId="58569"/>
    <cellStyle name="Total 7 4 4 2 2 5" xfId="58570"/>
    <cellStyle name="Total 7 4 4 2 2 6" xfId="58571"/>
    <cellStyle name="Total 7 4 4 2 3" xfId="58572"/>
    <cellStyle name="Total 7 4 4 2 3 2" xfId="58573"/>
    <cellStyle name="Total 7 4 4 2 3 2 2" xfId="58574"/>
    <cellStyle name="Total 7 4 4 2 3 2 3" xfId="58575"/>
    <cellStyle name="Total 7 4 4 2 3 2 4" xfId="58576"/>
    <cellStyle name="Total 7 4 4 2 3 3" xfId="58577"/>
    <cellStyle name="Total 7 4 4 2 3 3 2" xfId="58578"/>
    <cellStyle name="Total 7 4 4 2 3 3 3" xfId="58579"/>
    <cellStyle name="Total 7 4 4 2 3 3 4" xfId="58580"/>
    <cellStyle name="Total 7 4 4 2 3 4" xfId="58581"/>
    <cellStyle name="Total 7 4 4 2 3 5" xfId="58582"/>
    <cellStyle name="Total 7 4 4 2 3 6" xfId="58583"/>
    <cellStyle name="Total 7 4 4 2 4" xfId="58584"/>
    <cellStyle name="Total 7 4 4 2 5" xfId="58585"/>
    <cellStyle name="Total 7 4 4 2 6" xfId="58586"/>
    <cellStyle name="Total 7 4 4 3" xfId="58587"/>
    <cellStyle name="Total 7 4 4 4" xfId="58588"/>
    <cellStyle name="Total 7 4 5" xfId="58589"/>
    <cellStyle name="Total 7 4 5 2" xfId="58590"/>
    <cellStyle name="Total 7 4 5 2 2" xfId="58591"/>
    <cellStyle name="Total 7 4 5 2 2 2" xfId="58592"/>
    <cellStyle name="Total 7 4 5 2 2 3" xfId="58593"/>
    <cellStyle name="Total 7 4 5 2 2 4" xfId="58594"/>
    <cellStyle name="Total 7 4 5 2 3" xfId="58595"/>
    <cellStyle name="Total 7 4 5 2 4" xfId="58596"/>
    <cellStyle name="Total 7 4 5 2 5" xfId="58597"/>
    <cellStyle name="Total 7 4 5 3" xfId="58598"/>
    <cellStyle name="Total 7 4 5 3 2" xfId="58599"/>
    <cellStyle name="Total 7 4 5 3 2 2" xfId="58600"/>
    <cellStyle name="Total 7 4 5 3 2 3" xfId="58601"/>
    <cellStyle name="Total 7 4 5 3 2 4" xfId="58602"/>
    <cellStyle name="Total 7 4 5 3 3" xfId="58603"/>
    <cellStyle name="Total 7 4 5 3 3 2" xfId="58604"/>
    <cellStyle name="Total 7 4 5 3 3 3" xfId="58605"/>
    <cellStyle name="Total 7 4 5 3 3 4" xfId="58606"/>
    <cellStyle name="Total 7 4 5 3 4" xfId="58607"/>
    <cellStyle name="Total 7 4 5 3 5" xfId="58608"/>
    <cellStyle name="Total 7 4 5 3 6" xfId="58609"/>
    <cellStyle name="Total 7 4 5 4" xfId="58610"/>
    <cellStyle name="Total 7 4 5 5" xfId="58611"/>
    <cellStyle name="Total 7 4 6" xfId="58612"/>
    <cellStyle name="Total 7 4 6 2" xfId="58613"/>
    <cellStyle name="Total 7 4 6 2 2" xfId="58614"/>
    <cellStyle name="Total 7 4 6 2 2 2" xfId="58615"/>
    <cellStyle name="Total 7 4 6 2 2 3" xfId="58616"/>
    <cellStyle name="Total 7 4 6 2 2 4" xfId="58617"/>
    <cellStyle name="Total 7 4 6 2 3" xfId="58618"/>
    <cellStyle name="Total 7 4 6 2 4" xfId="58619"/>
    <cellStyle name="Total 7 4 6 2 5" xfId="58620"/>
    <cellStyle name="Total 7 4 6 3" xfId="58621"/>
    <cellStyle name="Total 7 4 6 3 2" xfId="58622"/>
    <cellStyle name="Total 7 4 6 3 2 2" xfId="58623"/>
    <cellStyle name="Total 7 4 6 3 2 3" xfId="58624"/>
    <cellStyle name="Total 7 4 6 3 2 4" xfId="58625"/>
    <cellStyle name="Total 7 4 6 3 3" xfId="58626"/>
    <cellStyle name="Total 7 4 6 3 3 2" xfId="58627"/>
    <cellStyle name="Total 7 4 6 3 3 3" xfId="58628"/>
    <cellStyle name="Total 7 4 6 3 3 4" xfId="58629"/>
    <cellStyle name="Total 7 4 6 3 4" xfId="58630"/>
    <cellStyle name="Total 7 4 6 3 5" xfId="58631"/>
    <cellStyle name="Total 7 4 6 3 6" xfId="58632"/>
    <cellStyle name="Total 7 4 6 4" xfId="58633"/>
    <cellStyle name="Total 7 4 6 5" xfId="58634"/>
    <cellStyle name="Total 7 4 7" xfId="58635"/>
    <cellStyle name="Total 7 4 7 2" xfId="58636"/>
    <cellStyle name="Total 7 4 7 2 2" xfId="58637"/>
    <cellStyle name="Total 7 4 7 2 2 2" xfId="58638"/>
    <cellStyle name="Total 7 4 7 2 2 3" xfId="58639"/>
    <cellStyle name="Total 7 4 7 2 2 4" xfId="58640"/>
    <cellStyle name="Total 7 4 7 2 3" xfId="58641"/>
    <cellStyle name="Total 7 4 7 2 4" xfId="58642"/>
    <cellStyle name="Total 7 4 7 2 5" xfId="58643"/>
    <cellStyle name="Total 7 4 7 3" xfId="58644"/>
    <cellStyle name="Total 7 4 7 3 2" xfId="58645"/>
    <cellStyle name="Total 7 4 7 3 2 2" xfId="58646"/>
    <cellStyle name="Total 7 4 7 3 2 3" xfId="58647"/>
    <cellStyle name="Total 7 4 7 3 2 4" xfId="58648"/>
    <cellStyle name="Total 7 4 7 3 3" xfId="58649"/>
    <cellStyle name="Total 7 4 7 3 3 2" xfId="58650"/>
    <cellStyle name="Total 7 4 7 3 3 3" xfId="58651"/>
    <cellStyle name="Total 7 4 7 3 3 4" xfId="58652"/>
    <cellStyle name="Total 7 4 7 3 4" xfId="58653"/>
    <cellStyle name="Total 7 4 7 3 5" xfId="58654"/>
    <cellStyle name="Total 7 4 7 3 6" xfId="58655"/>
    <cellStyle name="Total 7 4 7 4" xfId="58656"/>
    <cellStyle name="Total 7 4 7 5" xfId="58657"/>
    <cellStyle name="Total 7 4 8" xfId="58658"/>
    <cellStyle name="Total 7 4 8 2" xfId="58659"/>
    <cellStyle name="Total 7 4 8 2 2" xfId="58660"/>
    <cellStyle name="Total 7 4 8 2 2 2" xfId="58661"/>
    <cellStyle name="Total 7 4 8 2 2 3" xfId="58662"/>
    <cellStyle name="Total 7 4 8 2 2 4" xfId="58663"/>
    <cellStyle name="Total 7 4 8 2 3" xfId="58664"/>
    <cellStyle name="Total 7 4 8 2 4" xfId="58665"/>
    <cellStyle name="Total 7 4 8 2 5" xfId="58666"/>
    <cellStyle name="Total 7 4 8 3" xfId="58667"/>
    <cellStyle name="Total 7 4 8 3 2" xfId="58668"/>
    <cellStyle name="Total 7 4 8 3 2 2" xfId="58669"/>
    <cellStyle name="Total 7 4 8 3 2 3" xfId="58670"/>
    <cellStyle name="Total 7 4 8 3 2 4" xfId="58671"/>
    <cellStyle name="Total 7 4 8 3 3" xfId="58672"/>
    <cellStyle name="Total 7 4 8 3 3 2" xfId="58673"/>
    <cellStyle name="Total 7 4 8 3 3 3" xfId="58674"/>
    <cellStyle name="Total 7 4 8 3 3 4" xfId="58675"/>
    <cellStyle name="Total 7 4 8 3 4" xfId="58676"/>
    <cellStyle name="Total 7 4 8 3 5" xfId="58677"/>
    <cellStyle name="Total 7 4 8 3 6" xfId="58678"/>
    <cellStyle name="Total 7 4 8 4" xfId="58679"/>
    <cellStyle name="Total 7 4 8 5" xfId="58680"/>
    <cellStyle name="Total 7 4 9" xfId="58681"/>
    <cellStyle name="Total 7 4 9 2" xfId="58682"/>
    <cellStyle name="Total 7 4 9 2 2" xfId="58683"/>
    <cellStyle name="Total 7 4 9 2 2 2" xfId="58684"/>
    <cellStyle name="Total 7 4 9 2 2 3" xfId="58685"/>
    <cellStyle name="Total 7 4 9 2 2 4" xfId="58686"/>
    <cellStyle name="Total 7 4 9 2 3" xfId="58687"/>
    <cellStyle name="Total 7 4 9 2 4" xfId="58688"/>
    <cellStyle name="Total 7 4 9 2 5" xfId="58689"/>
    <cellStyle name="Total 7 4 9 3" xfId="58690"/>
    <cellStyle name="Total 7 4 9 3 2" xfId="58691"/>
    <cellStyle name="Total 7 4 9 3 2 2" xfId="58692"/>
    <cellStyle name="Total 7 4 9 3 2 3" xfId="58693"/>
    <cellStyle name="Total 7 4 9 3 2 4" xfId="58694"/>
    <cellStyle name="Total 7 4 9 3 3" xfId="58695"/>
    <cellStyle name="Total 7 4 9 3 3 2" xfId="58696"/>
    <cellStyle name="Total 7 4 9 3 3 3" xfId="58697"/>
    <cellStyle name="Total 7 4 9 3 3 4" xfId="58698"/>
    <cellStyle name="Total 7 4 9 3 4" xfId="58699"/>
    <cellStyle name="Total 7 4 9 3 5" xfId="58700"/>
    <cellStyle name="Total 7 4 9 3 6" xfId="58701"/>
    <cellStyle name="Total 7 4 9 4" xfId="58702"/>
    <cellStyle name="Total 7 4 9 5" xfId="58703"/>
    <cellStyle name="Total 7 5" xfId="58704"/>
    <cellStyle name="Total 7 5 2" xfId="58705"/>
    <cellStyle name="Total 7 5 2 2" xfId="58706"/>
    <cellStyle name="Total 7 5 2 2 2" xfId="58707"/>
    <cellStyle name="Total 7 5 2 2 3" xfId="58708"/>
    <cellStyle name="Total 7 5 2 2 4" xfId="58709"/>
    <cellStyle name="Total 7 5 2 3" xfId="58710"/>
    <cellStyle name="Total 7 5 2 4" xfId="58711"/>
    <cellStyle name="Total 7 5 2 5" xfId="58712"/>
    <cellStyle name="Total 7 5 3" xfId="58713"/>
    <cellStyle name="Total 7 5 3 2" xfId="58714"/>
    <cellStyle name="Total 7 5 3 2 2" xfId="58715"/>
    <cellStyle name="Total 7 5 3 2 3" xfId="58716"/>
    <cellStyle name="Total 7 5 3 2 4" xfId="58717"/>
    <cellStyle name="Total 7 5 3 3" xfId="58718"/>
    <cellStyle name="Total 7 5 3 3 2" xfId="58719"/>
    <cellStyle name="Total 7 5 3 3 3" xfId="58720"/>
    <cellStyle name="Total 7 5 3 3 4" xfId="58721"/>
    <cellStyle name="Total 7 5 3 4" xfId="58722"/>
    <cellStyle name="Total 7 5 3 5" xfId="58723"/>
    <cellStyle name="Total 7 5 3 6" xfId="58724"/>
    <cellStyle name="Total 7 5 4" xfId="58725"/>
    <cellStyle name="Total 7 5 5" xfId="58726"/>
    <cellStyle name="Total 7 6" xfId="58727"/>
    <cellStyle name="Total 7 6 2" xfId="58728"/>
    <cellStyle name="Total 7 6 2 2" xfId="58729"/>
    <cellStyle name="Total 7 6 2 2 2" xfId="58730"/>
    <cellStyle name="Total 7 6 2 2 3" xfId="58731"/>
    <cellStyle name="Total 7 6 2 2 4" xfId="58732"/>
    <cellStyle name="Total 7 6 2 3" xfId="58733"/>
    <cellStyle name="Total 7 6 2 3 2" xfId="58734"/>
    <cellStyle name="Total 7 6 2 3 3" xfId="58735"/>
    <cellStyle name="Total 7 6 2 3 4" xfId="58736"/>
    <cellStyle name="Total 7 6 2 4" xfId="58737"/>
    <cellStyle name="Total 7 6 2 5" xfId="58738"/>
    <cellStyle name="Total 7 6 2 6" xfId="58739"/>
    <cellStyle name="Total 7 6 3" xfId="58740"/>
    <cellStyle name="Total 7 6 3 2" xfId="58741"/>
    <cellStyle name="Total 7 6 3 2 2" xfId="58742"/>
    <cellStyle name="Total 7 6 3 2 3" xfId="58743"/>
    <cellStyle name="Total 7 6 3 2 4" xfId="58744"/>
    <cellStyle name="Total 7 6 3 3" xfId="58745"/>
    <cellStyle name="Total 7 6 3 3 2" xfId="58746"/>
    <cellStyle name="Total 7 6 3 3 3" xfId="58747"/>
    <cellStyle name="Total 7 6 3 3 4" xfId="58748"/>
    <cellStyle name="Total 7 6 3 4" xfId="58749"/>
    <cellStyle name="Total 7 6 3 5" xfId="58750"/>
    <cellStyle name="Total 7 6 3 6" xfId="58751"/>
    <cellStyle name="Total 7 6 4" xfId="58752"/>
    <cellStyle name="Total 7 6 5" xfId="58753"/>
    <cellStyle name="Total 7 6 6" xfId="58754"/>
    <cellStyle name="Total 7 7" xfId="58755"/>
    <cellStyle name="Total 7 8" xfId="58756"/>
    <cellStyle name="Warning Text" xfId="58757"/>
    <cellStyle name="Warning Text 2" xfId="58758"/>
    <cellStyle name="Wrap" xfId="58759"/>
    <cellStyle name="Wrap Bold" xfId="58760"/>
    <cellStyle name="Wrap Title" xfId="58761"/>
    <cellStyle name="Wrap_NTS99-~11" xfId="58762"/>
    <cellStyle name="標準_CRF1999" xfId="58763"/>
    <cellStyle name="Millares 27" xfId="58764"/>
    <cellStyle name="Porcentaje 8" xfId="58765"/>
    <cellStyle name="Normal 53 3" xfId="58766"/>
    <cellStyle name="Normal 54" xfId="58767"/>
    <cellStyle name="Porcentaje 5" xfId="58768"/>
    <cellStyle name="Millares 22" xfId="58769"/>
    <cellStyle name="Millares 22 2" xfId="58770"/>
    <cellStyle name="Normal 55" xfId="58771"/>
    <cellStyle name="A3 297 x 420 mm" xfId="58772"/>
    <cellStyle name="Comma [0]_!!!GO" xfId="58773"/>
    <cellStyle name="Comma_!!!GO" xfId="58774"/>
    <cellStyle name="Currency [0]_!!!GO" xfId="58775"/>
    <cellStyle name="Currency_!!!GO" xfId="58776"/>
    <cellStyle name="Header2 10 2 14" xfId="58777"/>
    <cellStyle name="Header2 10 3 13" xfId="58778"/>
    <cellStyle name="Header2 11 2 14" xfId="58779"/>
    <cellStyle name="Header2 11 3 13" xfId="58780"/>
    <cellStyle name="Header2 12 2 14" xfId="58781"/>
    <cellStyle name="Header2 12 3 13" xfId="58782"/>
    <cellStyle name="Header2 13 2 14" xfId="58783"/>
    <cellStyle name="Header2 13 3 13" xfId="58784"/>
    <cellStyle name="Header2 14 2 14" xfId="58785"/>
    <cellStyle name="Header2 14 3 13" xfId="58786"/>
    <cellStyle name="Header2 15 2 14" xfId="58787"/>
    <cellStyle name="Header2 15 3 13" xfId="58788"/>
    <cellStyle name="Header2 16 2 14" xfId="58789"/>
    <cellStyle name="Header2 16 3 13" xfId="58790"/>
    <cellStyle name="Header2 17 2 14" xfId="58791"/>
    <cellStyle name="Header2 17 3 13" xfId="58792"/>
    <cellStyle name="Header2 18 2 14" xfId="58793"/>
    <cellStyle name="Header2 18 3 13" xfId="58794"/>
    <cellStyle name="Header2 19 2 14" xfId="58795"/>
    <cellStyle name="Header2 19 3 13" xfId="58796"/>
    <cellStyle name="Header2 2 2 14" xfId="58797"/>
    <cellStyle name="Header2 2 3 13" xfId="58798"/>
    <cellStyle name="Header2 20 2 14" xfId="58799"/>
    <cellStyle name="Header2 20 3 13" xfId="58800"/>
    <cellStyle name="Header2 21 2 14" xfId="58801"/>
    <cellStyle name="Header2 21 3 13" xfId="58802"/>
    <cellStyle name="Header2 22 2 14" xfId="58803"/>
    <cellStyle name="Header2 22 3 13" xfId="58804"/>
    <cellStyle name="Header2 23 2 14" xfId="58805"/>
    <cellStyle name="Header2 23 3 13" xfId="58806"/>
    <cellStyle name="Header2 24 2 14" xfId="58807"/>
    <cellStyle name="Header2 24 3 13" xfId="58808"/>
    <cellStyle name="Header2 25 2 14" xfId="58809"/>
    <cellStyle name="Header2 25 3 13" xfId="58810"/>
    <cellStyle name="Header2 26 2 14" xfId="58811"/>
    <cellStyle name="Header2 26 3 13" xfId="58812"/>
    <cellStyle name="Header2 27 2 14" xfId="58813"/>
    <cellStyle name="Header2 27 3 13" xfId="58814"/>
    <cellStyle name="Header2 28 2 14" xfId="58815"/>
    <cellStyle name="Header2 28 3 13" xfId="58816"/>
    <cellStyle name="Header2 29 2 14" xfId="58817"/>
    <cellStyle name="Header2 29 3 13" xfId="58818"/>
    <cellStyle name="Header2 3 2 14" xfId="58819"/>
    <cellStyle name="Header2 3 3 13" xfId="58820"/>
    <cellStyle name="Header2 30 14" xfId="58821"/>
    <cellStyle name="Header2 31 13" xfId="58822"/>
    <cellStyle name="Header2 4 2 14" xfId="58823"/>
    <cellStyle name="Header2 4 3 13" xfId="58824"/>
    <cellStyle name="Header2 5 2 14" xfId="58825"/>
    <cellStyle name="Header2 5 3 13" xfId="58826"/>
    <cellStyle name="Header2 6 2 14" xfId="58827"/>
    <cellStyle name="Header2 6 3 13" xfId="58828"/>
    <cellStyle name="Header2 7 2 14" xfId="58829"/>
    <cellStyle name="Header2 7 3 13" xfId="58830"/>
    <cellStyle name="Header2 8 2 14" xfId="58831"/>
    <cellStyle name="Header2 8 3 13" xfId="58832"/>
    <cellStyle name="Header2 9 2 14" xfId="58833"/>
    <cellStyle name="Header2 9 3 13" xfId="58834"/>
    <cellStyle name="Millares [0] 2" xfId="58835"/>
    <cellStyle name="No-definido" xfId="58836"/>
    <cellStyle name="Normal 4 4" xfId="58837"/>
    <cellStyle name="Normal 5 4" xfId="58838"/>
    <cellStyle name="Normal 6 3" xfId="58839"/>
    <cellStyle name="Normal 7 3" xfId="58840"/>
    <cellStyle name="Normal 8 3" xfId="58841"/>
    <cellStyle name="Normal 9 3" xfId="58842"/>
    <cellStyle name="Output 2 2 15" xfId="58843"/>
    <cellStyle name="Output 3 15" xfId="58844"/>
    <cellStyle name="Output 4 15" xfId="58845"/>
    <cellStyle name="Salida 2 2 2 15" xfId="58846"/>
    <cellStyle name="Salida 2 3 15" xfId="58847"/>
    <cellStyle name="Salida 2 4 15" xfId="58848"/>
    <cellStyle name="Salida 3 2 2 15" xfId="58849"/>
    <cellStyle name="Salida 3 3 15" xfId="58850"/>
    <cellStyle name="Salida 3 4 15" xfId="58851"/>
    <cellStyle name="Salida 4 2 2 15" xfId="58852"/>
    <cellStyle name="Salida 4 3 15" xfId="58853"/>
    <cellStyle name="Salida 4 4 15" xfId="58854"/>
    <cellStyle name="Salida 5 2 2 15" xfId="58855"/>
    <cellStyle name="Salida 5 3 15" xfId="58856"/>
    <cellStyle name="Salida 5 4 15" xfId="58857"/>
    <cellStyle name="Salida 6 2 2 15" xfId="58858"/>
    <cellStyle name="Salida 6 3 15" xfId="58859"/>
    <cellStyle name="Salida 6 4 15" xfId="58860"/>
    <cellStyle name="Salida 7 2 2 15" xfId="58861"/>
    <cellStyle name="Salida 7 3 15" xfId="58862"/>
    <cellStyle name="Salida 7 4 15" xfId="58863"/>
    <cellStyle name="Total 2 2 2 15" xfId="58864"/>
    <cellStyle name="Total 2 3 15" xfId="58865"/>
    <cellStyle name="Total 2 4 15" xfId="58866"/>
    <cellStyle name="Total 3 2 2 15" xfId="58867"/>
    <cellStyle name="Total 3 3 15" xfId="58868"/>
    <cellStyle name="Total 3 4 15" xfId="58869"/>
    <cellStyle name="Total 4 2 2 15" xfId="58870"/>
    <cellStyle name="Total 4 3 15" xfId="58871"/>
    <cellStyle name="Total 4 4 15" xfId="58872"/>
    <cellStyle name="Total 5 2 2 15" xfId="58873"/>
    <cellStyle name="Total 5 3 15" xfId="58874"/>
    <cellStyle name="Total 5 4 15" xfId="58875"/>
    <cellStyle name="Total 6 2 2 15" xfId="58876"/>
    <cellStyle name="Total 6 3 15" xfId="58877"/>
    <cellStyle name="Total 6 4 15" xfId="58878"/>
    <cellStyle name="Total 7 2 2 15" xfId="58879"/>
    <cellStyle name="Total 7 3 15" xfId="58880"/>
    <cellStyle name="Total 7 4 15" xfId="58881"/>
    <cellStyle name="Normal 39 2" xfId="58882"/>
    <cellStyle name="Normal 2 77" xfId="58883"/>
    <cellStyle name="Millares 2 43" xfId="58884"/>
    <cellStyle name="@ .....rpm" xfId="58885"/>
    <cellStyle name="Angulo" xfId="58886"/>
    <cellStyle name="cc" xfId="58887"/>
    <cellStyle name="DobleEspacio" xfId="58888"/>
    <cellStyle name="Espacio" xfId="58889"/>
    <cellStyle name="Evaluación" xfId="58890"/>
    <cellStyle name="Fecha" xfId="58891"/>
    <cellStyle name="Kg." xfId="58892"/>
    <cellStyle name="Kg./m³" xfId="58893"/>
    <cellStyle name="Kg-m" xfId="58894"/>
    <cellStyle name="Kilos" xfId="58895"/>
    <cellStyle name="Km/gal" xfId="58896"/>
    <cellStyle name="Km/hr" xfId="58897"/>
    <cellStyle name="l/hr" xfId="58898"/>
    <cellStyle name="Litros" xfId="58899"/>
    <cellStyle name="m" xfId="58900"/>
    <cellStyle name="m/m" xfId="58901"/>
    <cellStyle name="m²" xfId="58902"/>
    <cellStyle name="m³" xfId="58903"/>
    <cellStyle name="Milimetros" xfId="58904"/>
    <cellStyle name="Millones" xfId="58905"/>
    <cellStyle name="Millones (0)" xfId="58906"/>
    <cellStyle name="Moneda centrado" xfId="58907"/>
    <cellStyle name="Partida" xfId="58908"/>
    <cellStyle name="Porcentaje 3 3" xfId="58909"/>
    <cellStyle name="PS" xfId="58910"/>
    <cellStyle name="Relación" xfId="58911"/>
    <cellStyle name="rpm" xfId="58912"/>
    <cellStyle name="Small 6" xfId="58913"/>
    <cellStyle name="Soles" xfId="58914"/>
    <cellStyle name="Subscript" xfId="58915"/>
    <cellStyle name="Teléfono" xfId="58916"/>
    <cellStyle name="Text" xfId="58917"/>
    <cellStyle name="Time" xfId="58918"/>
    <cellStyle name="Title 10" xfId="58919"/>
    <cellStyle name="Ton" xfId="58920"/>
    <cellStyle name="Wrap Text 8" xfId="58921"/>
    <cellStyle name="Normal 3 11" xfId="58922"/>
    <cellStyle name="Hipervínculo 6" xfId="58923"/>
    <cellStyle name="Normal 53 2" xfId="58924"/>
    <cellStyle name="Normal 56" xfId="58925"/>
    <cellStyle name="Normal 57" xfId="58926"/>
    <cellStyle name="Normal 10 3 3" xfId="58927"/>
    <cellStyle name="Normal 59" xfId="58928"/>
    <cellStyle name="Notas 8" xfId="58929"/>
    <cellStyle name="Normal 60" xfId="58930"/>
    <cellStyle name="Notas 9" xfId="58931"/>
    <cellStyle name="20% - Énfasis1 8" xfId="58932"/>
    <cellStyle name="40% - Énfasis1 8" xfId="58933"/>
    <cellStyle name="20% - Énfasis2 8" xfId="58934"/>
    <cellStyle name="40% - Énfasis2 8" xfId="58935"/>
    <cellStyle name="20% - Énfasis3 8" xfId="58936"/>
    <cellStyle name="40% - Énfasis3 8" xfId="58937"/>
    <cellStyle name="20% - Énfasis4 8" xfId="58938"/>
    <cellStyle name="40% - Énfasis4 8" xfId="58939"/>
    <cellStyle name="20% - Énfasis5 8" xfId="58940"/>
    <cellStyle name="40% - Énfasis5 8" xfId="58941"/>
    <cellStyle name="20% - Énfasis6 8" xfId="58942"/>
    <cellStyle name="40% - Énfasis6 8" xfId="58943"/>
    <cellStyle name="Normal 61" xfId="58944"/>
    <cellStyle name="Millares 23" xfId="58945"/>
    <cellStyle name="Porcentaje 6" xfId="58946"/>
    <cellStyle name="Comma 2 2" xfId="58947"/>
    <cellStyle name="Normal 3 12" xfId="58948"/>
    <cellStyle name="Normal 62" xfId="58949"/>
    <cellStyle name="Millares 24" xfId="58950"/>
    <cellStyle name="Normal 25 2" xfId="58951"/>
    <cellStyle name="Normal 63" xfId="58952"/>
    <cellStyle name="Millares 25" xfId="58953"/>
    <cellStyle name="Normal 64" xfId="58954"/>
    <cellStyle name="Normal 2 78" xfId="58955"/>
    <cellStyle name="Normal 10 3 2 2" xfId="58956"/>
    <cellStyle name="Normal 65" xfId="58957"/>
    <cellStyle name="Porcentaje 7" xfId="58958"/>
    <cellStyle name="Millares 26" xfId="58959"/>
    <cellStyle name="TEXTO NORMAL" xfId="58960"/>
    <cellStyle name="Normal 66" xfId="58961"/>
    <cellStyle name="Normal 67" xfId="58962"/>
    <cellStyle name="Normal 68" xfId="58963"/>
    <cellStyle name="Normal 69" xfId="58964"/>
    <cellStyle name="Normal 70" xfId="58965"/>
    <cellStyle name="Normal 71" xfId="58966"/>
    <cellStyle name="Normal 72" xfId="58967"/>
    <cellStyle name="Normal 73" xfId="58968"/>
    <cellStyle name="Normal 74" xfId="58969"/>
    <cellStyle name="Normal 75" xfId="58970"/>
    <cellStyle name="Normal 76" xfId="58971"/>
    <cellStyle name="Normal 77" xfId="58972"/>
    <cellStyle name="Normal 78" xfId="58973"/>
    <cellStyle name="Porcentaje 2 4" xfId="589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externalLink" Target="externalLinks/externalLink17.xml" /><Relationship Id="rId32" Type="http://schemas.openxmlformats.org/officeDocument/2006/relationships/externalLink" Target="externalLinks/externalLink18.xml" /><Relationship Id="rId33" Type="http://schemas.openxmlformats.org/officeDocument/2006/relationships/externalLink" Target="externalLinks/externalLink19.xml" /><Relationship Id="rId34" Type="http://schemas.openxmlformats.org/officeDocument/2006/relationships/externalLink" Target="externalLinks/externalLink20.xml" /><Relationship Id="rId35" Type="http://schemas.openxmlformats.org/officeDocument/2006/relationships/externalLink" Target="externalLinks/externalLink21.xml" /><Relationship Id="rId36" Type="http://schemas.openxmlformats.org/officeDocument/2006/relationships/externalLink" Target="externalLinks/externalLink22.xml" /><Relationship Id="rId37" Type="http://schemas.openxmlformats.org/officeDocument/2006/relationships/externalLink" Target="externalLinks/externalLink23.xml" /><Relationship Id="rId38" Type="http://schemas.openxmlformats.org/officeDocument/2006/relationships/externalLink" Target="externalLinks/externalLink24.xml" /><Relationship Id="rId39" Type="http://schemas.openxmlformats.org/officeDocument/2006/relationships/externalLink" Target="externalLinks/externalLink25.xml" /><Relationship Id="rId40" Type="http://schemas.openxmlformats.org/officeDocument/2006/relationships/externalLink" Target="externalLinks/externalLink26.xml" /><Relationship Id="rId41" Type="http://schemas.openxmlformats.org/officeDocument/2006/relationships/externalLink" Target="externalLinks/externalLink27.xml" /><Relationship Id="rId42" Type="http://schemas.openxmlformats.org/officeDocument/2006/relationships/externalLink" Target="externalLinks/externalLink28.xml" /><Relationship Id="rId43" Type="http://schemas.openxmlformats.org/officeDocument/2006/relationships/externalLink" Target="externalLinks/externalLink29.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Emisiones de metano por el tratamiento de efluentes industriales, por tipo de industria (porcentaje,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Pt>
            <c:idx val="12"/>
            <c:spPr>
              <a:solidFill>
                <a:schemeClr val="accent1">
                  <a:lumMod val="80000"/>
                  <a:lumOff val="20000"/>
                </a:schemeClr>
              </a:solidFill>
              <a:ln w="19050">
                <a:solidFill>
                  <a:schemeClr val="bg1"/>
                </a:solidFill>
              </a:ln>
            </c:spPr>
          </c:dPt>
          <c:dPt>
            <c:idx val="13"/>
            <c:spPr>
              <a:solidFill>
                <a:schemeClr val="accent2">
                  <a:lumMod val="80000"/>
                  <a:lumOff val="20000"/>
                </a:schemeClr>
              </a:solidFill>
              <a:ln w="19050">
                <a:solidFill>
                  <a:schemeClr val="bg1"/>
                </a:solidFill>
              </a:ln>
            </c:spPr>
          </c:dPt>
          <c:dPt>
            <c:idx val="14"/>
            <c:spPr>
              <a:solidFill>
                <a:schemeClr val="accent3">
                  <a:lumMod val="80000"/>
                  <a:lumOff val="20000"/>
                </a:schemeClr>
              </a:solidFill>
              <a:ln w="19050">
                <a:solidFill>
                  <a:schemeClr val="bg1"/>
                </a:solidFill>
              </a:ln>
            </c:spPr>
          </c:dPt>
          <c:dLbls>
            <c:dLbl>
              <c:idx val="9"/>
              <c:layout>
                <c:manualLayout>
                  <c:x val="0.0115"/>
                  <c:y val="-0.01375"/>
                </c:manualLayout>
              </c:layout>
              <c:dLblPos val="bestFit"/>
              <c:showLegendKey val="0"/>
              <c:showVal val="0"/>
              <c:showBubbleSize val="0"/>
              <c:showCatName val="1"/>
              <c:showSerName val="0"/>
              <c:showPercent val="1"/>
            </c:dLbl>
            <c:numFmt formatCode="0.00%" sourceLinked="0"/>
            <c:spPr>
              <a:noFill/>
              <a:ln>
                <a:noFill/>
              </a:ln>
            </c:spPr>
            <c:txPr>
              <a:bodyPr vert="horz" rot="0" anchor="ctr">
                <a:spAutoFit/>
              </a:bodyPr>
              <a:lstStyle/>
              <a:p>
                <a:pPr algn="ctr">
                  <a:defRPr lang="en-US" cap="none" sz="1100" b="1" i="0" u="none" baseline="0">
                    <a:solidFill>
                      <a:schemeClr val="tx1">
                        <a:lumMod val="75000"/>
                        <a:lumOff val="25000"/>
                      </a:schemeClr>
                    </a:solidFill>
                    <a:latin typeface="+mn-lt"/>
                    <a:ea typeface="Calibri"/>
                    <a:cs typeface="Calibri"/>
                  </a:defRPr>
                </a:pPr>
              </a:p>
            </c:txPr>
            <c:dLblPos val="bestFit"/>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('FE y GEI 2014'!$C$22,'FE y GEI 2014'!$C$23,'FE y GEI 2014'!$C$24,'FE y GEI 2014'!$C$26,'FE y GEI 2014'!$C$27,'FE y GEI 2014'!$C$28,'FE y GEI 2014'!$C$29,'FE y GEI 2014'!$C$31,'FE y GEI 2014'!$C$32,'FE y GEI 2014'!$C$33,'FE y GEI 2014'!$C$39,'FE y GEI 2014'!$B$41,'FE y GEI 2014'!$B$42,'FE y GEI 2014'!$B$43,'FE y GEI 2014'!$B$44,'FE y GEI 2014'!$B$45)</c:f>
              <c:strCache/>
            </c:strRef>
          </c:cat>
          <c:val>
            <c:numRef>
              <c:f>('FE y GEI 2014'!$K$22,'FE y GEI 2014'!$K$23,'FE y GEI 2014'!$K$24,'FE y GEI 2014'!$K$26,'FE y GEI 2014'!$K$27,'FE y GEI 2014'!$K$28,'FE y GEI 2014'!$K$29,'FE y GEI 2014'!$K$31,'FE y GEI 2014'!$K$32,'FE y GEI 2014'!$K$33,'FE y GEI 2014'!$K$39,'FE y GEI 2014'!$K$41,'FE y GEI 2014'!$K$42,'FE y GEI 2014'!$K$43,'FE y GEI 2014'!$K$44)</c:f>
              <c:numCache/>
            </c:numRef>
          </c:val>
        </c:ser>
        <c:firstSliceAng val="60"/>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Emisiones</a:t>
            </a:r>
            <a:r>
              <a:rPr lang="en-US" cap="none" sz="1400" b="1" i="0" u="none" baseline="0">
                <a:solidFill>
                  <a:srgbClr val="000000"/>
                </a:solidFill>
                <a:latin typeface="Calibri"/>
                <a:ea typeface="Calibri"/>
                <a:cs typeface="Calibri"/>
              </a:rPr>
              <a:t> de metano por el tratamiento de efluentes industriales, por tipo de industria (Gg CO</a:t>
            </a:r>
            <a:r>
              <a:rPr lang="en-US" cap="none" sz="1400" b="1" i="0" u="none" baseline="-25000">
                <a:solidFill>
                  <a:srgbClr val="000000"/>
                </a:solidFill>
                <a:latin typeface="Calibri"/>
                <a:ea typeface="Calibri"/>
                <a:cs typeface="Calibri"/>
              </a:rPr>
              <a:t>2</a:t>
            </a:r>
            <a:r>
              <a:rPr lang="en-US" cap="none" sz="1400" b="1" i="0" u="none" baseline="0">
                <a:solidFill>
                  <a:srgbClr val="000000"/>
                </a:solidFill>
                <a:latin typeface="Calibri"/>
                <a:ea typeface="Calibri"/>
                <a:cs typeface="Calibri"/>
              </a:rPr>
              <a:t> e)</a:t>
            </a:r>
          </a:p>
        </c:rich>
      </c:tx>
      <c:layout/>
      <c:overlay val="0"/>
      <c:spPr>
        <a:noFill/>
        <a:ln>
          <a:noFill/>
        </a:ln>
      </c:spPr>
    </c:title>
    <c:plotArea>
      <c:layout/>
      <c:barChart>
        <c:barDir val="col"/>
        <c:grouping val="clustered"/>
        <c:varyColors val="1"/>
        <c:ser>
          <c:idx val="0"/>
          <c:order val="0"/>
          <c:spPr>
            <a:ln>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round/>
              </a:ln>
            </c:spPr>
          </c:dPt>
          <c:dPt>
            <c:idx val="1"/>
            <c:invertIfNegative val="0"/>
            <c:spPr>
              <a:solidFill>
                <a:schemeClr val="accent3"/>
              </a:solidFill>
              <a:ln w="19050">
                <a:solidFill>
                  <a:schemeClr val="bg1"/>
                </a:solidFill>
                <a:round/>
              </a:ln>
            </c:spPr>
          </c:dPt>
          <c:dPt>
            <c:idx val="2"/>
            <c:invertIfNegative val="0"/>
            <c:spPr>
              <a:solidFill>
                <a:schemeClr val="accent5"/>
              </a:solidFill>
              <a:ln w="19050">
                <a:solidFill>
                  <a:schemeClr val="bg1"/>
                </a:solidFill>
                <a:round/>
              </a:ln>
            </c:spPr>
          </c:dPt>
          <c:dPt>
            <c:idx val="3"/>
            <c:invertIfNegative val="0"/>
            <c:spPr>
              <a:solidFill>
                <a:schemeClr val="accent1">
                  <a:lumMod val="60000"/>
                </a:schemeClr>
              </a:solidFill>
              <a:ln w="19050">
                <a:solidFill>
                  <a:schemeClr val="bg1"/>
                </a:solidFill>
                <a:round/>
              </a:ln>
            </c:spPr>
          </c:dPt>
          <c:dPt>
            <c:idx val="4"/>
            <c:invertIfNegative val="0"/>
            <c:spPr>
              <a:solidFill>
                <a:schemeClr val="accent3">
                  <a:lumMod val="60000"/>
                </a:schemeClr>
              </a:solidFill>
              <a:ln w="19050">
                <a:solidFill>
                  <a:schemeClr val="bg1"/>
                </a:solidFill>
                <a:round/>
              </a:ln>
            </c:spPr>
          </c:dPt>
          <c:dPt>
            <c:idx val="5"/>
            <c:invertIfNegative val="0"/>
            <c:spPr>
              <a:solidFill>
                <a:schemeClr val="accent5">
                  <a:lumMod val="60000"/>
                </a:schemeClr>
              </a:solidFill>
              <a:ln w="19050">
                <a:solidFill>
                  <a:schemeClr val="bg1"/>
                </a:solidFill>
                <a:round/>
              </a:ln>
            </c:spPr>
          </c:dPt>
          <c:dPt>
            <c:idx val="6"/>
            <c:invertIfNegative val="0"/>
            <c:spPr>
              <a:solidFill>
                <a:schemeClr val="accent1">
                  <a:lumMod val="80000"/>
                  <a:lumOff val="20000"/>
                </a:schemeClr>
              </a:solidFill>
              <a:ln w="19050">
                <a:solidFill>
                  <a:schemeClr val="bg1"/>
                </a:solidFill>
                <a:round/>
              </a:ln>
            </c:spPr>
          </c:dPt>
          <c:dPt>
            <c:idx val="7"/>
            <c:invertIfNegative val="0"/>
            <c:spPr>
              <a:solidFill>
                <a:schemeClr val="accent3">
                  <a:lumMod val="80000"/>
                  <a:lumOff val="20000"/>
                </a:schemeClr>
              </a:solidFill>
              <a:ln w="19050">
                <a:solidFill>
                  <a:schemeClr val="bg1"/>
                </a:solidFill>
                <a:round/>
              </a:ln>
            </c:spPr>
          </c:dPt>
          <c:dPt>
            <c:idx val="8"/>
            <c:invertIfNegative val="0"/>
            <c:spPr>
              <a:solidFill>
                <a:schemeClr val="accent5">
                  <a:lumMod val="80000"/>
                  <a:lumOff val="20000"/>
                </a:schemeClr>
              </a:solidFill>
              <a:ln w="19050">
                <a:solidFill>
                  <a:schemeClr val="bg1"/>
                </a:solidFill>
                <a:round/>
              </a:ln>
            </c:spPr>
          </c:dPt>
          <c:dPt>
            <c:idx val="9"/>
            <c:invertIfNegative val="0"/>
            <c:spPr>
              <a:solidFill>
                <a:schemeClr val="accent1">
                  <a:lumMod val="80000"/>
                </a:schemeClr>
              </a:solidFill>
              <a:ln w="19050">
                <a:solidFill>
                  <a:schemeClr val="bg1"/>
                </a:solidFill>
                <a:round/>
              </a:ln>
            </c:spPr>
          </c:dPt>
          <c:dPt>
            <c:idx val="10"/>
            <c:invertIfNegative val="0"/>
            <c:spPr>
              <a:solidFill>
                <a:schemeClr val="accent3">
                  <a:lumMod val="80000"/>
                </a:schemeClr>
              </a:solidFill>
              <a:ln w="19050">
                <a:solidFill>
                  <a:schemeClr val="bg1"/>
                </a:solidFill>
                <a:round/>
              </a:ln>
            </c:spPr>
          </c:dPt>
          <c:dPt>
            <c:idx val="11"/>
            <c:invertIfNegative val="0"/>
            <c:spPr>
              <a:solidFill>
                <a:schemeClr val="accent5">
                  <a:lumMod val="80000"/>
                </a:schemeClr>
              </a:solidFill>
              <a:ln w="19050">
                <a:solidFill>
                  <a:schemeClr val="bg1"/>
                </a:solidFill>
                <a:round/>
              </a:ln>
            </c:spPr>
          </c:dPt>
          <c:dPt>
            <c:idx val="12"/>
            <c:invertIfNegative val="0"/>
            <c:spPr>
              <a:solidFill>
                <a:schemeClr val="accent1">
                  <a:lumMod val="60000"/>
                  <a:lumOff val="40000"/>
                </a:schemeClr>
              </a:solidFill>
              <a:ln w="19050">
                <a:solidFill>
                  <a:schemeClr val="bg1"/>
                </a:solidFill>
                <a:round/>
              </a:ln>
            </c:spPr>
          </c:dPt>
          <c:dPt>
            <c:idx val="13"/>
            <c:invertIfNegative val="0"/>
            <c:spPr>
              <a:solidFill>
                <a:schemeClr val="accent3">
                  <a:lumMod val="60000"/>
                  <a:lumOff val="40000"/>
                </a:schemeClr>
              </a:solidFill>
              <a:ln w="19050">
                <a:solidFill>
                  <a:schemeClr val="bg1"/>
                </a:solidFill>
                <a:round/>
              </a:ln>
            </c:spPr>
          </c:dPt>
          <c:dPt>
            <c:idx val="14"/>
            <c:invertIfNegative val="0"/>
            <c:spPr>
              <a:solidFill>
                <a:schemeClr val="accent5">
                  <a:lumMod val="60000"/>
                  <a:lumOff val="40000"/>
                </a:schemeClr>
              </a:solidFill>
              <a:ln w="19050">
                <a:solidFill>
                  <a:schemeClr val="bg1"/>
                </a:solidFill>
                <a:round/>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('FE y GEI 2014'!$C$22,'FE y GEI 2014'!$C$23,'FE y GEI 2014'!$C$24,'FE y GEI 2014'!$C$26,'FE y GEI 2014'!$C$27,'FE y GEI 2014'!$C$28,'FE y GEI 2014'!$C$29,'FE y GEI 2014'!$C$31,'FE y GEI 2014'!$C$32,'FE y GEI 2014'!$C$33,'FE y GEI 2014'!$C$39,'FE y GEI 2014'!$B$41,'FE y GEI 2014'!$B$42,'FE y GEI 2014'!$B$43,'FE y GEI 2014'!$B$44,'FE y GEI 2014'!$B$45)</c:f>
              <c:strCache/>
            </c:strRef>
          </c:cat>
          <c:val>
            <c:numRef>
              <c:f>('FE y GEI 2014'!$K$22,'FE y GEI 2014'!$K$23,'FE y GEI 2014'!$K$24,'FE y GEI 2014'!$K$26,'FE y GEI 2014'!$K$27,'FE y GEI 2014'!$K$28,'FE y GEI 2014'!$K$29,'FE y GEI 2014'!$K$31,'FE y GEI 2014'!$K$32,'FE y GEI 2014'!$K$33,'FE y GEI 2014'!$K$39,'FE y GEI 2014'!$K$41,'FE y GEI 2014'!$K$42,'FE y GEI 2014'!$K$43,'FE y GEI 2014'!$K$44)</c:f>
              <c:numCache/>
            </c:numRef>
          </c:val>
        </c:ser>
        <c:overlap val="10"/>
        <c:gapWidth val="40"/>
        <c:axId val="51880622"/>
        <c:axId val="64272415"/>
      </c:barChart>
      <c:catAx>
        <c:axId val="5188062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Tipo</a:t>
                </a:r>
                <a:r>
                  <a:rPr lang="en-US" cap="none" sz="1000" b="0" i="0" u="none" baseline="0">
                    <a:solidFill>
                      <a:schemeClr val="tx1">
                        <a:lumMod val="65000"/>
                        <a:lumOff val="35000"/>
                      </a:schemeClr>
                    </a:solidFill>
                    <a:latin typeface="+mn-lt"/>
                    <a:ea typeface="Calibri"/>
                    <a:cs typeface="Calibri"/>
                  </a:rPr>
                  <a:t> de industria</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272415"/>
        <c:crosses val="autoZero"/>
        <c:auto val="1"/>
        <c:lblOffset val="100"/>
        <c:noMultiLvlLbl val="0"/>
      </c:catAx>
      <c:valAx>
        <c:axId val="6427241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 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88062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u="none" baseline="0">
                <a:latin typeface="Calibri"/>
                <a:ea typeface="Calibri"/>
                <a:cs typeface="Calibri"/>
              </a:rPr>
              <a:t>Emisiones de metano por el tratamiento de Efluentes Industriales </a:t>
            </a:r>
            <a:r>
              <a:rPr lang="en-US" cap="none" sz="1100" u="none" baseline="0">
                <a:latin typeface="Calibri"/>
                <a:ea typeface="Calibri"/>
                <a:cs typeface="Calibri"/>
              </a:rPr>
              <a:t>
(Gg CO</a:t>
            </a:r>
            <a:r>
              <a:rPr lang="en-US" cap="none" sz="1100" u="none" baseline="-25000">
                <a:latin typeface="Calibri"/>
                <a:ea typeface="Calibri"/>
                <a:cs typeface="Calibri"/>
              </a:rPr>
              <a:t>2</a:t>
            </a:r>
            <a:r>
              <a:rPr lang="en-US" cap="none" sz="1100" u="none" baseline="0">
                <a:latin typeface="Calibri"/>
                <a:ea typeface="Calibri"/>
                <a:cs typeface="Calibri"/>
              </a:rPr>
              <a:t> eq)</a:t>
            </a:r>
          </a:p>
        </c:rich>
      </c:tx>
      <c:layout/>
      <c:overlay val="0"/>
      <c:spPr>
        <a:noFill/>
        <a:ln>
          <a:noFill/>
        </a:ln>
      </c:spPr>
    </c:title>
    <c:plotArea>
      <c:layout/>
      <c:barChart>
        <c:barDir val="col"/>
        <c:grouping val="clustered"/>
        <c:varyColors val="0"/>
        <c:ser>
          <c:idx val="0"/>
          <c:order val="0"/>
          <c:tx>
            <c:v>Emisiones de metano (Gg CO2 e)</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'Serie temporal'!$H$7:$L$7</c:f>
              <c:numCache/>
            </c:numRef>
          </c:cat>
          <c:val>
            <c:numRef>
              <c:f>'Serie temporal'!$H$11:$L$11</c:f>
              <c:numCache/>
            </c:numRef>
          </c:val>
        </c:ser>
        <c:overlap val="-27"/>
        <c:gapWidth val="219"/>
        <c:axId val="41580824"/>
        <c:axId val="38683097"/>
      </c:barChart>
      <c:catAx>
        <c:axId val="415808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683097"/>
        <c:crosses val="autoZero"/>
        <c:auto val="1"/>
        <c:lblOffset val="100"/>
        <c:noMultiLvlLbl val="0"/>
      </c:catAx>
      <c:valAx>
        <c:axId val="38683097"/>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4158082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latin typeface="Calibri"/>
                <a:ea typeface="Calibri"/>
                <a:cs typeface="Calibri"/>
              </a:rPr>
              <a:t>Comparación de las estimaciones de emisiones de metano por el tratamiento de Efluentes Industriales</a:t>
            </a:r>
            <a:r>
              <a:rPr lang="en-US" cap="none" sz="1100" b="0" i="0" u="none" baseline="0">
                <a:latin typeface="Calibri"/>
                <a:ea typeface="Calibri"/>
                <a:cs typeface="Calibri"/>
              </a:rPr>
              <a:t>
(Gg CO</a:t>
            </a:r>
            <a:r>
              <a:rPr lang="en-US" cap="none" sz="1100" b="0" i="0" u="none" baseline="-25000">
                <a:latin typeface="Calibri"/>
                <a:ea typeface="Calibri"/>
                <a:cs typeface="Calibri"/>
              </a:rPr>
              <a:t>2</a:t>
            </a:r>
            <a:r>
              <a:rPr lang="en-US" cap="none" sz="1100" b="0" i="0" u="none" baseline="0">
                <a:latin typeface="Calibri"/>
                <a:ea typeface="Calibri"/>
                <a:cs typeface="Calibri"/>
              </a:rPr>
              <a:t> e)</a:t>
            </a:r>
          </a:p>
        </c:rich>
      </c:tx>
      <c:layout/>
      <c:overlay val="0"/>
      <c:spPr>
        <a:noFill/>
        <a:ln>
          <a:noFill/>
        </a:ln>
      </c:spPr>
    </c:title>
    <c:plotArea>
      <c:layout/>
      <c:barChart>
        <c:barDir val="col"/>
        <c:grouping val="clustered"/>
        <c:varyColors val="0"/>
        <c:ser>
          <c:idx val="1"/>
          <c:order val="0"/>
          <c:tx>
            <c:v>Original</c:v>
          </c:tx>
          <c:spPr>
            <a:solidFill>
              <a:schemeClr val="accent4">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Calibri"/>
                    <a:ea typeface="Calibri"/>
                    <a:cs typeface="Calibri"/>
                  </a:defRPr>
                </a:pPr>
              </a:p>
            </c:txPr>
            <c:showLegendKey val="0"/>
            <c:showVal val="1"/>
            <c:showBubbleSize val="0"/>
            <c:showCatName val="0"/>
            <c:showSerName val="0"/>
            <c:showPercent val="0"/>
          </c:dLbls>
          <c:val>
            <c:numRef>
              <c:f>('Serie temporal'!$I$35,'Serie temporal'!$K$35,'Serie temporal'!$M$35,'Serie temporal'!$O$35,'Serie temporal'!$Q$35)</c:f>
              <c:numCache/>
            </c:numRef>
          </c:val>
        </c:ser>
        <c:ser>
          <c:idx val="0"/>
          <c:order val="1"/>
          <c:tx>
            <c:v>Actualización</c:v>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Calibri"/>
                    <a:ea typeface="Calibri"/>
                    <a:cs typeface="Calibri"/>
                  </a:defRPr>
                </a:pPr>
              </a:p>
            </c:txPr>
            <c:showLegendKey val="0"/>
            <c:showVal val="1"/>
            <c:showBubbleSize val="0"/>
            <c:showCatName val="0"/>
            <c:showSerName val="0"/>
            <c:showPercent val="0"/>
          </c:dLbls>
          <c:cat>
            <c:numRef>
              <c:f>'Serie temporal'!$H$7:$L$7</c:f>
              <c:numCache/>
            </c:numRef>
          </c:cat>
          <c:val>
            <c:numRef>
              <c:f>'Serie temporal'!$H$11:$L$11</c:f>
              <c:numCache/>
            </c:numRef>
          </c:val>
        </c:ser>
        <c:overlap val="-25"/>
        <c:gapWidth val="75"/>
        <c:axId val="12603554"/>
        <c:axId val="46323123"/>
      </c:barChart>
      <c:catAx>
        <c:axId val="1260355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323123"/>
        <c:crosses val="autoZero"/>
        <c:auto val="1"/>
        <c:lblOffset val="100"/>
        <c:noMultiLvlLbl val="0"/>
      </c:catAx>
      <c:valAx>
        <c:axId val="46323123"/>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ln w="6350">
            <a:noFill/>
          </a:ln>
        </c:spPr>
        <c:crossAx val="12603554"/>
        <c:crosses val="autoZero"/>
        <c:crossBetween val="between"/>
        <c:dispUnits/>
      </c:valAx>
      <c:spPr>
        <a:noFill/>
        <a:ln>
          <a:noFill/>
        </a:ln>
      </c:spPr>
    </c:plotArea>
    <c:legend>
      <c:legendPos val="b"/>
      <c:layout/>
      <c:overlay val="0"/>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u="none" baseline="0">
                <a:latin typeface="Calibri"/>
                <a:ea typeface="Calibri"/>
                <a:cs typeface="Calibri"/>
              </a:rPr>
              <a:t>Emisiones de metano por el tratamiento de Efluentes Industriales </a:t>
            </a:r>
            <a:r>
              <a:rPr lang="en-US" cap="none" sz="1100" u="none" baseline="0">
                <a:latin typeface="Calibri"/>
                <a:ea typeface="Calibri"/>
                <a:cs typeface="Calibri"/>
              </a:rPr>
              <a:t>
(Gg CH</a:t>
            </a:r>
            <a:r>
              <a:rPr lang="en-US" cap="none" sz="1100" u="none" baseline="-25000">
                <a:latin typeface="Calibri"/>
                <a:ea typeface="Calibri"/>
                <a:cs typeface="Calibri"/>
              </a:rPr>
              <a:t>4</a:t>
            </a:r>
            <a:r>
              <a:rPr lang="en-US" cap="none" sz="1100" u="none" baseline="0">
                <a:latin typeface="Calibri"/>
                <a:ea typeface="Calibri"/>
                <a:cs typeface="Calibri"/>
              </a:rPr>
              <a:t>)</a:t>
            </a:r>
          </a:p>
        </c:rich>
      </c:tx>
      <c:layout/>
      <c:overlay val="0"/>
      <c:spPr>
        <a:noFill/>
        <a:ln>
          <a:noFill/>
        </a:ln>
      </c:spPr>
    </c:title>
    <c:plotArea>
      <c:layout/>
      <c:barChart>
        <c:barDir val="col"/>
        <c:grouping val="clustered"/>
        <c:varyColors val="0"/>
        <c:ser>
          <c:idx val="0"/>
          <c:order val="0"/>
          <c:tx>
            <c:v>Emisiones de metano (Gg CO2 e)</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'Serie temporal'!$H$17:$L$17</c:f>
              <c:numCache/>
            </c:numRef>
          </c:cat>
          <c:val>
            <c:numRef>
              <c:f>'Serie temporal'!$H$21:$L$21</c:f>
              <c:numCache/>
            </c:numRef>
          </c:val>
        </c:ser>
        <c:overlap val="-27"/>
        <c:gapWidth val="219"/>
        <c:axId val="14254924"/>
        <c:axId val="61185453"/>
      </c:barChart>
      <c:catAx>
        <c:axId val="142549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185453"/>
        <c:crosses val="autoZero"/>
        <c:auto val="1"/>
        <c:lblOffset val="100"/>
        <c:noMultiLvlLbl val="0"/>
      </c:catAx>
      <c:valAx>
        <c:axId val="61185453"/>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1425492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hyperlink" Target="#'IP 6B1'!A1" /></Relationships>
</file>

<file path=xl/drawings/_rels/drawing3.xml.rels><?xml version="1.0" encoding="utf-8" standalone="yes"?><Relationships xmlns="http://schemas.openxmlformats.org/package/2006/relationships"><Relationship Id="rId1" Type="http://schemas.openxmlformats.org/officeDocument/2006/relationships/hyperlink" Target="#'IP 6B1'!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hyperlink" Target="#'Fac Conv'!A1" /><Relationship Id="rId2" Type="http://schemas.openxmlformats.org/officeDocument/2006/relationships/hyperlink" Target="#'FE y GEI 2014'!A1" /><Relationship Id="rId3" Type="http://schemas.openxmlformats.org/officeDocument/2006/relationships/hyperlink" Target="#'IB 6B1 - MYPE e I'!A1" /><Relationship Id="rId4" Type="http://schemas.openxmlformats.org/officeDocument/2006/relationships/hyperlink" Target="#'IB 6B1 - Pesca y A'!A1" /></Relationships>
</file>

<file path=xl/drawings/_rels/drawing6.xml.rels><?xml version="1.0" encoding="utf-8" standalone="yes"?><Relationships xmlns="http://schemas.openxmlformats.org/package/2006/relationships"><Relationship Id="rId1" Type="http://schemas.openxmlformats.org/officeDocument/2006/relationships/hyperlink" Target="#'Fac Conv'!A1" /><Relationship Id="rId2" Type="http://schemas.openxmlformats.org/officeDocument/2006/relationships/hyperlink" Target="#'IP 6B1'!A1" /><Relationship Id="rId3" Type="http://schemas.openxmlformats.org/officeDocument/2006/relationships/hyperlink" Target="#Resultados!A1" /><Relationship Id="rId4" Type="http://schemas.openxmlformats.org/officeDocument/2006/relationships/chart" Target="/xl/charts/chart1.xml" /><Relationship Id="rId5"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42</xdr:row>
      <xdr:rowOff>152400</xdr:rowOff>
    </xdr:from>
    <xdr:to>
      <xdr:col>3</xdr:col>
      <xdr:colOff>247650</xdr:colOff>
      <xdr:row>47</xdr:row>
      <xdr:rowOff>66675</xdr:rowOff>
    </xdr:to>
    <xdr:sp macro="" textlink="">
      <xdr:nvSpPr>
        <xdr:cNvPr id="9" name="4 Esquina doblada"/>
        <xdr:cNvSpPr/>
      </xdr:nvSpPr>
      <xdr:spPr>
        <a:xfrm>
          <a:off x="400050" y="8601075"/>
          <a:ext cx="1885950" cy="866775"/>
        </a:xfrm>
        <a:prstGeom prst="foldedCorner">
          <a:avLst/>
        </a:prstGeom>
        <a:solidFill>
          <a:srgbClr val="960096"/>
        </a:solidFill>
        <a:ln w="3175">
          <a:solidFill>
            <a:schemeClr val="tx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chemeClr val="bg1"/>
              </a:solidFill>
              <a:latin typeface="Arial" panose="020B0604020202020204" pitchFamily="34" charset="0"/>
              <a:cs typeface="Arial" panose="020B0604020202020204" pitchFamily="34" charset="0"/>
            </a:rPr>
            <a:t>Hojas de información base:</a:t>
          </a:r>
        </a:p>
        <a:p>
          <a:pPr algn="l"/>
          <a:r>
            <a:rPr lang="en-GB" sz="900" baseline="0">
              <a:solidFill>
                <a:schemeClr val="bg1"/>
              </a:solidFill>
              <a:latin typeface="Arial" panose="020B0604020202020204" pitchFamily="34" charset="0"/>
              <a:cs typeface="Arial" panose="020B0604020202020204" pitchFamily="34" charset="0"/>
            </a:rPr>
            <a:t>"IB 6B1 - MYPE e I"</a:t>
          </a:r>
        </a:p>
        <a:p>
          <a:pPr algn="l"/>
          <a:r>
            <a:rPr lang="en-GB" sz="900" baseline="0">
              <a:solidFill>
                <a:schemeClr val="bg1"/>
              </a:solidFill>
              <a:latin typeface="Arial" panose="020B0604020202020204" pitchFamily="34" charset="0"/>
              <a:cs typeface="Arial" panose="020B0604020202020204" pitchFamily="34" charset="0"/>
            </a:rPr>
            <a:t>"IB 6B1 - Pesca y A"</a:t>
          </a:r>
          <a:endParaRPr lang="en-GB" sz="9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85725</xdr:colOff>
      <xdr:row>42</xdr:row>
      <xdr:rowOff>142875</xdr:rowOff>
    </xdr:from>
    <xdr:to>
      <xdr:col>6</xdr:col>
      <xdr:colOff>180975</xdr:colOff>
      <xdr:row>47</xdr:row>
      <xdr:rowOff>57150</xdr:rowOff>
    </xdr:to>
    <xdr:sp macro="" textlink="">
      <xdr:nvSpPr>
        <xdr:cNvPr id="10" name="9 Esquina doblada"/>
        <xdr:cNvSpPr/>
      </xdr:nvSpPr>
      <xdr:spPr>
        <a:xfrm>
          <a:off x="2886075" y="8591550"/>
          <a:ext cx="1619250" cy="866775"/>
        </a:xfrm>
        <a:prstGeom prst="foldedCorner">
          <a:avLst/>
        </a:prstGeom>
        <a:solidFill>
          <a:srgbClr val="7030A0"/>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just"/>
          <a:r>
            <a:rPr lang="en-GB" sz="900">
              <a:latin typeface="Arial" panose="020B0604020202020204" pitchFamily="34" charset="0"/>
              <a:cs typeface="Arial" panose="020B0604020202020204" pitchFamily="34" charset="0"/>
            </a:rPr>
            <a:t>Hojas de información procesada:</a:t>
          </a:r>
        </a:p>
        <a:p>
          <a:pPr algn="just"/>
          <a:r>
            <a:rPr lang="en-GB" sz="900">
              <a:latin typeface="Arial" panose="020B0604020202020204" pitchFamily="34" charset="0"/>
              <a:cs typeface="Arial" panose="020B0604020202020204" pitchFamily="34" charset="0"/>
            </a:rPr>
            <a:t>"IP 6B1 "</a:t>
          </a:r>
        </a:p>
      </xdr:txBody>
    </xdr:sp>
    <xdr:clientData/>
  </xdr:twoCellAnchor>
  <xdr:twoCellAnchor>
    <xdr:from>
      <xdr:col>4</xdr:col>
      <xdr:colOff>95250</xdr:colOff>
      <xdr:row>54</xdr:row>
      <xdr:rowOff>9525</xdr:rowOff>
    </xdr:from>
    <xdr:to>
      <xdr:col>6</xdr:col>
      <xdr:colOff>190500</xdr:colOff>
      <xdr:row>58</xdr:row>
      <xdr:rowOff>114300</xdr:rowOff>
    </xdr:to>
    <xdr:sp macro="" textlink="">
      <xdr:nvSpPr>
        <xdr:cNvPr id="11" name="11 Esquina doblada"/>
        <xdr:cNvSpPr/>
      </xdr:nvSpPr>
      <xdr:spPr>
        <a:xfrm>
          <a:off x="2895600" y="10744200"/>
          <a:ext cx="1619250" cy="866775"/>
        </a:xfrm>
        <a:prstGeom prst="foldedCorner">
          <a:avLst/>
        </a:prstGeom>
        <a:solidFill>
          <a:srgbClr val="B3A2C7"/>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a:t>
          </a:r>
          <a:r>
            <a:rPr lang="en-GB" sz="900" baseline="0">
              <a:solidFill>
                <a:sysClr val="windowText" lastClr="000000"/>
              </a:solidFill>
              <a:latin typeface="Arial" panose="020B0604020202020204" pitchFamily="34" charset="0"/>
              <a:cs typeface="Arial" panose="020B0604020202020204" pitchFamily="34" charset="0"/>
            </a:rPr>
            <a:t> constantes y factores de conversión:</a:t>
          </a:r>
        </a:p>
        <a:p>
          <a:pPr algn="l"/>
          <a:r>
            <a:rPr lang="en-GB" sz="900" baseline="0">
              <a:solidFill>
                <a:sysClr val="windowText" lastClr="000000"/>
              </a:solidFill>
              <a:latin typeface="Arial" panose="020B0604020202020204" pitchFamily="34" charset="0"/>
              <a:cs typeface="Arial" panose="020B0604020202020204" pitchFamily="34" charset="0"/>
            </a:rPr>
            <a:t>"Fac Conv"</a:t>
          </a:r>
        </a:p>
      </xdr:txBody>
    </xdr:sp>
    <xdr:clientData/>
  </xdr:twoCellAnchor>
  <xdr:twoCellAnchor>
    <xdr:from>
      <xdr:col>8</xdr:col>
      <xdr:colOff>133350</xdr:colOff>
      <xdr:row>48</xdr:row>
      <xdr:rowOff>104775</xdr:rowOff>
    </xdr:from>
    <xdr:to>
      <xdr:col>10</xdr:col>
      <xdr:colOff>228600</xdr:colOff>
      <xdr:row>53</xdr:row>
      <xdr:rowOff>19050</xdr:rowOff>
    </xdr:to>
    <xdr:sp macro="" textlink="">
      <xdr:nvSpPr>
        <xdr:cNvPr id="12" name="12 Esquina doblada"/>
        <xdr:cNvSpPr/>
      </xdr:nvSpPr>
      <xdr:spPr>
        <a:xfrm>
          <a:off x="5981700" y="9696450"/>
          <a:ext cx="1619250" cy="866775"/>
        </a:xfrm>
        <a:prstGeom prst="foldedCorner">
          <a:avLst/>
        </a:prstGeom>
        <a:solidFill>
          <a:srgbClr val="D9D9D9"/>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cálculo de factores de emisión y emisiones de GEI</a:t>
          </a:r>
          <a:r>
            <a:rPr lang="en-GB" sz="900" baseline="0">
              <a:solidFill>
                <a:sysClr val="windowText" lastClr="000000"/>
              </a:solidFill>
              <a:latin typeface="Arial" panose="020B0604020202020204" pitchFamily="34" charset="0"/>
              <a:cs typeface="Arial" panose="020B0604020202020204" pitchFamily="34" charset="0"/>
            </a:rPr>
            <a:t> (GL 1996): </a:t>
          </a:r>
        </a:p>
        <a:p>
          <a:pPr algn="l"/>
          <a:r>
            <a:rPr lang="en-GB" sz="900" baseline="0">
              <a:solidFill>
                <a:sysClr val="windowText" lastClr="000000"/>
              </a:solidFill>
              <a:latin typeface="Arial" panose="020B0604020202020204" pitchFamily="34" charset="0"/>
              <a:cs typeface="Arial" panose="020B0604020202020204" pitchFamily="34" charset="0"/>
            </a:rPr>
            <a:t>"FE y GEI"</a:t>
          </a:r>
          <a:endParaRPr lang="en-GB"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6</xdr:col>
      <xdr:colOff>180975</xdr:colOff>
      <xdr:row>45</xdr:row>
      <xdr:rowOff>0</xdr:rowOff>
    </xdr:from>
    <xdr:to>
      <xdr:col>8</xdr:col>
      <xdr:colOff>133350</xdr:colOff>
      <xdr:row>50</xdr:row>
      <xdr:rowOff>152400</xdr:rowOff>
    </xdr:to>
    <xdr:cxnSp macro="">
      <xdr:nvCxnSpPr>
        <xdr:cNvPr id="14" name="17 Conector angular"/>
        <xdr:cNvCxnSpPr>
          <a:stCxn id="10" idx="3"/>
          <a:endCxn id="12" idx="1"/>
        </xdr:cNvCxnSpPr>
      </xdr:nvCxnSpPr>
      <xdr:spPr>
        <a:xfrm>
          <a:off x="4505325" y="9020175"/>
          <a:ext cx="1476375" cy="1104900"/>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50</xdr:row>
      <xdr:rowOff>152400</xdr:rowOff>
    </xdr:from>
    <xdr:to>
      <xdr:col>8</xdr:col>
      <xdr:colOff>133350</xdr:colOff>
      <xdr:row>56</xdr:row>
      <xdr:rowOff>57150</xdr:rowOff>
    </xdr:to>
    <xdr:cxnSp macro="">
      <xdr:nvCxnSpPr>
        <xdr:cNvPr id="15" name="18 Conector angular"/>
        <xdr:cNvCxnSpPr>
          <a:stCxn id="11" idx="3"/>
          <a:endCxn id="12" idx="1"/>
        </xdr:cNvCxnSpPr>
      </xdr:nvCxnSpPr>
      <xdr:spPr>
        <a:xfrm flipV="1">
          <a:off x="4514850" y="10125075"/>
          <a:ext cx="1466850" cy="1047750"/>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638175</xdr:colOff>
      <xdr:row>48</xdr:row>
      <xdr:rowOff>104775</xdr:rowOff>
    </xdr:from>
    <xdr:to>
      <xdr:col>12</xdr:col>
      <xdr:colOff>733425</xdr:colOff>
      <xdr:row>53</xdr:row>
      <xdr:rowOff>19050</xdr:rowOff>
    </xdr:to>
    <xdr:sp macro="" textlink="">
      <xdr:nvSpPr>
        <xdr:cNvPr id="16" name="22 Esquina doblada"/>
        <xdr:cNvSpPr/>
      </xdr:nvSpPr>
      <xdr:spPr>
        <a:xfrm>
          <a:off x="8010525" y="9696450"/>
          <a:ext cx="1619250" cy="866775"/>
        </a:xfrm>
        <a:prstGeom prst="foldedCorner">
          <a:avLst/>
        </a:prstGeom>
        <a:solidFill>
          <a:srgbClr val="C40E9D"/>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just"/>
          <a:r>
            <a:rPr lang="en-GB" sz="900" b="0">
              <a:solidFill>
                <a:schemeClr val="bg1"/>
              </a:solidFill>
              <a:latin typeface="Arial" panose="020B0604020202020204" pitchFamily="34" charset="0"/>
              <a:cs typeface="Arial" panose="020B0604020202020204" pitchFamily="34" charset="0"/>
            </a:rPr>
            <a:t>Hojas de resultados:</a:t>
          </a:r>
          <a:r>
            <a:rPr lang="en-GB" sz="900" b="0" baseline="0">
              <a:solidFill>
                <a:schemeClr val="bg1"/>
              </a:solidFill>
              <a:latin typeface="Arial" panose="020B0604020202020204" pitchFamily="34" charset="0"/>
              <a:cs typeface="Arial" panose="020B0604020202020204" pitchFamily="34" charset="0"/>
            </a:rPr>
            <a:t> "Resultados"</a:t>
          </a:r>
          <a:endParaRPr lang="en-GB" sz="900" b="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180975</xdr:colOff>
      <xdr:row>47</xdr:row>
      <xdr:rowOff>180975</xdr:rowOff>
    </xdr:from>
    <xdr:to>
      <xdr:col>2</xdr:col>
      <xdr:colOff>742950</xdr:colOff>
      <xdr:row>52</xdr:row>
      <xdr:rowOff>95250</xdr:rowOff>
    </xdr:to>
    <xdr:sp macro="" textlink="">
      <xdr:nvSpPr>
        <xdr:cNvPr id="17" name="24 CuadroTexto"/>
        <xdr:cNvSpPr txBox="1"/>
      </xdr:nvSpPr>
      <xdr:spPr>
        <a:xfrm>
          <a:off x="400050" y="958215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GB" sz="800" i="1">
              <a:solidFill>
                <a:schemeClr val="tx1">
                  <a:lumMod val="50000"/>
                  <a:lumOff val="50000"/>
                </a:schemeClr>
              </a:solidFill>
              <a:latin typeface="Arial" panose="020B0604020202020204" pitchFamily="34" charset="0"/>
              <a:cs typeface="Arial" panose="020B0604020202020204" pitchFamily="34" charset="0"/>
            </a:rPr>
            <a:t>Información original</a:t>
          </a:r>
          <a:r>
            <a:rPr lang="en-GB" sz="800" i="1" baseline="0">
              <a:solidFill>
                <a:schemeClr val="tx1">
                  <a:lumMod val="50000"/>
                  <a:lumOff val="50000"/>
                </a:schemeClr>
              </a:solidFill>
              <a:latin typeface="Arial" panose="020B0604020202020204" pitchFamily="34" charset="0"/>
              <a:cs typeface="Arial" panose="020B0604020202020204" pitchFamily="34" charset="0"/>
            </a:rPr>
            <a:t>, tal cual es entregada por la fuente.</a:t>
          </a:r>
        </a:p>
      </xdr:txBody>
    </xdr:sp>
    <xdr:clientData/>
  </xdr:twoCellAnchor>
  <xdr:twoCellAnchor>
    <xdr:from>
      <xdr:col>4</xdr:col>
      <xdr:colOff>95250</xdr:colOff>
      <xdr:row>47</xdr:row>
      <xdr:rowOff>161925</xdr:rowOff>
    </xdr:from>
    <xdr:to>
      <xdr:col>6</xdr:col>
      <xdr:colOff>190500</xdr:colOff>
      <xdr:row>52</xdr:row>
      <xdr:rowOff>76200</xdr:rowOff>
    </xdr:to>
    <xdr:sp macro="" textlink="">
      <xdr:nvSpPr>
        <xdr:cNvPr id="18" name="25 CuadroTexto"/>
        <xdr:cNvSpPr txBox="1"/>
      </xdr:nvSpPr>
      <xdr:spPr>
        <a:xfrm>
          <a:off x="2895600" y="956310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GB" sz="800" i="1">
              <a:solidFill>
                <a:schemeClr val="tx1">
                  <a:lumMod val="50000"/>
                  <a:lumOff val="50000"/>
                </a:schemeClr>
              </a:solidFill>
              <a:latin typeface="Arial" panose="020B0604020202020204" pitchFamily="34" charset="0"/>
              <a:cs typeface="Arial" panose="020B0604020202020204" pitchFamily="34" charset="0"/>
            </a:rPr>
            <a:t>Información original </a:t>
          </a:r>
          <a:r>
            <a:rPr lang="en-GB" sz="800" i="1" baseline="0">
              <a:solidFill>
                <a:schemeClr val="tx1">
                  <a:lumMod val="50000"/>
                  <a:lumOff val="50000"/>
                </a:schemeClr>
              </a:solidFill>
              <a:latin typeface="Arial" panose="020B0604020202020204" pitchFamily="34" charset="0"/>
              <a:cs typeface="Arial" panose="020B0604020202020204" pitchFamily="34" charset="0"/>
            </a:rPr>
            <a:t>procesada, para ser usada en el RAGEI  del sector.</a:t>
          </a:r>
        </a:p>
      </xdr:txBody>
    </xdr:sp>
    <xdr:clientData/>
  </xdr:twoCellAnchor>
  <xdr:twoCellAnchor>
    <xdr:from>
      <xdr:col>4</xdr:col>
      <xdr:colOff>95250</xdr:colOff>
      <xdr:row>59</xdr:row>
      <xdr:rowOff>38100</xdr:rowOff>
    </xdr:from>
    <xdr:to>
      <xdr:col>6</xdr:col>
      <xdr:colOff>190500</xdr:colOff>
      <xdr:row>63</xdr:row>
      <xdr:rowOff>142875</xdr:rowOff>
    </xdr:to>
    <xdr:sp macro="" textlink="">
      <xdr:nvSpPr>
        <xdr:cNvPr id="19" name="27 CuadroTexto"/>
        <xdr:cNvSpPr txBox="1"/>
      </xdr:nvSpPr>
      <xdr:spPr>
        <a:xfrm>
          <a:off x="2895600" y="11725275"/>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GB" sz="800" i="1">
              <a:solidFill>
                <a:schemeClr val="tx1">
                  <a:lumMod val="50000"/>
                  <a:lumOff val="50000"/>
                </a:schemeClr>
              </a:solidFill>
              <a:latin typeface="Arial" panose="020B0604020202020204" pitchFamily="34" charset="0"/>
              <a:cs typeface="Arial" panose="020B0604020202020204" pitchFamily="34" charset="0"/>
            </a:rPr>
            <a:t>Datos de propiedades de datos vinculados al sector, constantes</a:t>
          </a:r>
          <a:r>
            <a:rPr lang="en-GB" sz="800" i="1" baseline="0">
              <a:solidFill>
                <a:schemeClr val="tx1">
                  <a:lumMod val="50000"/>
                  <a:lumOff val="50000"/>
                </a:schemeClr>
              </a:solidFill>
              <a:latin typeface="Arial" panose="020B0604020202020204" pitchFamily="34" charset="0"/>
              <a:cs typeface="Arial" panose="020B0604020202020204" pitchFamily="34" charset="0"/>
            </a:rPr>
            <a:t> de conversión y factores de emisión por fuente.</a:t>
          </a:r>
        </a:p>
      </xdr:txBody>
    </xdr:sp>
    <xdr:clientData/>
  </xdr:twoCellAnchor>
  <xdr:twoCellAnchor>
    <xdr:from>
      <xdr:col>8</xdr:col>
      <xdr:colOff>133350</xdr:colOff>
      <xdr:row>53</xdr:row>
      <xdr:rowOff>123825</xdr:rowOff>
    </xdr:from>
    <xdr:to>
      <xdr:col>10</xdr:col>
      <xdr:colOff>228600</xdr:colOff>
      <xdr:row>58</xdr:row>
      <xdr:rowOff>38100</xdr:rowOff>
    </xdr:to>
    <xdr:sp macro="" textlink="">
      <xdr:nvSpPr>
        <xdr:cNvPr id="20" name="28 CuadroTexto"/>
        <xdr:cNvSpPr txBox="1"/>
      </xdr:nvSpPr>
      <xdr:spPr>
        <a:xfrm>
          <a:off x="5981700" y="1066800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GB" sz="800" i="1">
              <a:solidFill>
                <a:schemeClr val="tx1">
                  <a:lumMod val="50000"/>
                  <a:lumOff val="50000"/>
                </a:schemeClr>
              </a:solidFill>
              <a:latin typeface="Arial" panose="020B0604020202020204" pitchFamily="34" charset="0"/>
              <a:cs typeface="Arial" panose="020B0604020202020204" pitchFamily="34" charset="0"/>
            </a:rPr>
            <a:t>Formatos de cálculo</a:t>
          </a:r>
          <a:r>
            <a:rPr lang="en-GB" sz="800" i="1" baseline="0">
              <a:solidFill>
                <a:schemeClr val="tx1">
                  <a:lumMod val="50000"/>
                  <a:lumOff val="50000"/>
                </a:schemeClr>
              </a:solidFill>
              <a:latin typeface="Arial" panose="020B0604020202020204" pitchFamily="34" charset="0"/>
              <a:cs typeface="Arial" panose="020B0604020202020204" pitchFamily="34" charset="0"/>
            </a:rPr>
            <a:t>, según las Directrices 1996 del IPCC para inventarios nacionales de GEI (GL1996)</a:t>
          </a:r>
        </a:p>
      </xdr:txBody>
    </xdr:sp>
    <xdr:clientData/>
  </xdr:twoCellAnchor>
  <xdr:twoCellAnchor>
    <xdr:from>
      <xdr:col>10</xdr:col>
      <xdr:colOff>638175</xdr:colOff>
      <xdr:row>53</xdr:row>
      <xdr:rowOff>123825</xdr:rowOff>
    </xdr:from>
    <xdr:to>
      <xdr:col>12</xdr:col>
      <xdr:colOff>733425</xdr:colOff>
      <xdr:row>58</xdr:row>
      <xdr:rowOff>38100</xdr:rowOff>
    </xdr:to>
    <xdr:sp macro="" textlink="">
      <xdr:nvSpPr>
        <xdr:cNvPr id="21" name="29 CuadroTexto"/>
        <xdr:cNvSpPr txBox="1"/>
      </xdr:nvSpPr>
      <xdr:spPr>
        <a:xfrm>
          <a:off x="8010525" y="1066800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800" i="1">
              <a:solidFill>
                <a:schemeClr val="tx1">
                  <a:lumMod val="50000"/>
                  <a:lumOff val="50000"/>
                </a:schemeClr>
              </a:solidFill>
              <a:latin typeface="Arial" panose="020B0604020202020204" pitchFamily="34" charset="0"/>
              <a:cs typeface="Arial" panose="020B0604020202020204" pitchFamily="34" charset="0"/>
            </a:rPr>
            <a:t>Presenta dos versiones:</a:t>
          </a:r>
        </a:p>
        <a:p>
          <a:pPr algn="l"/>
          <a:r>
            <a:rPr lang="en-GB" sz="800" i="1" baseline="0">
              <a:solidFill>
                <a:schemeClr val="tx1">
                  <a:lumMod val="50000"/>
                  <a:lumOff val="50000"/>
                </a:schemeClr>
              </a:solidFill>
              <a:latin typeface="Arial" panose="020B0604020202020204" pitchFamily="34" charset="0"/>
              <a:cs typeface="Arial" panose="020B0604020202020204" pitchFamily="34" charset="0"/>
            </a:rPr>
            <a:t>- Hoja de resultados, según formato GL1996.</a:t>
          </a:r>
        </a:p>
        <a:p>
          <a:pPr algn="l"/>
          <a:r>
            <a:rPr lang="en-GB" sz="800" i="1" baseline="0">
              <a:solidFill>
                <a:schemeClr val="tx1">
                  <a:lumMod val="50000"/>
                  <a:lumOff val="50000"/>
                </a:schemeClr>
              </a:solidFill>
              <a:latin typeface="Arial" panose="020B0604020202020204" pitchFamily="34" charset="0"/>
              <a:cs typeface="Arial" panose="020B0604020202020204" pitchFamily="34" charset="0"/>
            </a:rPr>
            <a:t>- Hoja de resultados, según formato adaptado de GL2006.</a:t>
          </a:r>
        </a:p>
      </xdr:txBody>
    </xdr:sp>
    <xdr:clientData/>
  </xdr:twoCellAnchor>
  <xdr:twoCellAnchor>
    <xdr:from>
      <xdr:col>1</xdr:col>
      <xdr:colOff>123825</xdr:colOff>
      <xdr:row>53</xdr:row>
      <xdr:rowOff>161925</xdr:rowOff>
    </xdr:from>
    <xdr:to>
      <xdr:col>2</xdr:col>
      <xdr:colOff>685800</xdr:colOff>
      <xdr:row>58</xdr:row>
      <xdr:rowOff>76200</xdr:rowOff>
    </xdr:to>
    <xdr:sp macro="" textlink="">
      <xdr:nvSpPr>
        <xdr:cNvPr id="22" name="23 Esquina doblada"/>
        <xdr:cNvSpPr/>
      </xdr:nvSpPr>
      <xdr:spPr>
        <a:xfrm>
          <a:off x="342900" y="10706100"/>
          <a:ext cx="1619250" cy="866775"/>
        </a:xfrm>
        <a:prstGeom prst="foldedCorner">
          <a:avLst/>
        </a:prstGeom>
        <a:solidFill>
          <a:srgbClr val="FFABCD"/>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marL="0" indent="0" algn="l"/>
          <a:r>
            <a:rPr lang="en-GB" sz="900">
              <a:solidFill>
                <a:sysClr val="windowText" lastClr="000000"/>
              </a:solidFill>
              <a:latin typeface="Arial" panose="020B0604020202020204" pitchFamily="34" charset="0"/>
              <a:ea typeface="+mn-ea"/>
              <a:cs typeface="Arial" panose="020B0604020202020204" pitchFamily="34" charset="0"/>
            </a:rPr>
            <a:t>Hoja de características</a:t>
          </a:r>
          <a:r>
            <a:rPr lang="en-GB" sz="900" baseline="0">
              <a:solidFill>
                <a:sysClr val="windowText" lastClr="000000"/>
              </a:solidFill>
              <a:latin typeface="Arial" panose="020B0604020202020204" pitchFamily="34" charset="0"/>
              <a:ea typeface="+mn-ea"/>
              <a:cs typeface="Arial" panose="020B0604020202020204" pitchFamily="34" charset="0"/>
            </a:rPr>
            <a:t> de datos:</a:t>
          </a:r>
        </a:p>
        <a:p>
          <a:pPr marL="0" indent="0" algn="l"/>
          <a:r>
            <a:rPr lang="en-GB" sz="900" baseline="0">
              <a:solidFill>
                <a:sysClr val="windowText" lastClr="000000"/>
              </a:solidFill>
              <a:latin typeface="Arial" panose="020B0604020202020204" pitchFamily="34" charset="0"/>
              <a:ea typeface="+mn-ea"/>
              <a:cs typeface="Arial" panose="020B0604020202020204" pitchFamily="34" charset="0"/>
            </a:rPr>
            <a:t>"Características datos"</a:t>
          </a:r>
        </a:p>
      </xdr:txBody>
    </xdr:sp>
    <xdr:clientData/>
  </xdr:twoCellAnchor>
  <xdr:twoCellAnchor>
    <xdr:from>
      <xdr:col>1</xdr:col>
      <xdr:colOff>123825</xdr:colOff>
      <xdr:row>45</xdr:row>
      <xdr:rowOff>19050</xdr:rowOff>
    </xdr:from>
    <xdr:to>
      <xdr:col>1</xdr:col>
      <xdr:colOff>180975</xdr:colOff>
      <xdr:row>56</xdr:row>
      <xdr:rowOff>28575</xdr:rowOff>
    </xdr:to>
    <xdr:cxnSp macro="">
      <xdr:nvCxnSpPr>
        <xdr:cNvPr id="23" name="26 Conector angular"/>
        <xdr:cNvCxnSpPr>
          <a:stCxn id="22" idx="1"/>
          <a:endCxn id="9" idx="1"/>
        </xdr:cNvCxnSpPr>
      </xdr:nvCxnSpPr>
      <xdr:spPr>
        <a:xfrm rot="10800000" flipH="1">
          <a:off x="342900" y="9039225"/>
          <a:ext cx="57150" cy="2105025"/>
        </a:xfrm>
        <a:prstGeom prst="bentConnector3">
          <a:avLst>
            <a:gd name="adj1" fmla="val -423529"/>
          </a:avLst>
        </a:prstGeom>
        <a:ln w="12700">
          <a:solidFill>
            <a:sysClr val="windowText" lastClr="000000"/>
          </a:solidFill>
          <a:prstDash val="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59</xdr:row>
      <xdr:rowOff>38100</xdr:rowOff>
    </xdr:from>
    <xdr:to>
      <xdr:col>2</xdr:col>
      <xdr:colOff>695325</xdr:colOff>
      <xdr:row>63</xdr:row>
      <xdr:rowOff>142875</xdr:rowOff>
    </xdr:to>
    <xdr:sp macro="" textlink="">
      <xdr:nvSpPr>
        <xdr:cNvPr id="24" name="30 CuadroTexto"/>
        <xdr:cNvSpPr txBox="1"/>
      </xdr:nvSpPr>
      <xdr:spPr>
        <a:xfrm>
          <a:off x="352425" y="11725275"/>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GB" sz="800" i="1">
              <a:solidFill>
                <a:schemeClr val="tx1">
                  <a:lumMod val="50000"/>
                  <a:lumOff val="50000"/>
                </a:schemeClr>
              </a:solidFill>
              <a:latin typeface="Arial" panose="020B0604020202020204" pitchFamily="34" charset="0"/>
              <a:cs typeface="Arial" panose="020B0604020202020204" pitchFamily="34" charset="0"/>
            </a:rPr>
            <a:t>Es una hoja informativa  de los datos del sector, necesarios para el inventario de GEI.</a:t>
          </a:r>
          <a:endParaRPr lang="en-GB" sz="800" i="1" baseline="0">
            <a:solidFill>
              <a:schemeClr val="tx1">
                <a:lumMod val="50000"/>
                <a:lumOff val="50000"/>
              </a:schemeClr>
            </a:solidFill>
            <a:latin typeface="Arial" panose="020B0604020202020204" pitchFamily="34" charset="0"/>
            <a:cs typeface="Arial" panose="020B0604020202020204" pitchFamily="34" charset="0"/>
          </a:endParaRPr>
        </a:p>
      </xdr:txBody>
    </xdr:sp>
    <xdr:clientData/>
  </xdr:twoCellAnchor>
  <xdr:twoCellAnchor>
    <xdr:from>
      <xdr:col>10</xdr:col>
      <xdr:colOff>228600</xdr:colOff>
      <xdr:row>50</xdr:row>
      <xdr:rowOff>152400</xdr:rowOff>
    </xdr:from>
    <xdr:to>
      <xdr:col>10</xdr:col>
      <xdr:colOff>638175</xdr:colOff>
      <xdr:row>50</xdr:row>
      <xdr:rowOff>152400</xdr:rowOff>
    </xdr:to>
    <xdr:cxnSp macro="">
      <xdr:nvCxnSpPr>
        <xdr:cNvPr id="25" name="Conector recto de flecha 24"/>
        <xdr:cNvCxnSpPr>
          <a:stCxn id="12" idx="3"/>
          <a:endCxn id="16" idx="1"/>
        </xdr:cNvCxnSpPr>
      </xdr:nvCxnSpPr>
      <xdr:spPr>
        <a:xfrm flipV="1">
          <a:off x="7600950" y="10125075"/>
          <a:ext cx="409575"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44</xdr:row>
      <xdr:rowOff>180975</xdr:rowOff>
    </xdr:from>
    <xdr:to>
      <xdr:col>4</xdr:col>
      <xdr:colOff>47625</xdr:colOff>
      <xdr:row>44</xdr:row>
      <xdr:rowOff>180975</xdr:rowOff>
    </xdr:to>
    <xdr:cxnSp macro="">
      <xdr:nvCxnSpPr>
        <xdr:cNvPr id="33" name="Conector recto de flecha 32"/>
        <xdr:cNvCxnSpPr/>
      </xdr:nvCxnSpPr>
      <xdr:spPr>
        <a:xfrm>
          <a:off x="2314575" y="9010650"/>
          <a:ext cx="533400"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18</xdr:row>
      <xdr:rowOff>76200</xdr:rowOff>
    </xdr:from>
    <xdr:to>
      <xdr:col>3</xdr:col>
      <xdr:colOff>695325</xdr:colOff>
      <xdr:row>27</xdr:row>
      <xdr:rowOff>95250</xdr:rowOff>
    </xdr:to>
    <xdr:pic>
      <xdr:nvPicPr>
        <xdr:cNvPr id="27" name="Imagen 26"/>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1504950" y="3952875"/>
          <a:ext cx="1228725" cy="1733550"/>
        </a:xfrm>
        <a:prstGeom prst="rect">
          <a:avLst/>
        </a:prstGeom>
        <a:ln>
          <a:noFill/>
        </a:ln>
      </xdr:spPr>
    </xdr:pic>
    <xdr:clientData/>
  </xdr:twoCellAnchor>
  <xdr:twoCellAnchor>
    <xdr:from>
      <xdr:col>6</xdr:col>
      <xdr:colOff>266700</xdr:colOff>
      <xdr:row>10</xdr:row>
      <xdr:rowOff>47625</xdr:rowOff>
    </xdr:from>
    <xdr:to>
      <xdr:col>12</xdr:col>
      <xdr:colOff>828675</xdr:colOff>
      <xdr:row>10</xdr:row>
      <xdr:rowOff>409575</xdr:rowOff>
    </xdr:to>
    <xdr:grpSp>
      <xdr:nvGrpSpPr>
        <xdr:cNvPr id="29" name="2 Grupo"/>
        <xdr:cNvGrpSpPr/>
      </xdr:nvGrpSpPr>
      <xdr:grpSpPr>
        <a:xfrm>
          <a:off x="4591050" y="2105025"/>
          <a:ext cx="5133975" cy="361950"/>
          <a:chOff x="2112538" y="2862662"/>
          <a:chExt cx="4800861" cy="533400"/>
        </a:xfrm>
      </xdr:grpSpPr>
      <xdr:sp macro="" textlink="">
        <xdr:nvSpPr>
          <xdr:cNvPr id="30" name="1 Cerrar llave"/>
          <xdr:cNvSpPr/>
        </xdr:nvSpPr>
        <xdr:spPr>
          <a:xfrm>
            <a:off x="2112538" y="2904801"/>
            <a:ext cx="72013" cy="312039"/>
          </a:xfrm>
          <a:prstGeom prst="rightBrace">
            <a:avLst>
              <a:gd name="adj1" fmla="val 23957"/>
              <a:gd name="adj2" fmla="val 50000"/>
            </a:avLst>
          </a:prstGeom>
          <a:ln>
            <a:headEnd type="none"/>
            <a:tailEnd type="non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34" name="7 CuadroTexto"/>
          <xdr:cNvSpPr txBox="1"/>
        </xdr:nvSpPr>
        <xdr:spPr>
          <a:xfrm>
            <a:off x="2179750" y="2862662"/>
            <a:ext cx="4733649"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900" b="1" baseline="0">
                <a:latin typeface="Arial" panose="020B0604020202020204" pitchFamily="34" charset="0"/>
                <a:cs typeface="Arial" panose="020B0604020202020204" pitchFamily="34" charset="0"/>
              </a:rPr>
              <a:t>6B1 (Enfluentes industriales)</a:t>
            </a:r>
            <a:r>
              <a:rPr lang="en-GB" sz="900" b="0" baseline="0">
                <a:latin typeface="Arial" panose="020B0604020202020204" pitchFamily="34" charset="0"/>
                <a:cs typeface="Arial" panose="020B0604020202020204" pitchFamily="34" charset="0"/>
              </a:rPr>
              <a:t>:</a:t>
            </a:r>
            <a:r>
              <a:rPr lang="en-GB" sz="900" b="1" baseline="0">
                <a:latin typeface="Arial" panose="020B0604020202020204" pitchFamily="34" charset="0"/>
                <a:cs typeface="Arial" panose="020B0604020202020204" pitchFamily="34" charset="0"/>
              </a:rPr>
              <a:t> </a:t>
            </a:r>
            <a:r>
              <a:rPr lang="en-GB" sz="900" b="0" baseline="0">
                <a:latin typeface="Arial" panose="020B0604020202020204" pitchFamily="34" charset="0"/>
                <a:cs typeface="Arial" panose="020B0604020202020204" pitchFamily="34" charset="0"/>
              </a:rPr>
              <a:t>Emisiones de CH</a:t>
            </a:r>
            <a:r>
              <a:rPr lang="en-GB" sz="900" b="0" baseline="-25000">
                <a:latin typeface="Arial" panose="020B0604020202020204" pitchFamily="34" charset="0"/>
                <a:cs typeface="Arial" panose="020B0604020202020204" pitchFamily="34" charset="0"/>
              </a:rPr>
              <a:t>4</a:t>
            </a:r>
            <a:r>
              <a:rPr lang="en-GB" sz="900" b="0" baseline="0">
                <a:latin typeface="Arial" panose="020B0604020202020204" pitchFamily="34" charset="0"/>
                <a:cs typeface="Arial" panose="020B0604020202020204" pitchFamily="34" charset="0"/>
              </a:rPr>
              <a:t> generadas por el tratamiento y eliminación de agua residual industrial.</a:t>
            </a:r>
            <a:endParaRPr lang="en-GB" sz="900">
              <a:latin typeface="Arial" panose="020B0604020202020204" pitchFamily="34" charset="0"/>
              <a:cs typeface="Arial" panose="020B0604020202020204" pitchFamily="34" charset="0"/>
            </a:endParaRPr>
          </a:p>
        </xdr:txBody>
      </xdr:sp>
    </xdr:grpSp>
    <xdr:clientData/>
  </xdr:twoCellAnchor>
  <xdr:oneCellAnchor>
    <xdr:from>
      <xdr:col>6</xdr:col>
      <xdr:colOff>323850</xdr:colOff>
      <xdr:row>19</xdr:row>
      <xdr:rowOff>161925</xdr:rowOff>
    </xdr:from>
    <xdr:ext cx="5514975" cy="314325"/>
    <mc:AlternateContent xmlns:mc="http://schemas.openxmlformats.org/markup-compatibility/2006">
      <mc:Choice xmlns:a14="http://schemas.microsoft.com/office/drawing/2010/main" Requires="a14">
        <xdr:sp macro="" textlink="">
          <xdr:nvSpPr>
            <xdr:cNvPr id="35" name="8 CuadroTexto"/>
            <xdr:cNvSpPr txBox="1"/>
          </xdr:nvSpPr>
          <xdr:spPr>
            <a:xfrm>
              <a:off x="4648200" y="4229100"/>
              <a:ext cx="551497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r>
                <a:rPr lang="es-PE" sz="1400" i="0">
                  <a:latin typeface="+mn-lt"/>
                  <a:cs typeface="Times New Roman" panose="02020603050405020304" pitchFamily="18" charset="0"/>
                </a:rPr>
                <a:t>Emisiones</a:t>
              </a:r>
              <a:r>
                <a:rPr lang="es-PE" sz="1400" i="0" baseline="0">
                  <a:latin typeface="+mn-lt"/>
                  <a:cs typeface="Times New Roman" panose="02020603050405020304" pitchFamily="18" charset="0"/>
                </a:rPr>
                <a:t>  GEI </a:t>
              </a:r>
              <a14:m>
                <m:oMath xmlns:m="http://schemas.openxmlformats.org/officeDocument/2006/math">
                  <m:r>
                    <a:rPr lang="es-PE" sz="1400" i="1">
                      <a:latin typeface="Cambria Math"/>
                    </a:rPr>
                    <m:t>=</m:t>
                  </m:r>
                  <m:r>
                    <a:rPr lang="es-PE" sz="1400" b="0" i="1">
                      <a:latin typeface="Cambria Math"/>
                    </a:rPr>
                    <m:t>𝑁𝑖𝑣𝑒𝑙</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𝐴𝑐𝑡𝑖𝑣𝑖𝑑𝑎𝑑</m:t>
                  </m:r>
                  <m:r>
                    <a:rPr lang="es-PE" sz="1400" b="0" i="1">
                      <a:latin typeface="Cambria Math"/>
                    </a:rPr>
                    <m:t> </m:t>
                  </m:r>
                  <m:r>
                    <a:rPr lang="es-PE" sz="1400" b="0" i="1">
                      <a:latin typeface="Cambria Math"/>
                    </a:rPr>
                    <m:t>𝑥</m:t>
                  </m:r>
                  <m:r>
                    <a:rPr lang="es-PE" sz="1400" b="0" i="1">
                      <a:latin typeface="Cambria Math"/>
                    </a:rPr>
                    <m:t> </m:t>
                  </m:r>
                  <m:r>
                    <a:rPr lang="es-PE" sz="1400" b="0" i="1">
                      <a:latin typeface="Cambria Math"/>
                    </a:rPr>
                    <m:t>𝐹𝑎𝑐𝑡𝑜𝑟</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𝐸𝑚𝑖𝑠𝑖</m:t>
                  </m:r>
                  <m:r>
                    <a:rPr lang="es-PE" sz="1400" b="0" i="1">
                      <a:latin typeface="Cambria Math"/>
                    </a:rPr>
                    <m:t>ó</m:t>
                  </m:r>
                  <m:r>
                    <a:rPr lang="es-PE" sz="1400" b="0" i="1">
                      <a:latin typeface="Cambria Math"/>
                    </a:rPr>
                    <m:t>𝑛</m:t>
                  </m:r>
                </m:oMath>
              </a14:m>
              <a:endParaRPr lang="es-PE" sz="1400" i="1">
                <a:latin typeface="Arial" panose="020B0604020202020204" pitchFamily="34" charset="0"/>
                <a:cs typeface="Arial" panose="020B0604020202020204" pitchFamily="34" charset="0"/>
              </a:endParaRPr>
            </a:p>
          </xdr:txBody>
        </xdr:sp>
      </mc:Choice>
      <mc:Fallback>
        <xdr:sp macro="" textlink="">
          <xdr:nvSpPr>
            <xdr:cNvPr id="35" name="8 CuadroTexto"/>
            <xdr:cNvSpPr txBox="1"/>
          </xdr:nvSpPr>
          <xdr:spPr>
            <a:xfrm>
              <a:off x="4648200" y="4229100"/>
              <a:ext cx="551497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r>
                <a:rPr lang="es-PE" sz="1400" i="0">
                  <a:latin typeface="+mn-lt"/>
                  <a:cs typeface="Times New Roman" panose="02020603050405020304" pitchFamily="18" charset="0"/>
                </a:rPr>
                <a:t>Emisiones</a:t>
              </a:r>
              <a:r>
                <a:rPr lang="es-PE" sz="1400" i="0" baseline="0">
                  <a:latin typeface="+mn-lt"/>
                  <a:cs typeface="Times New Roman" panose="02020603050405020304" pitchFamily="18" charset="0"/>
                </a:rPr>
                <a:t>  GEI </a:t>
              </a:r>
              <a14:m>
                <m:oMath xmlns:m="http://schemas.openxmlformats.org/officeDocument/2006/math">
                  <m:r>
                    <a:rPr lang="es-PE" sz="1400" i="1">
                      <a:latin typeface="Cambria Math"/>
                    </a:rPr>
                    <m:t>=</m:t>
                  </m:r>
                  <m:r>
                    <a:rPr lang="es-PE" sz="1400" b="0" i="1">
                      <a:latin typeface="Cambria Math"/>
                    </a:rPr>
                    <m:t>𝑁𝑖𝑣𝑒𝑙</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𝐴𝑐𝑡𝑖𝑣𝑖𝑑𝑎𝑑</m:t>
                  </m:r>
                  <m:r>
                    <a:rPr lang="es-PE" sz="1400" b="0" i="1">
                      <a:latin typeface="Cambria Math"/>
                    </a:rPr>
                    <m:t> </m:t>
                  </m:r>
                  <m:r>
                    <a:rPr lang="es-PE" sz="1400" b="0" i="1">
                      <a:latin typeface="Cambria Math"/>
                    </a:rPr>
                    <m:t>𝑥</m:t>
                  </m:r>
                  <m:r>
                    <a:rPr lang="es-PE" sz="1400" b="0" i="1">
                      <a:latin typeface="Cambria Math"/>
                    </a:rPr>
                    <m:t> </m:t>
                  </m:r>
                  <m:r>
                    <a:rPr lang="es-PE" sz="1400" b="0" i="1">
                      <a:latin typeface="Cambria Math"/>
                    </a:rPr>
                    <m:t>𝐹𝑎𝑐𝑡𝑜𝑟</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𝐸𝑚𝑖𝑠𝑖</m:t>
                  </m:r>
                  <m:r>
                    <a:rPr lang="es-PE" sz="1400" b="0" i="1">
                      <a:latin typeface="Cambria Math"/>
                    </a:rPr>
                    <m:t>ó</m:t>
                  </m:r>
                  <m:r>
                    <a:rPr lang="es-PE" sz="1400" b="0" i="1">
                      <a:latin typeface="Cambria Math"/>
                    </a:rPr>
                    <m:t>𝑛</m:t>
                  </m:r>
                </m:oMath>
              </a14:m>
              <a:endParaRPr lang="es-PE" sz="1400" i="1">
                <a:latin typeface="Arial" panose="020B0604020202020204" pitchFamily="34" charset="0"/>
                <a:cs typeface="Arial" panose="020B0604020202020204" pitchFamily="34" charset="0"/>
              </a:endParaRPr>
            </a:p>
          </xdr:txBody>
        </xdr:sp>
      </mc:Fallback>
    </mc:AlternateContent>
    <xdr:clientData/>
  </xdr:oneCellAnchor>
  <xdr:twoCellAnchor editAs="oneCell">
    <xdr:from>
      <xdr:col>3</xdr:col>
      <xdr:colOff>723900</xdr:colOff>
      <xdr:row>18</xdr:row>
      <xdr:rowOff>95250</xdr:rowOff>
    </xdr:from>
    <xdr:to>
      <xdr:col>5</xdr:col>
      <xdr:colOff>447675</xdr:colOff>
      <xdr:row>27</xdr:row>
      <xdr:rowOff>76200</xdr:rowOff>
    </xdr:to>
    <xdr:pic>
      <xdr:nvPicPr>
        <xdr:cNvPr id="2" name="1 Imagen"/>
        <xdr:cNvPicPr preferRelativeResize="1">
          <a:picLocks noChangeAspect="1"/>
        </xdr:cNvPicPr>
      </xdr:nvPicPr>
      <xdr:blipFill>
        <a:blip r:embed="rId2"/>
        <a:stretch>
          <a:fillRect/>
        </a:stretch>
      </xdr:blipFill>
      <xdr:spPr>
        <a:xfrm>
          <a:off x="2762250" y="3971925"/>
          <a:ext cx="1247775" cy="1695450"/>
        </a:xfrm>
        <a:prstGeom prst="rect">
          <a:avLst/>
        </a:prstGeom>
        <a:ln>
          <a:noFill/>
        </a:ln>
      </xdr:spPr>
    </xdr:pic>
    <xdr:clientData/>
  </xdr:twoCellAnchor>
  <xdr:twoCellAnchor editAs="oneCell">
    <xdr:from>
      <xdr:col>0</xdr:col>
      <xdr:colOff>219075</xdr:colOff>
      <xdr:row>18</xdr:row>
      <xdr:rowOff>85725</xdr:rowOff>
    </xdr:from>
    <xdr:to>
      <xdr:col>2</xdr:col>
      <xdr:colOff>142875</xdr:colOff>
      <xdr:row>27</xdr:row>
      <xdr:rowOff>104775</xdr:rowOff>
    </xdr:to>
    <xdr:pic>
      <xdr:nvPicPr>
        <xdr:cNvPr id="3" name="2 Imag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19075" y="3962400"/>
          <a:ext cx="1200150" cy="1733550"/>
        </a:xfrm>
        <a:prstGeom prst="rect">
          <a:avLst/>
        </a:prstGeom>
        <a:ln>
          <a:noFill/>
        </a:ln>
      </xdr:spPr>
    </xdr:pic>
    <xdr:clientData/>
  </xdr:twoCellAnchor>
  <xdr:oneCellAnchor>
    <xdr:from>
      <xdr:col>6</xdr:col>
      <xdr:colOff>342900</xdr:colOff>
      <xdr:row>22</xdr:row>
      <xdr:rowOff>66675</xdr:rowOff>
    </xdr:from>
    <xdr:ext cx="6410325" cy="314325"/>
    <mc:AlternateContent xmlns:mc="http://schemas.openxmlformats.org/markup-compatibility/2006">
      <mc:Choice xmlns:a14="http://schemas.microsoft.com/office/drawing/2010/main" Requires="a14">
        <xdr:sp macro="" textlink="">
          <xdr:nvSpPr>
            <xdr:cNvPr id="26" name="8 CuadroTexto"/>
            <xdr:cNvSpPr txBox="1"/>
          </xdr:nvSpPr>
          <xdr:spPr>
            <a:xfrm>
              <a:off x="4667250" y="4705350"/>
              <a:ext cx="641032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r>
                <a:rPr lang="es-PE" sz="1400" i="0">
                  <a:latin typeface="+mn-lt"/>
                  <a:cs typeface="Times New Roman" panose="02020603050405020304" pitchFamily="18" charset="0"/>
                </a:rPr>
                <a:t>Emisiones</a:t>
              </a:r>
              <a:r>
                <a:rPr lang="es-PE" sz="1400" i="0" baseline="0">
                  <a:latin typeface="+mn-lt"/>
                  <a:cs typeface="Times New Roman" panose="02020603050405020304" pitchFamily="18" charset="0"/>
                </a:rPr>
                <a:t>  GEI </a:t>
              </a:r>
              <a14:m>
                <m:oMath xmlns:m="http://schemas.openxmlformats.org/officeDocument/2006/math">
                  <m:r>
                    <a:rPr lang="es-PE" sz="1400" i="1">
                      <a:latin typeface="Cambria Math"/>
                    </a:rPr>
                    <m:t>=</m:t>
                  </m:r>
                  <m:r>
                    <a:rPr lang="es-PE" sz="1400" b="0" i="1">
                      <a:latin typeface="Cambria Math"/>
                    </a:rPr>
                    <m:t>𝑇𝑜𝑡𝑎𝑙</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𝐸𝑓𝑙𝑢𝑒𝑛𝑡𝑒𝑠</m:t>
                  </m:r>
                  <m:r>
                    <a:rPr lang="es-PE" sz="1400" b="0" i="1">
                      <a:latin typeface="Cambria Math"/>
                    </a:rPr>
                    <m:t> </m:t>
                  </m:r>
                  <m:r>
                    <a:rPr lang="es-PE" sz="1400" b="0" i="1">
                      <a:latin typeface="Cambria Math"/>
                    </a:rPr>
                    <m:t>𝑂𝑟𝑔</m:t>
                  </m:r>
                  <m:r>
                    <a:rPr lang="es-PE" sz="1400" b="0" i="1">
                      <a:latin typeface="Cambria Math"/>
                    </a:rPr>
                    <m:t>á</m:t>
                  </m:r>
                  <m:r>
                    <a:rPr lang="es-PE" sz="1400" b="0" i="1">
                      <a:latin typeface="Cambria Math"/>
                    </a:rPr>
                    <m:t>𝑛𝑖𝑐𝑜𝑠</m:t>
                  </m:r>
                  <m:r>
                    <a:rPr lang="es-PE" sz="1400" b="0" i="1">
                      <a:latin typeface="Cambria Math"/>
                    </a:rPr>
                    <m:t> </m:t>
                  </m:r>
                  <m:r>
                    <a:rPr lang="es-PE" sz="1400" b="0" i="1">
                      <a:latin typeface="Cambria Math"/>
                    </a:rPr>
                    <m:t>𝑇𝑟𝑎𝑡𝑎𝑑𝑜𝑠</m:t>
                  </m:r>
                  <m:r>
                    <a:rPr lang="es-PE" sz="1400" b="0" i="1">
                      <a:latin typeface="Cambria Math"/>
                    </a:rPr>
                    <m:t> </m:t>
                  </m:r>
                  <m:r>
                    <a:rPr lang="es-PE" sz="1400" b="0" i="1">
                      <a:latin typeface="Cambria Math"/>
                    </a:rPr>
                    <m:t>𝑥</m:t>
                  </m:r>
                  <m:r>
                    <a:rPr lang="es-PE" sz="1400" b="0" i="1">
                      <a:latin typeface="Cambria Math"/>
                    </a:rPr>
                    <m:t> </m:t>
                  </m:r>
                  <m:r>
                    <a:rPr lang="es-PE" sz="1400" b="0" i="1">
                      <a:latin typeface="Cambria Math"/>
                    </a:rPr>
                    <m:t>𝐹𝑎𝑐𝑡𝑜𝑟</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𝐸𝑚𝑖𝑠𝑖</m:t>
                  </m:r>
                  <m:r>
                    <a:rPr lang="es-PE" sz="1400" b="0" i="1">
                      <a:latin typeface="Cambria Math"/>
                    </a:rPr>
                    <m:t>ó</m:t>
                  </m:r>
                  <m:r>
                    <a:rPr lang="es-PE" sz="1400" b="0" i="1">
                      <a:latin typeface="Cambria Math"/>
                    </a:rPr>
                    <m:t>𝑛</m:t>
                  </m:r>
                </m:oMath>
              </a14:m>
              <a:endParaRPr lang="es-PE" sz="1400" i="1">
                <a:latin typeface="Arial" panose="020B0604020202020204" pitchFamily="34" charset="0"/>
                <a:cs typeface="Arial" panose="020B0604020202020204" pitchFamily="34" charset="0"/>
              </a:endParaRPr>
            </a:p>
          </xdr:txBody>
        </xdr:sp>
      </mc:Choice>
      <mc:Fallback>
        <xdr:sp macro="" textlink="">
          <xdr:nvSpPr>
            <xdr:cNvPr id="26" name="8 CuadroTexto"/>
            <xdr:cNvSpPr txBox="1"/>
          </xdr:nvSpPr>
          <xdr:spPr>
            <a:xfrm>
              <a:off x="4667250" y="4705350"/>
              <a:ext cx="641032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r>
                <a:rPr lang="es-PE" sz="1400" i="0">
                  <a:latin typeface="+mn-lt"/>
                  <a:cs typeface="Times New Roman" panose="02020603050405020304" pitchFamily="18" charset="0"/>
                </a:rPr>
                <a:t>Emisiones</a:t>
              </a:r>
              <a:r>
                <a:rPr lang="es-PE" sz="1400" i="0" baseline="0">
                  <a:latin typeface="+mn-lt"/>
                  <a:cs typeface="Times New Roman" panose="02020603050405020304" pitchFamily="18" charset="0"/>
                </a:rPr>
                <a:t>  GEI </a:t>
              </a:r>
              <a14:m>
                <m:oMath xmlns:m="http://schemas.openxmlformats.org/officeDocument/2006/math">
                  <m:r>
                    <a:rPr lang="es-PE" sz="1400" i="1">
                      <a:latin typeface="Cambria Math"/>
                    </a:rPr>
                    <m:t>=</m:t>
                  </m:r>
                  <m:r>
                    <a:rPr lang="es-PE" sz="1400" b="0" i="1">
                      <a:latin typeface="Cambria Math"/>
                    </a:rPr>
                    <m:t>𝑇𝑜𝑡𝑎𝑙</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𝐸𝑓𝑙𝑢𝑒𝑛𝑡𝑒𝑠</m:t>
                  </m:r>
                  <m:r>
                    <a:rPr lang="es-PE" sz="1400" b="0" i="1">
                      <a:latin typeface="Cambria Math"/>
                    </a:rPr>
                    <m:t> </m:t>
                  </m:r>
                  <m:r>
                    <a:rPr lang="es-PE" sz="1400" b="0" i="1">
                      <a:latin typeface="Cambria Math"/>
                    </a:rPr>
                    <m:t>𝑂𝑟𝑔</m:t>
                  </m:r>
                  <m:r>
                    <a:rPr lang="es-PE" sz="1400" b="0" i="1">
                      <a:latin typeface="Cambria Math"/>
                    </a:rPr>
                    <m:t>á</m:t>
                  </m:r>
                  <m:r>
                    <a:rPr lang="es-PE" sz="1400" b="0" i="1">
                      <a:latin typeface="Cambria Math"/>
                    </a:rPr>
                    <m:t>𝑛𝑖𝑐𝑜𝑠</m:t>
                  </m:r>
                  <m:r>
                    <a:rPr lang="es-PE" sz="1400" b="0" i="1">
                      <a:latin typeface="Cambria Math"/>
                    </a:rPr>
                    <m:t> </m:t>
                  </m:r>
                  <m:r>
                    <a:rPr lang="es-PE" sz="1400" b="0" i="1">
                      <a:latin typeface="Cambria Math"/>
                    </a:rPr>
                    <m:t>𝑇𝑟𝑎𝑡𝑎𝑑𝑜𝑠</m:t>
                  </m:r>
                  <m:r>
                    <a:rPr lang="es-PE" sz="1400" b="0" i="1">
                      <a:latin typeface="Cambria Math"/>
                    </a:rPr>
                    <m:t> </m:t>
                  </m:r>
                  <m:r>
                    <a:rPr lang="es-PE" sz="1400" b="0" i="1">
                      <a:latin typeface="Cambria Math"/>
                    </a:rPr>
                    <m:t>𝑥</m:t>
                  </m:r>
                  <m:r>
                    <a:rPr lang="es-PE" sz="1400" b="0" i="1">
                      <a:latin typeface="Cambria Math"/>
                    </a:rPr>
                    <m:t> </m:t>
                  </m:r>
                  <m:r>
                    <a:rPr lang="es-PE" sz="1400" b="0" i="1">
                      <a:latin typeface="Cambria Math"/>
                    </a:rPr>
                    <m:t>𝐹𝑎𝑐𝑡𝑜𝑟</m:t>
                  </m:r>
                  <m:r>
                    <a:rPr lang="es-PE" sz="1400" b="0" i="1">
                      <a:latin typeface="Cambria Math"/>
                    </a:rPr>
                    <m:t> </m:t>
                  </m:r>
                  <m:r>
                    <a:rPr lang="es-PE" sz="1400" b="0" i="1">
                      <a:latin typeface="Cambria Math"/>
                    </a:rPr>
                    <m:t>𝑑𝑒</m:t>
                  </m:r>
                  <m:r>
                    <a:rPr lang="es-PE" sz="1400" b="0" i="1">
                      <a:latin typeface="Cambria Math"/>
                    </a:rPr>
                    <m:t> </m:t>
                  </m:r>
                  <m:r>
                    <a:rPr lang="es-PE" sz="1400" b="0" i="1">
                      <a:latin typeface="Cambria Math"/>
                    </a:rPr>
                    <m:t>𝐸𝑚𝑖𝑠𝑖</m:t>
                  </m:r>
                  <m:r>
                    <a:rPr lang="es-PE" sz="1400" b="0" i="1">
                      <a:latin typeface="Cambria Math"/>
                    </a:rPr>
                    <m:t>ó</m:t>
                  </m:r>
                  <m:r>
                    <a:rPr lang="es-PE" sz="1400" b="0" i="1">
                      <a:latin typeface="Cambria Math"/>
                    </a:rPr>
                    <m:t>𝑛</m:t>
                  </m:r>
                </m:oMath>
              </a14:m>
              <a:endParaRPr lang="es-PE" sz="1400" i="1">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1209675</xdr:colOff>
      <xdr:row>8</xdr:row>
      <xdr:rowOff>133350</xdr:rowOff>
    </xdr:from>
    <xdr:to>
      <xdr:col>9</xdr:col>
      <xdr:colOff>542925</xdr:colOff>
      <xdr:row>10</xdr:row>
      <xdr:rowOff>47625</xdr:rowOff>
    </xdr:to>
    <xdr:sp macro="" textlink="">
      <xdr:nvSpPr>
        <xdr:cNvPr id="6" name="Pentágono 2"/>
        <xdr:cNvSpPr/>
      </xdr:nvSpPr>
      <xdr:spPr>
        <a:xfrm>
          <a:off x="15716250" y="1714500"/>
          <a:ext cx="3657600" cy="476250"/>
        </a:xfrm>
        <a:prstGeom prst="homePlate">
          <a:avLst/>
        </a:prstGeom>
        <a:solidFill>
          <a:srgbClr val="BDD7EE"/>
        </a:solidFill>
        <a:ln w="0">
          <a:noFill/>
        </a:ln>
        <a:effectLst>
          <a:glow rad="101600">
            <a:srgbClr val="745892">
              <a:alpha val="60000"/>
            </a:srgbClr>
          </a:glo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rgbClr val="000000"/>
              </a:solidFill>
              <a:effectLst/>
              <a:latin typeface="Arial" panose="020B0604020202020204" pitchFamily="34" charset="0"/>
              <a:ea typeface="Calibri" panose="020F0502020204030204" pitchFamily="34" charset="0"/>
              <a:cs typeface="Arial" panose="020B0604020202020204" pitchFamily="34" charset="0"/>
            </a:rPr>
            <a:t>InfoBase</a:t>
          </a:r>
          <a:r>
            <a:rPr lang="es-PE" sz="90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 - MYPE e Industria</a:t>
          </a:r>
          <a:endParaRPr lang="es-PE" sz="9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9</xdr:col>
      <xdr:colOff>266700</xdr:colOff>
      <xdr:row>8</xdr:row>
      <xdr:rowOff>114300</xdr:rowOff>
    </xdr:from>
    <xdr:to>
      <xdr:col>13</xdr:col>
      <xdr:colOff>581025</xdr:colOff>
      <xdr:row>10</xdr:row>
      <xdr:rowOff>38100</xdr:rowOff>
    </xdr:to>
    <xdr:sp macro="" textlink="">
      <xdr:nvSpPr>
        <xdr:cNvPr id="7" name="Cheurón 3">
          <a:hlinkClick r:id="rId1"/>
        </xdr:cNvPr>
        <xdr:cNvSpPr/>
      </xdr:nvSpPr>
      <xdr:spPr>
        <a:xfrm>
          <a:off x="19097625" y="1695450"/>
          <a:ext cx="4067175" cy="485775"/>
        </a:xfrm>
        <a:prstGeom prst="chevron">
          <a:avLst/>
        </a:prstGeom>
        <a:solidFill>
          <a:srgbClr val="2E75B6"/>
        </a:solidFill>
        <a:ln w="19050">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effectLst/>
              <a:latin typeface="Arial" panose="020B0604020202020204" pitchFamily="34" charset="0"/>
              <a:ea typeface="Calibri" panose="020F0502020204030204" pitchFamily="34" charset="0"/>
              <a:cs typeface="Arial" panose="020B0604020202020204" pitchFamily="34" charset="0"/>
            </a:rPr>
            <a:t>InfoProcesada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14</xdr:row>
      <xdr:rowOff>19050</xdr:rowOff>
    </xdr:from>
    <xdr:to>
      <xdr:col>8</xdr:col>
      <xdr:colOff>866775</xdr:colOff>
      <xdr:row>16</xdr:row>
      <xdr:rowOff>85725</xdr:rowOff>
    </xdr:to>
    <xdr:sp macro="" textlink="">
      <xdr:nvSpPr>
        <xdr:cNvPr id="3" name="Pentágono 2"/>
        <xdr:cNvSpPr/>
      </xdr:nvSpPr>
      <xdr:spPr>
        <a:xfrm>
          <a:off x="12087225" y="2771775"/>
          <a:ext cx="1647825" cy="428625"/>
        </a:xfrm>
        <a:prstGeom prst="homePlate">
          <a:avLst/>
        </a:prstGeom>
        <a:solidFill>
          <a:srgbClr val="BDD7EE"/>
        </a:solidFill>
        <a:ln w="0">
          <a:noFill/>
        </a:ln>
        <a:effectLst>
          <a:glow rad="101600">
            <a:srgbClr val="745892">
              <a:alpha val="60000"/>
            </a:srgbClr>
          </a:glo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rgbClr val="000000"/>
              </a:solidFill>
              <a:effectLst/>
              <a:latin typeface="Arial" panose="020B0604020202020204" pitchFamily="34" charset="0"/>
              <a:ea typeface="Calibri" panose="020F0502020204030204" pitchFamily="34" charset="0"/>
              <a:cs typeface="Arial" panose="020B0604020202020204" pitchFamily="34" charset="0"/>
            </a:rPr>
            <a:t>Infobase</a:t>
          </a:r>
          <a:r>
            <a:rPr lang="es-PE" sz="90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 - Pesca y Acuicultura</a:t>
          </a:r>
          <a:endParaRPr lang="es-PE" sz="9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8</xdr:col>
      <xdr:colOff>742950</xdr:colOff>
      <xdr:row>14</xdr:row>
      <xdr:rowOff>9525</xdr:rowOff>
    </xdr:from>
    <xdr:to>
      <xdr:col>11</xdr:col>
      <xdr:colOff>409575</xdr:colOff>
      <xdr:row>16</xdr:row>
      <xdr:rowOff>76200</xdr:rowOff>
    </xdr:to>
    <xdr:sp macro="" textlink="">
      <xdr:nvSpPr>
        <xdr:cNvPr id="4" name="Cheurón 3">
          <a:hlinkClick r:id="rId1"/>
        </xdr:cNvPr>
        <xdr:cNvSpPr/>
      </xdr:nvSpPr>
      <xdr:spPr>
        <a:xfrm>
          <a:off x="13611225" y="2762250"/>
          <a:ext cx="1781175" cy="428625"/>
        </a:xfrm>
        <a:prstGeom prst="chevron">
          <a:avLst/>
        </a:prstGeom>
        <a:solidFill>
          <a:srgbClr val="2E75B6"/>
        </a:solidFill>
        <a:ln w="19050">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effectLst/>
              <a:latin typeface="Arial" panose="020B0604020202020204" pitchFamily="34" charset="0"/>
              <a:ea typeface="Calibri" panose="020F0502020204030204" pitchFamily="34" charset="0"/>
              <a:cs typeface="Arial" panose="020B0604020202020204" pitchFamily="34" charset="0"/>
            </a:rPr>
            <a:t>InfoProcesada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523875</xdr:colOff>
      <xdr:row>4</xdr:row>
      <xdr:rowOff>104775</xdr:rowOff>
    </xdr:from>
    <xdr:to>
      <xdr:col>20</xdr:col>
      <xdr:colOff>657225</xdr:colOff>
      <xdr:row>33</xdr:row>
      <xdr:rowOff>133350</xdr:rowOff>
    </xdr:to>
    <xdr:pic>
      <xdr:nvPicPr>
        <xdr:cNvPr id="7" name="6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973675" y="752475"/>
          <a:ext cx="5467350" cy="5534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1362075</xdr:colOff>
      <xdr:row>6</xdr:row>
      <xdr:rowOff>133350</xdr:rowOff>
    </xdr:from>
    <xdr:to>
      <xdr:col>9</xdr:col>
      <xdr:colOff>733425</xdr:colOff>
      <xdr:row>11</xdr:row>
      <xdr:rowOff>152400</xdr:rowOff>
    </xdr:to>
    <xdr:sp macro="" textlink="">
      <xdr:nvSpPr>
        <xdr:cNvPr id="2" name="Cheurón 6"/>
        <xdr:cNvSpPr/>
      </xdr:nvSpPr>
      <xdr:spPr>
        <a:xfrm>
          <a:off x="18030825" y="1314450"/>
          <a:ext cx="2390775" cy="876300"/>
        </a:xfrm>
        <a:prstGeom prst="chevron">
          <a:avLst/>
        </a:prstGeom>
        <a:solidFill>
          <a:srgbClr val="2E75B6"/>
        </a:solidFill>
        <a:ln w="19050">
          <a:solidFill>
            <a:srgbClr val="CC99FF"/>
          </a:solidFill>
          <a:headEnd type="none"/>
          <a:tailEnd type="none"/>
        </a:ln>
        <a:effectLst>
          <a:glow rad="101600">
            <a:srgbClr val="745892">
              <a:alpha val="6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effectLst/>
              <a:latin typeface="Arial" panose="020B0604020202020204" pitchFamily="34" charset="0"/>
              <a:ea typeface="Calibri" panose="020F0502020204030204" pitchFamily="34" charset="0"/>
              <a:cs typeface="Arial" panose="020B0604020202020204" pitchFamily="34" charset="0"/>
            </a:rPr>
            <a:t>Info  Procesada</a:t>
          </a:r>
        </a:p>
      </xdr:txBody>
    </xdr:sp>
    <xdr:clientData/>
  </xdr:twoCellAnchor>
  <xdr:twoCellAnchor>
    <xdr:from>
      <xdr:col>9</xdr:col>
      <xdr:colOff>361950</xdr:colOff>
      <xdr:row>6</xdr:row>
      <xdr:rowOff>95250</xdr:rowOff>
    </xdr:from>
    <xdr:to>
      <xdr:col>12</xdr:col>
      <xdr:colOff>190500</xdr:colOff>
      <xdr:row>12</xdr:row>
      <xdr:rowOff>19050</xdr:rowOff>
    </xdr:to>
    <xdr:sp macro="" textlink="">
      <xdr:nvSpPr>
        <xdr:cNvPr id="3" name="Cheurón 7">
          <a:hlinkClick r:id="rId1"/>
        </xdr:cNvPr>
        <xdr:cNvSpPr/>
      </xdr:nvSpPr>
      <xdr:spPr>
        <a:xfrm>
          <a:off x="20050125" y="1276350"/>
          <a:ext cx="2305050" cy="942975"/>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chemeClr val="bg1"/>
              </a:solidFill>
              <a:effectLst/>
              <a:latin typeface="Arial" panose="020B0604020202020204" pitchFamily="34" charset="0"/>
              <a:ea typeface="Calibri" panose="020F0502020204030204" pitchFamily="34" charset="0"/>
              <a:cs typeface="Arial" panose="020B0604020202020204" pitchFamily="34" charset="0"/>
            </a:rPr>
            <a:t>Factores</a:t>
          </a:r>
          <a:r>
            <a:rPr lang="es-PE" sz="900" baseline="0">
              <a:solidFill>
                <a:schemeClr val="bg1"/>
              </a:solidFill>
              <a:effectLst/>
              <a:latin typeface="Arial" panose="020B0604020202020204" pitchFamily="34" charset="0"/>
              <a:ea typeface="Calibri" panose="020F0502020204030204" pitchFamily="34" charset="0"/>
              <a:cs typeface="Arial" panose="020B0604020202020204" pitchFamily="34" charset="0"/>
            </a:rPr>
            <a:t> de conversión</a:t>
          </a:r>
          <a:endParaRPr lang="es-PE" sz="900">
            <a:solidFill>
              <a:schemeClr val="bg1"/>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11</xdr:col>
      <xdr:colOff>504825</xdr:colOff>
      <xdr:row>6</xdr:row>
      <xdr:rowOff>95250</xdr:rowOff>
    </xdr:from>
    <xdr:to>
      <xdr:col>14</xdr:col>
      <xdr:colOff>390525</xdr:colOff>
      <xdr:row>12</xdr:row>
      <xdr:rowOff>0</xdr:rowOff>
    </xdr:to>
    <xdr:sp macro="" textlink="">
      <xdr:nvSpPr>
        <xdr:cNvPr id="4" name="Cheurón 8">
          <a:hlinkClick r:id="rId2"/>
        </xdr:cNvPr>
        <xdr:cNvSpPr/>
      </xdr:nvSpPr>
      <xdr:spPr>
        <a:xfrm>
          <a:off x="21907500" y="1276350"/>
          <a:ext cx="2171700" cy="923925"/>
        </a:xfrm>
        <a:prstGeom prst="chevron">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FE</a:t>
          </a:r>
          <a:r>
            <a:rPr lang="es-PE" sz="9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y Emisiones GEI</a:t>
          </a:r>
          <a:endParaRPr lang="es-PE" sz="9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7</xdr:col>
      <xdr:colOff>47625</xdr:colOff>
      <xdr:row>6</xdr:row>
      <xdr:rowOff>133350</xdr:rowOff>
    </xdr:from>
    <xdr:to>
      <xdr:col>7</xdr:col>
      <xdr:colOff>2028825</xdr:colOff>
      <xdr:row>9</xdr:row>
      <xdr:rowOff>38100</xdr:rowOff>
    </xdr:to>
    <xdr:sp macro="" textlink="">
      <xdr:nvSpPr>
        <xdr:cNvPr id="5" name="Pentágono 5">
          <a:hlinkClick r:id="rId3"/>
        </xdr:cNvPr>
        <xdr:cNvSpPr/>
      </xdr:nvSpPr>
      <xdr:spPr>
        <a:xfrm>
          <a:off x="16716375" y="1314450"/>
          <a:ext cx="1981200" cy="419100"/>
        </a:xfrm>
        <a:prstGeom prst="homePlate">
          <a:avLst/>
        </a:prstGeom>
        <a:solidFill>
          <a:srgbClr val="BDD7EE"/>
        </a:solidFill>
        <a:ln w="0">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rgbClr val="000000"/>
              </a:solidFill>
              <a:effectLst/>
              <a:latin typeface="Arial" panose="020B0604020202020204" pitchFamily="34" charset="0"/>
              <a:ea typeface="Calibri" panose="020F0502020204030204" pitchFamily="34" charset="0"/>
              <a:cs typeface="Arial" panose="020B0604020202020204" pitchFamily="34" charset="0"/>
            </a:rPr>
            <a:t>InfoBase</a:t>
          </a:r>
          <a:r>
            <a:rPr lang="es-PE" sz="90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 - MYPE e Industria</a:t>
          </a:r>
          <a:endParaRPr lang="es-PE" sz="9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7</xdr:col>
      <xdr:colOff>47625</xdr:colOff>
      <xdr:row>9</xdr:row>
      <xdr:rowOff>76200</xdr:rowOff>
    </xdr:from>
    <xdr:to>
      <xdr:col>7</xdr:col>
      <xdr:colOff>2009775</xdr:colOff>
      <xdr:row>11</xdr:row>
      <xdr:rowOff>114300</xdr:rowOff>
    </xdr:to>
    <xdr:sp macro="" textlink="">
      <xdr:nvSpPr>
        <xdr:cNvPr id="6" name="Pentágono 5">
          <a:hlinkClick r:id="rId4"/>
        </xdr:cNvPr>
        <xdr:cNvSpPr/>
      </xdr:nvSpPr>
      <xdr:spPr>
        <a:xfrm>
          <a:off x="16716375" y="1771650"/>
          <a:ext cx="1962150" cy="381000"/>
        </a:xfrm>
        <a:prstGeom prst="homePlate">
          <a:avLst/>
        </a:prstGeom>
        <a:solidFill>
          <a:srgbClr val="BDD7EE"/>
        </a:solidFill>
        <a:ln w="0">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rgbClr val="000000"/>
              </a:solidFill>
              <a:effectLst/>
              <a:latin typeface="Arial" panose="020B0604020202020204" pitchFamily="34" charset="0"/>
              <a:ea typeface="Calibri" panose="020F0502020204030204" pitchFamily="34" charset="0"/>
              <a:cs typeface="Arial" panose="020B0604020202020204" pitchFamily="34" charset="0"/>
            </a:rPr>
            <a:t>InfoBase - Pesca y Acuicultura</a:t>
          </a:r>
        </a:p>
      </xdr:txBody>
    </xdr:sp>
    <xdr:clientData/>
  </xdr:twoCellAnchor>
  <xdr:twoCellAnchor>
    <xdr:from>
      <xdr:col>5</xdr:col>
      <xdr:colOff>590550</xdr:colOff>
      <xdr:row>125</xdr:row>
      <xdr:rowOff>133350</xdr:rowOff>
    </xdr:from>
    <xdr:to>
      <xdr:col>5</xdr:col>
      <xdr:colOff>590550</xdr:colOff>
      <xdr:row>127</xdr:row>
      <xdr:rowOff>133350</xdr:rowOff>
    </xdr:to>
    <xdr:cxnSp macro="">
      <xdr:nvCxnSpPr>
        <xdr:cNvPr id="8" name="Conector recto de flecha 7"/>
        <xdr:cNvCxnSpPr/>
      </xdr:nvCxnSpPr>
      <xdr:spPr>
        <a:xfrm flipV="1">
          <a:off x="15392400" y="22421850"/>
          <a:ext cx="0" cy="342900"/>
        </a:xfrm>
        <a:prstGeom prst="straightConnector1">
          <a:avLst/>
        </a:prstGeom>
        <a:ln w="19050">
          <a:solidFill>
            <a:srgbClr val="FF0066"/>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857250</xdr:colOff>
      <xdr:row>5</xdr:row>
      <xdr:rowOff>142875</xdr:rowOff>
    </xdr:from>
    <xdr:to>
      <xdr:col>13</xdr:col>
      <xdr:colOff>628650</xdr:colOff>
      <xdr:row>10</xdr:row>
      <xdr:rowOff>28575</xdr:rowOff>
    </xdr:to>
    <xdr:sp macro="" textlink="">
      <xdr:nvSpPr>
        <xdr:cNvPr id="6" name="Cheurón 8"/>
        <xdr:cNvSpPr/>
      </xdr:nvSpPr>
      <xdr:spPr>
        <a:xfrm>
          <a:off x="16459200" y="1076325"/>
          <a:ext cx="2943225" cy="847725"/>
        </a:xfrm>
        <a:prstGeom prst="chevron">
          <a:avLst/>
        </a:prstGeom>
        <a:solidFill>
          <a:srgbClr val="D9D9D9"/>
        </a:solidFill>
        <a:ln w="19050">
          <a:solidFill>
            <a:srgbClr val="CC99FF"/>
          </a:solidFill>
          <a:headEnd type="none"/>
          <a:tailEnd type="none"/>
        </a:ln>
        <a:effectLst>
          <a:glow rad="101600">
            <a:srgbClr val="745892">
              <a:alpha val="6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FE y Emisiones GEI</a:t>
          </a:r>
        </a:p>
      </xdr:txBody>
    </xdr:sp>
    <xdr:clientData/>
  </xdr:twoCellAnchor>
  <xdr:twoCellAnchor>
    <xdr:from>
      <xdr:col>9</xdr:col>
      <xdr:colOff>142875</xdr:colOff>
      <xdr:row>5</xdr:row>
      <xdr:rowOff>142875</xdr:rowOff>
    </xdr:from>
    <xdr:to>
      <xdr:col>11</xdr:col>
      <xdr:colOff>419100</xdr:colOff>
      <xdr:row>7</xdr:row>
      <xdr:rowOff>133350</xdr:rowOff>
    </xdr:to>
    <xdr:sp macro="" textlink="">
      <xdr:nvSpPr>
        <xdr:cNvPr id="4" name="Cheurón 6">
          <a:hlinkClick r:id="rId1"/>
        </xdr:cNvPr>
        <xdr:cNvSpPr/>
      </xdr:nvSpPr>
      <xdr:spPr>
        <a:xfrm>
          <a:off x="14611350" y="1076325"/>
          <a:ext cx="2552700" cy="390525"/>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chemeClr val="bg1"/>
              </a:solidFill>
              <a:effectLst/>
              <a:latin typeface="Arial" panose="020B0604020202020204" pitchFamily="34" charset="0"/>
              <a:ea typeface="Calibri" panose="020F0502020204030204" pitchFamily="34" charset="0"/>
              <a:cs typeface="Arial" panose="020B0604020202020204" pitchFamily="34" charset="0"/>
            </a:rPr>
            <a:t>Factores</a:t>
          </a:r>
          <a:r>
            <a:rPr lang="es-PE" sz="900" baseline="0">
              <a:solidFill>
                <a:schemeClr val="bg1"/>
              </a:solidFill>
              <a:effectLst/>
              <a:latin typeface="Arial" panose="020B0604020202020204" pitchFamily="34" charset="0"/>
              <a:ea typeface="Calibri" panose="020F0502020204030204" pitchFamily="34" charset="0"/>
              <a:cs typeface="Arial" panose="020B0604020202020204" pitchFamily="34" charset="0"/>
            </a:rPr>
            <a:t> de conversión</a:t>
          </a:r>
          <a:endParaRPr lang="es-PE" sz="900">
            <a:solidFill>
              <a:schemeClr val="bg1"/>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9</xdr:col>
      <xdr:colOff>123825</xdr:colOff>
      <xdr:row>7</xdr:row>
      <xdr:rowOff>190500</xdr:rowOff>
    </xdr:from>
    <xdr:to>
      <xdr:col>11</xdr:col>
      <xdr:colOff>447675</xdr:colOff>
      <xdr:row>10</xdr:row>
      <xdr:rowOff>9525</xdr:rowOff>
    </xdr:to>
    <xdr:sp macro="" textlink="">
      <xdr:nvSpPr>
        <xdr:cNvPr id="7" name="Cheurón 6">
          <a:hlinkClick r:id="rId2"/>
        </xdr:cNvPr>
        <xdr:cNvSpPr/>
      </xdr:nvSpPr>
      <xdr:spPr>
        <a:xfrm>
          <a:off x="14592300" y="1524000"/>
          <a:ext cx="2600325" cy="381000"/>
        </a:xfrm>
        <a:prstGeom prst="chevron">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7000"/>
            </a:lnSpc>
            <a:spcBef>
              <a:spcPts val="0"/>
            </a:spcBef>
            <a:spcAft>
              <a:spcPts val="800"/>
            </a:spcAft>
            <a:buClrTx/>
            <a:buSzTx/>
            <a:buFontTx/>
            <a:buNone/>
            <a:tabLst/>
            <a:defRPr/>
          </a:pPr>
          <a:r>
            <a:rPr lang="es-PE" sz="900">
              <a:solidFill>
                <a:schemeClr val="lt1"/>
              </a:solidFill>
              <a:effectLst/>
              <a:latin typeface="Arial" pitchFamily="34" charset="0"/>
              <a:ea typeface="+mn-ea"/>
              <a:cs typeface="Arial" pitchFamily="34" charset="0"/>
            </a:rPr>
            <a:t>InfoProcesada</a:t>
          </a:r>
          <a:endParaRPr lang="es-PE" sz="900">
            <a:solidFill>
              <a:schemeClr val="bg1"/>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13</xdr:col>
      <xdr:colOff>209550</xdr:colOff>
      <xdr:row>5</xdr:row>
      <xdr:rowOff>95250</xdr:rowOff>
    </xdr:from>
    <xdr:to>
      <xdr:col>15</xdr:col>
      <xdr:colOff>723900</xdr:colOff>
      <xdr:row>10</xdr:row>
      <xdr:rowOff>57150</xdr:rowOff>
    </xdr:to>
    <xdr:sp macro="" textlink="">
      <xdr:nvSpPr>
        <xdr:cNvPr id="14" name="Cheurón 8">
          <a:hlinkClick r:id="rId3"/>
        </xdr:cNvPr>
        <xdr:cNvSpPr/>
      </xdr:nvSpPr>
      <xdr:spPr>
        <a:xfrm>
          <a:off x="18983325" y="1028700"/>
          <a:ext cx="2171700" cy="923925"/>
        </a:xfrm>
        <a:prstGeom prst="chevron">
          <a:avLst/>
        </a:prstGeom>
        <a:solidFill>
          <a:srgbClr val="CCC1DA"/>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Resultados</a:t>
          </a:r>
        </a:p>
      </xdr:txBody>
    </xdr:sp>
    <xdr:clientData/>
  </xdr:twoCellAnchor>
  <xdr:twoCellAnchor>
    <xdr:from>
      <xdr:col>11</xdr:col>
      <xdr:colOff>762000</xdr:colOff>
      <xdr:row>16</xdr:row>
      <xdr:rowOff>9525</xdr:rowOff>
    </xdr:from>
    <xdr:to>
      <xdr:col>22</xdr:col>
      <xdr:colOff>152400</xdr:colOff>
      <xdr:row>45</xdr:row>
      <xdr:rowOff>152400</xdr:rowOff>
    </xdr:to>
    <xdr:graphicFrame macro="">
      <xdr:nvGraphicFramePr>
        <xdr:cNvPr id="5" name="Gráfico 4"/>
        <xdr:cNvGraphicFramePr/>
      </xdr:nvGraphicFramePr>
      <xdr:xfrm>
        <a:off x="17506950" y="2990850"/>
        <a:ext cx="9058275" cy="10591800"/>
      </xdr:xfrm>
      <a:graphic>
        <a:graphicData uri="http://schemas.openxmlformats.org/drawingml/2006/chart">
          <c:chart xmlns:c="http://schemas.openxmlformats.org/drawingml/2006/chart" r:id="rId4"/>
        </a:graphicData>
      </a:graphic>
    </xdr:graphicFrame>
    <xdr:clientData/>
  </xdr:twoCellAnchor>
  <xdr:twoCellAnchor>
    <xdr:from>
      <xdr:col>11</xdr:col>
      <xdr:colOff>619125</xdr:colOff>
      <xdr:row>52</xdr:row>
      <xdr:rowOff>247650</xdr:rowOff>
    </xdr:from>
    <xdr:to>
      <xdr:col>22</xdr:col>
      <xdr:colOff>19050</xdr:colOff>
      <xdr:row>73</xdr:row>
      <xdr:rowOff>133350</xdr:rowOff>
    </xdr:to>
    <xdr:graphicFrame macro="">
      <xdr:nvGraphicFramePr>
        <xdr:cNvPr id="9" name="Gráfico 8"/>
        <xdr:cNvGraphicFramePr/>
      </xdr:nvGraphicFramePr>
      <xdr:xfrm>
        <a:off x="17364075" y="15297150"/>
        <a:ext cx="9067800" cy="6029325"/>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1</xdr:row>
      <xdr:rowOff>47625</xdr:rowOff>
    </xdr:from>
    <xdr:to>
      <xdr:col>18</xdr:col>
      <xdr:colOff>209550</xdr:colOff>
      <xdr:row>10</xdr:row>
      <xdr:rowOff>66675</xdr:rowOff>
    </xdr:to>
    <xdr:graphicFrame macro="">
      <xdr:nvGraphicFramePr>
        <xdr:cNvPr id="2" name="Gráfico 1"/>
        <xdr:cNvGraphicFramePr/>
      </xdr:nvGraphicFramePr>
      <xdr:xfrm>
        <a:off x="10687050" y="238125"/>
        <a:ext cx="4352925" cy="2276475"/>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38</xdr:row>
      <xdr:rowOff>76200</xdr:rowOff>
    </xdr:from>
    <xdr:to>
      <xdr:col>14</xdr:col>
      <xdr:colOff>57150</xdr:colOff>
      <xdr:row>49</xdr:row>
      <xdr:rowOff>133350</xdr:rowOff>
    </xdr:to>
    <xdr:graphicFrame macro="">
      <xdr:nvGraphicFramePr>
        <xdr:cNvPr id="3" name="Gráfico 2"/>
        <xdr:cNvGraphicFramePr/>
      </xdr:nvGraphicFramePr>
      <xdr:xfrm>
        <a:off x="7000875" y="8829675"/>
        <a:ext cx="4838700" cy="2152650"/>
      </xdr:xfrm>
      <a:graphic>
        <a:graphicData uri="http://schemas.openxmlformats.org/drawingml/2006/chart">
          <c:chart xmlns:c="http://schemas.openxmlformats.org/drawingml/2006/chart" r:id="rId2"/>
        </a:graphicData>
      </a:graphic>
    </xdr:graphicFrame>
    <xdr:clientData/>
  </xdr:twoCellAnchor>
  <xdr:twoCellAnchor>
    <xdr:from>
      <xdr:col>12</xdr:col>
      <xdr:colOff>485775</xdr:colOff>
      <xdr:row>11</xdr:row>
      <xdr:rowOff>0</xdr:rowOff>
    </xdr:from>
    <xdr:to>
      <xdr:col>18</xdr:col>
      <xdr:colOff>266700</xdr:colOff>
      <xdr:row>23</xdr:row>
      <xdr:rowOff>171450</xdr:rowOff>
    </xdr:to>
    <xdr:graphicFrame macro="">
      <xdr:nvGraphicFramePr>
        <xdr:cNvPr id="4" name="Gráfico 3"/>
        <xdr:cNvGraphicFramePr/>
      </xdr:nvGraphicFramePr>
      <xdr:xfrm>
        <a:off x="10744200" y="2657475"/>
        <a:ext cx="4352925" cy="2857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dministrador\AppData\Local\Microsoft\Windows\Temporary%20Internet%20Files\Content.Outlook\KFOMQFXM\Macintosh%20HDFast%20track%20-%2014.04\Para%20os%20participantes\Revised%20stationary%20combustion%20tool%20(draf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User\Configuraci&#243;n%20local\Archivos%20temporales%20de%20Internet\Content.Outlook\5X8UL8DQ\planilla%20de%20inventario%20%20GEI%20(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User\Configuraci&#243;n%20local\Archivos%20temporales%20de%20Internet\Content.Outlook\5X8UL8DQ\planilla%20de%20inventario%20%20GEI%20(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EI\RAGEI\Users\david_000\Desktop\Users\A2GSAC\AppData\Roaming\Microsoft\Excel\Planilha_Invent&#225;rio_2011_V16_ESPANHOL%2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david_000\Desktop\Users\A2GSAC\AppData\Roaming\Microsoft\Excel\Planilha_Invent&#225;rio_2011_V16_ESPANHOL%2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nts%20and%20Settings\User\Configuraci&#243;n%20local\Archivos%20temporales%20de%20Internet\Content.Outlook\5X8UL8DQ\Planilha_Invent&#225;rio_2011_V16_ESPANHOL%20(3)EQUIPO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User\Configuraci&#243;n%20local\Archivos%20temporales%20de%20Internet\Content.Outlook\5X8UL8DQ\Planilha_Invent&#225;rio_2011_V16_ESPANHOL%20(3)EQUIPO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EI\RAGEI\Users\Alfonso\Downloads\Niveles%20de%20Actividad\HC\PETROPERU\Copia%20de%201%20-%20Fuentes%20Estacionarias%20de%20Combusti&#243;n%20-%20PETROPER&#218;%202014.xlsm"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Documentos\CONPAR%20GHG%20Tool%202010%2002_Alt%20Flavia.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cumentos\CONPAR%20GHG%20Tool%202010%2002_Alt%20Flavia.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EI\RAGEI\Users\david_000\Desktop\A2G\Huellas\Odebrecht\6%20proyectos%202011\Planilha_Invent&#225;rio_2011_V16_ESPANHOL%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dor\AppData\Local\Microsoft\Windows\Temporary%20Internet%20Files\Content.Outlook\KFOMQFXM\Macintosh%20HDFast%20track%20-%2014.04\Para%20os%20participantes\Revised%20stationary%20combustion%20tool%20(draf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david_000\Desktop\A2G\Huellas\Odebrecht\6%20proyectos%202011\Planilha_Invent&#225;rio_2011_V16_ESPANHOL%20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Planilha_Invent&#225;rio_2011_V16_ESPANHOL%20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Planilha_Invent&#225;rio_2011_V16_ESPANHOL%2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Users\flaviagabriela\Desktop\Questionario_Coleta_Obra_V18.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Users\flaviagabriela\Desktop\Questionario_Coleta_Obra_V18.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A:\COMMON\CLIMATE\GHG_m&amp;r\Evaluation_Road%20Test%20Draft\Revised%20Tools\Final%20Versions\Mobile\Final\Final(after%20KPMG-MichaelG%20Review)\NextFinal\MOBILE_FinalWorksheet(10.2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EI\RAGEI\Users\david_000\Desktop\a2G%20David\BCP\Informaci&#243;n%20recibida\Directorio%20con%20direcciones_VA.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Users\david_000\Desktop\a2G%20David\BCP\Informaci&#243;n%20recibida\Directorio%20con%20direcciones_VA.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EI\RAGEI\Users\Cristian\AppData\Local\Microsoft\Windows\Temporary%20Internet%20Files\Content.Outlook\EST7LI2P\Data.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Users\Cristian\AppData\Local\Microsoft\Windows\Temporary%20Internet%20Files\Content.Outlook\EST7LI2P\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yaji\max\DATA\MAX\Present.%20Korea%20Ene%2096\Present.%20Korea%20Feb%20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mzinner\AppData\Local\Microsoft\Windows\Temporary%20Internet%20Files\Content.Outlook\6PJ3L8DG\Questionario_Coleta_Obra_V18.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zinner\AppData\Local\Microsoft\Windows\Temporary%20Internet%20Files\Content.Outlook\6PJ3L8DG\Questionario_Coleta_Obra_V1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EI\RAGEI\Users\david_000\Desktop\Documentos\_PastWorks\BCP2008\Calculos\tama&#241;o%20muestr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david_000\Desktop\Documentos\_PastWorks\BCP2008\Calculos\tama&#241;o%20muestra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EI\RAGEI\Users\david_000\Desktop\A2G%20Alfonso\A2G\Huellas\USMP\Huella%20de%20carbono%20USM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david_000\Desktop\A2G%20Alfonso\A2G\Huellas\USMP\Huella%20de%20carbono%20US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row r="9">
          <cell r="E9" t="str">
            <v>Manufacturing</v>
          </cell>
          <cell r="F9" t="str">
            <v>Tier3Manufacturing</v>
          </cell>
        </row>
        <row r="10">
          <cell r="E10" t="str">
            <v>Construction</v>
          </cell>
        </row>
        <row r="11">
          <cell r="E11" t="str">
            <v>Commercial</v>
          </cell>
        </row>
        <row r="12">
          <cell r="E12" t="str">
            <v>Institutional</v>
          </cell>
        </row>
        <row r="13">
          <cell r="E13" t="str">
            <v>Residential</v>
          </cell>
        </row>
        <row r="14">
          <cell r="E14" t="str">
            <v>Agriculture</v>
          </cell>
        </row>
        <row r="15">
          <cell r="E15" t="str">
            <v>Forestry</v>
          </cell>
        </row>
        <row r="16">
          <cell r="E16" t="str">
            <v>Fisheries</v>
          </cell>
        </row>
      </sheetData>
      <sheetData sheetId="5"/>
      <sheetData sheetId="6">
        <row r="7">
          <cell r="C7" t="str">
            <v>Crude oil</v>
          </cell>
          <cell r="D7">
            <v>1</v>
          </cell>
          <cell r="E7">
            <v>73300</v>
          </cell>
          <cell r="F7">
            <v>42.3</v>
          </cell>
          <cell r="G7" t="str">
            <v>Y</v>
          </cell>
        </row>
        <row r="8">
          <cell r="C8" t="str">
            <v>Orimulsion</v>
          </cell>
          <cell r="D8">
            <v>1</v>
          </cell>
          <cell r="E8">
            <v>77000</v>
          </cell>
          <cell r="F8">
            <v>27.5</v>
          </cell>
          <cell r="G8" t="str">
            <v>N</v>
          </cell>
        </row>
        <row r="9">
          <cell r="C9" t="str">
            <v>Natural Gas Liquids</v>
          </cell>
          <cell r="D9">
            <v>1</v>
          </cell>
          <cell r="E9">
            <v>64200</v>
          </cell>
          <cell r="F9">
            <v>44.2</v>
          </cell>
          <cell r="G9" t="str">
            <v>N</v>
          </cell>
        </row>
        <row r="10">
          <cell r="C10" t="str">
            <v>Motor gasoline</v>
          </cell>
          <cell r="D10">
            <v>1</v>
          </cell>
          <cell r="E10">
            <v>69300</v>
          </cell>
          <cell r="F10">
            <v>44.3</v>
          </cell>
          <cell r="G10" t="str">
            <v>Y</v>
          </cell>
        </row>
        <row r="11">
          <cell r="C11" t="str">
            <v>Aviation gasoline</v>
          </cell>
          <cell r="D11">
            <v>1</v>
          </cell>
          <cell r="E11">
            <v>70000</v>
          </cell>
          <cell r="F11">
            <v>44.3</v>
          </cell>
          <cell r="G11" t="str">
            <v>Y</v>
          </cell>
        </row>
        <row r="12">
          <cell r="C12" t="str">
            <v>Jet gasoline</v>
          </cell>
          <cell r="D12">
            <v>1</v>
          </cell>
          <cell r="E12">
            <v>70000</v>
          </cell>
          <cell r="F12">
            <v>44.3</v>
          </cell>
          <cell r="G12" t="str">
            <v>N</v>
          </cell>
        </row>
        <row r="13">
          <cell r="C13" t="str">
            <v>Jet kerosene</v>
          </cell>
          <cell r="D13">
            <v>1</v>
          </cell>
          <cell r="E13">
            <v>71500</v>
          </cell>
          <cell r="F13">
            <v>44.1</v>
          </cell>
          <cell r="G13" t="str">
            <v>Y</v>
          </cell>
        </row>
        <row r="14">
          <cell r="C14" t="str">
            <v>Other kerosene</v>
          </cell>
          <cell r="D14">
            <v>1</v>
          </cell>
          <cell r="E14">
            <v>71900</v>
          </cell>
          <cell r="F14">
            <v>43.8</v>
          </cell>
          <cell r="G14" t="str">
            <v>Y</v>
          </cell>
        </row>
        <row r="15">
          <cell r="C15" t="str">
            <v>Shale oil</v>
          </cell>
          <cell r="D15">
            <v>1</v>
          </cell>
          <cell r="E15">
            <v>73300</v>
          </cell>
          <cell r="F15">
            <v>38.1</v>
          </cell>
          <cell r="G15" t="str">
            <v>Y</v>
          </cell>
        </row>
        <row r="16">
          <cell r="C16" t="str">
            <v>Gas/Diesel oil</v>
          </cell>
          <cell r="D16">
            <v>1</v>
          </cell>
          <cell r="E16">
            <v>74100</v>
          </cell>
          <cell r="F16">
            <v>43</v>
          </cell>
          <cell r="G16" t="str">
            <v>Y</v>
          </cell>
        </row>
        <row r="17">
          <cell r="C17" t="str">
            <v>Residual fuel oil</v>
          </cell>
          <cell r="D17">
            <v>1</v>
          </cell>
          <cell r="E17">
            <v>77400</v>
          </cell>
          <cell r="F17">
            <v>40.4</v>
          </cell>
          <cell r="G17" t="str">
            <v>Y</v>
          </cell>
        </row>
        <row r="18">
          <cell r="C18" t="str">
            <v>Liquified Petroleum Gases</v>
          </cell>
          <cell r="D18">
            <v>1</v>
          </cell>
          <cell r="E18">
            <v>63100</v>
          </cell>
          <cell r="F18">
            <v>47.3</v>
          </cell>
          <cell r="G18" t="str">
            <v>Y</v>
          </cell>
        </row>
        <row r="19">
          <cell r="C19" t="str">
            <v>Ethane</v>
          </cell>
          <cell r="D19">
            <v>1</v>
          </cell>
          <cell r="E19">
            <v>61600</v>
          </cell>
          <cell r="F19">
            <v>46.4</v>
          </cell>
          <cell r="G19" t="str">
            <v>Y</v>
          </cell>
        </row>
        <row r="20">
          <cell r="C20" t="str">
            <v>Naphtha</v>
          </cell>
          <cell r="D20">
            <v>1</v>
          </cell>
          <cell r="E20">
            <v>73300</v>
          </cell>
          <cell r="F20">
            <v>44.5</v>
          </cell>
          <cell r="G20" t="str">
            <v>Y</v>
          </cell>
        </row>
        <row r="21">
          <cell r="C21" t="str">
            <v>Bitumen</v>
          </cell>
          <cell r="D21">
            <v>1</v>
          </cell>
          <cell r="E21">
            <v>80700</v>
          </cell>
          <cell r="F21">
            <v>40.2</v>
          </cell>
          <cell r="G21" t="str">
            <v>N</v>
          </cell>
        </row>
        <row r="22">
          <cell r="C22" t="str">
            <v>Lubricants</v>
          </cell>
          <cell r="D22">
            <v>1</v>
          </cell>
          <cell r="E22">
            <v>73300</v>
          </cell>
          <cell r="F22">
            <v>40.2</v>
          </cell>
          <cell r="G22" t="str">
            <v>Y</v>
          </cell>
        </row>
        <row r="23">
          <cell r="C23" t="str">
            <v>Petroleum coke</v>
          </cell>
          <cell r="D23">
            <v>1</v>
          </cell>
          <cell r="E23">
            <v>97500</v>
          </cell>
          <cell r="F23">
            <v>32.5</v>
          </cell>
          <cell r="G23" t="str">
            <v>N</v>
          </cell>
        </row>
        <row r="24">
          <cell r="C24" t="str">
            <v>Refinery feedstocks</v>
          </cell>
          <cell r="D24">
            <v>1</v>
          </cell>
          <cell r="E24">
            <v>73300</v>
          </cell>
          <cell r="F24">
            <v>43</v>
          </cell>
          <cell r="G24" t="str">
            <v>N</v>
          </cell>
        </row>
        <row r="25">
          <cell r="C25" t="str">
            <v>Refinery gas</v>
          </cell>
          <cell r="D25">
            <v>1</v>
          </cell>
          <cell r="E25">
            <v>57600</v>
          </cell>
          <cell r="F25">
            <v>49.5</v>
          </cell>
          <cell r="G25" t="str">
            <v>N</v>
          </cell>
        </row>
        <row r="26">
          <cell r="C26" t="str">
            <v>Paraffin waxes</v>
          </cell>
          <cell r="D26">
            <v>1</v>
          </cell>
          <cell r="E26">
            <v>73300</v>
          </cell>
          <cell r="F26">
            <v>40.2</v>
          </cell>
          <cell r="G26" t="str">
            <v>N</v>
          </cell>
        </row>
        <row r="27">
          <cell r="C27" t="str">
            <v>White Spirit/SBP</v>
          </cell>
          <cell r="D27">
            <v>1</v>
          </cell>
          <cell r="E27">
            <v>73300</v>
          </cell>
          <cell r="F27">
            <v>40.2</v>
          </cell>
          <cell r="G27" t="str">
            <v>N</v>
          </cell>
        </row>
        <row r="28">
          <cell r="C28" t="str">
            <v>Other petroleum products</v>
          </cell>
          <cell r="D28">
            <v>1</v>
          </cell>
          <cell r="E28">
            <v>73300</v>
          </cell>
          <cell r="F28">
            <v>40.2</v>
          </cell>
          <cell r="G28" t="str">
            <v>N</v>
          </cell>
        </row>
        <row r="29">
          <cell r="C29" t="str">
            <v>Anthracite</v>
          </cell>
          <cell r="D29">
            <v>1</v>
          </cell>
          <cell r="E29">
            <v>98300</v>
          </cell>
          <cell r="F29">
            <v>26.7</v>
          </cell>
          <cell r="G29" t="str">
            <v>Y</v>
          </cell>
        </row>
        <row r="30">
          <cell r="C30" t="str">
            <v>Coking coal</v>
          </cell>
          <cell r="D30">
            <v>1</v>
          </cell>
          <cell r="E30">
            <v>94600</v>
          </cell>
          <cell r="F30">
            <v>28.2</v>
          </cell>
          <cell r="G30" t="str">
            <v>Y</v>
          </cell>
        </row>
        <row r="31">
          <cell r="C31" t="str">
            <v>Other bituminous coal</v>
          </cell>
          <cell r="D31">
            <v>1</v>
          </cell>
          <cell r="E31">
            <v>94600</v>
          </cell>
          <cell r="F31">
            <v>25.8</v>
          </cell>
          <cell r="G31" t="str">
            <v>Y</v>
          </cell>
        </row>
        <row r="32">
          <cell r="C32" t="str">
            <v>Sub bituminous coal</v>
          </cell>
          <cell r="D32">
            <v>1</v>
          </cell>
          <cell r="E32">
            <v>96100</v>
          </cell>
          <cell r="F32">
            <v>18.9</v>
          </cell>
          <cell r="G32" t="str">
            <v>Y</v>
          </cell>
        </row>
        <row r="33">
          <cell r="C33" t="str">
            <v>Lignite</v>
          </cell>
          <cell r="D33">
            <v>1</v>
          </cell>
          <cell r="E33">
            <v>101000</v>
          </cell>
          <cell r="F33">
            <v>11.9</v>
          </cell>
          <cell r="G33" t="str">
            <v>Y</v>
          </cell>
        </row>
        <row r="34">
          <cell r="C34" t="str">
            <v>Oil shale and tar sands</v>
          </cell>
          <cell r="D34">
            <v>1</v>
          </cell>
          <cell r="E34">
            <v>107000</v>
          </cell>
          <cell r="F34">
            <v>8.9</v>
          </cell>
          <cell r="G34" t="str">
            <v>N</v>
          </cell>
        </row>
        <row r="35">
          <cell r="C35" t="str">
            <v>Brown coal briquettes</v>
          </cell>
          <cell r="D35">
            <v>1</v>
          </cell>
          <cell r="E35">
            <v>97500</v>
          </cell>
          <cell r="F35">
            <v>20.7</v>
          </cell>
          <cell r="G35" t="str">
            <v>Y</v>
          </cell>
        </row>
        <row r="36">
          <cell r="C36" t="str">
            <v>Patent fuel</v>
          </cell>
          <cell r="D36">
            <v>1</v>
          </cell>
          <cell r="E36">
            <v>97500</v>
          </cell>
          <cell r="F36">
            <v>20.7</v>
          </cell>
          <cell r="G36" t="str">
            <v>Y</v>
          </cell>
        </row>
        <row r="37">
          <cell r="C37" t="str">
            <v>Coke oven coke</v>
          </cell>
          <cell r="D37">
            <v>1</v>
          </cell>
          <cell r="E37">
            <v>107000</v>
          </cell>
          <cell r="F37">
            <v>28.2</v>
          </cell>
          <cell r="G37" t="str">
            <v>Y</v>
          </cell>
        </row>
        <row r="38">
          <cell r="C38" t="str">
            <v>Lignite coke</v>
          </cell>
          <cell r="D38">
            <v>1</v>
          </cell>
          <cell r="E38">
            <v>107000</v>
          </cell>
          <cell r="F38">
            <v>28.2</v>
          </cell>
          <cell r="G38" t="str">
            <v>Y</v>
          </cell>
        </row>
        <row r="39">
          <cell r="C39" t="str">
            <v>Gas coke</v>
          </cell>
          <cell r="D39">
            <v>1</v>
          </cell>
          <cell r="E39">
            <v>107000</v>
          </cell>
          <cell r="F39">
            <v>28.2</v>
          </cell>
          <cell r="G39" t="str">
            <v>N</v>
          </cell>
        </row>
        <row r="40">
          <cell r="C40" t="str">
            <v>Coal tar</v>
          </cell>
          <cell r="D40">
            <v>1</v>
          </cell>
          <cell r="E40">
            <v>80700</v>
          </cell>
          <cell r="F40">
            <v>28</v>
          </cell>
          <cell r="G40" t="str">
            <v>N</v>
          </cell>
        </row>
        <row r="41">
          <cell r="C41" t="str">
            <v>Gas works gas</v>
          </cell>
          <cell r="D41">
            <v>1</v>
          </cell>
          <cell r="E41">
            <v>44400</v>
          </cell>
          <cell r="F41">
            <v>38.7</v>
          </cell>
          <cell r="G41" t="str">
            <v>N</v>
          </cell>
        </row>
        <row r="42">
          <cell r="C42" t="str">
            <v>Coke oven gas</v>
          </cell>
          <cell r="D42">
            <v>1</v>
          </cell>
          <cell r="E42">
            <v>44400</v>
          </cell>
          <cell r="F42">
            <v>38.7</v>
          </cell>
          <cell r="G42" t="str">
            <v>N</v>
          </cell>
        </row>
        <row r="43">
          <cell r="C43" t="str">
            <v>Blast furnace gas</v>
          </cell>
          <cell r="D43">
            <v>1</v>
          </cell>
          <cell r="E43">
            <v>260000</v>
          </cell>
          <cell r="F43">
            <v>2.47</v>
          </cell>
          <cell r="G43" t="str">
            <v>N</v>
          </cell>
        </row>
        <row r="44">
          <cell r="C44" t="str">
            <v>Oxygen steel furnace gas</v>
          </cell>
          <cell r="D44">
            <v>1</v>
          </cell>
          <cell r="E44">
            <v>182000</v>
          </cell>
          <cell r="F44">
            <v>7.06</v>
          </cell>
          <cell r="G44" t="str">
            <v>N</v>
          </cell>
        </row>
        <row r="45">
          <cell r="C45" t="str">
            <v>Natural gas</v>
          </cell>
          <cell r="D45">
            <v>1</v>
          </cell>
          <cell r="E45">
            <v>56100</v>
          </cell>
          <cell r="F45">
            <v>48</v>
          </cell>
          <cell r="G45" t="str">
            <v>Y</v>
          </cell>
        </row>
        <row r="46">
          <cell r="C46" t="str">
            <v>Municipal waste (Non biomass fraction)</v>
          </cell>
          <cell r="D46">
            <v>1</v>
          </cell>
          <cell r="E46">
            <v>91700</v>
          </cell>
          <cell r="F46">
            <v>10</v>
          </cell>
          <cell r="G46" t="str">
            <v>Y</v>
          </cell>
        </row>
        <row r="47">
          <cell r="C47" t="str">
            <v>Industrial wastes</v>
          </cell>
          <cell r="D47">
            <v>1</v>
          </cell>
          <cell r="E47">
            <v>143000</v>
          </cell>
          <cell r="F47" t="str">
            <v>NA</v>
          </cell>
          <cell r="G47" t="str">
            <v>N</v>
          </cell>
        </row>
        <row r="48">
          <cell r="C48" t="str">
            <v>Waste oils</v>
          </cell>
          <cell r="D48">
            <v>1</v>
          </cell>
          <cell r="E48">
            <v>73300</v>
          </cell>
          <cell r="F48">
            <v>40.2</v>
          </cell>
          <cell r="G48" t="str">
            <v>Y</v>
          </cell>
        </row>
        <row r="49">
          <cell r="C49" t="str">
            <v>Wood or Wood waste</v>
          </cell>
          <cell r="D49">
            <v>2</v>
          </cell>
          <cell r="E49">
            <v>112000</v>
          </cell>
          <cell r="F49">
            <v>15.6</v>
          </cell>
          <cell r="G49" t="str">
            <v>Y</v>
          </cell>
        </row>
        <row r="50">
          <cell r="C50" t="str">
            <v>Sulphite lyes (Black liqour)</v>
          </cell>
          <cell r="D50">
            <v>2</v>
          </cell>
          <cell r="E50">
            <v>95300</v>
          </cell>
          <cell r="F50">
            <v>11.8</v>
          </cell>
          <cell r="G50" t="str">
            <v>N</v>
          </cell>
        </row>
        <row r="51">
          <cell r="C51" t="str">
            <v>Other primary solid biomass fuels</v>
          </cell>
          <cell r="D51">
            <v>2</v>
          </cell>
          <cell r="E51">
            <v>100000</v>
          </cell>
          <cell r="F51">
            <v>11.6</v>
          </cell>
          <cell r="G51" t="str">
            <v>N</v>
          </cell>
        </row>
        <row r="52">
          <cell r="C52" t="str">
            <v>Charcoal</v>
          </cell>
          <cell r="D52">
            <v>2</v>
          </cell>
          <cell r="E52">
            <v>112000</v>
          </cell>
          <cell r="F52">
            <v>29.5</v>
          </cell>
          <cell r="G52" t="str">
            <v>Y</v>
          </cell>
        </row>
        <row r="53">
          <cell r="C53" t="str">
            <v>Biogasoline</v>
          </cell>
          <cell r="D53">
            <v>2</v>
          </cell>
          <cell r="E53">
            <v>70800</v>
          </cell>
          <cell r="F53">
            <v>27</v>
          </cell>
          <cell r="G53" t="str">
            <v>N</v>
          </cell>
        </row>
        <row r="54">
          <cell r="C54" t="str">
            <v>Biodiesels</v>
          </cell>
          <cell r="D54">
            <v>2</v>
          </cell>
          <cell r="E54">
            <v>70800</v>
          </cell>
          <cell r="F54">
            <v>27</v>
          </cell>
          <cell r="G54" t="str">
            <v>N</v>
          </cell>
        </row>
        <row r="55">
          <cell r="C55" t="str">
            <v>Other liquid biofuels</v>
          </cell>
          <cell r="D55">
            <v>2</v>
          </cell>
          <cell r="E55">
            <v>79600</v>
          </cell>
          <cell r="F55">
            <v>27.4</v>
          </cell>
          <cell r="G55" t="str">
            <v>N</v>
          </cell>
        </row>
        <row r="56">
          <cell r="C56" t="str">
            <v>Landfill gas</v>
          </cell>
          <cell r="D56">
            <v>2</v>
          </cell>
          <cell r="E56">
            <v>54600</v>
          </cell>
          <cell r="F56">
            <v>50.4</v>
          </cell>
          <cell r="G56" t="str">
            <v>Y</v>
          </cell>
        </row>
        <row r="57">
          <cell r="C57" t="str">
            <v>Sludge gas</v>
          </cell>
          <cell r="D57">
            <v>2</v>
          </cell>
          <cell r="E57">
            <v>54600</v>
          </cell>
          <cell r="F57">
            <v>50.4</v>
          </cell>
          <cell r="G57" t="str">
            <v>N</v>
          </cell>
        </row>
        <row r="58">
          <cell r="C58" t="str">
            <v>Other biogas</v>
          </cell>
          <cell r="D58">
            <v>2</v>
          </cell>
          <cell r="E58">
            <v>54600</v>
          </cell>
          <cell r="F58">
            <v>50.4</v>
          </cell>
          <cell r="G58" t="str">
            <v>N</v>
          </cell>
        </row>
        <row r="59">
          <cell r="C59" t="str">
            <v>Municipal wastes (Biomass fraction)</v>
          </cell>
          <cell r="D59">
            <v>2</v>
          </cell>
          <cell r="E59">
            <v>100000</v>
          </cell>
          <cell r="F59">
            <v>11.6</v>
          </cell>
          <cell r="G59" t="str">
            <v>Y</v>
          </cell>
        </row>
        <row r="60">
          <cell r="C60" t="str">
            <v>Peat</v>
          </cell>
          <cell r="D60">
            <v>2</v>
          </cell>
          <cell r="E60">
            <v>106000</v>
          </cell>
          <cell r="F60">
            <v>9.76</v>
          </cell>
          <cell r="G60" t="str">
            <v>N</v>
          </cell>
        </row>
        <row r="66">
          <cell r="C66" t="str">
            <v>TJ</v>
          </cell>
          <cell r="D66" t="str">
            <v>/1000</v>
          </cell>
          <cell r="E66">
            <v>0.001</v>
          </cell>
        </row>
        <row r="67">
          <cell r="C67" t="str">
            <v>GJ</v>
          </cell>
          <cell r="D67" t="str">
            <v>/1000000</v>
          </cell>
          <cell r="E67">
            <v>1E-06</v>
          </cell>
        </row>
        <row r="68">
          <cell r="C68" t="str">
            <v>MJ</v>
          </cell>
          <cell r="D68" t="str">
            <v>/1000000000</v>
          </cell>
          <cell r="E68">
            <v>1E-09</v>
          </cell>
        </row>
        <row r="69">
          <cell r="C69" t="str">
            <v>KWh</v>
          </cell>
          <cell r="D69" t="str">
            <v>/1000000000000*3600</v>
          </cell>
          <cell r="E69">
            <v>3.5997120230381567E-09</v>
          </cell>
        </row>
        <row r="70">
          <cell r="C70" t="str">
            <v>mmBtu</v>
          </cell>
          <cell r="D70" t="str">
            <v>(/1000000)/0.9478</v>
          </cell>
          <cell r="E70">
            <v>1.0551E-06</v>
          </cell>
        </row>
        <row r="71">
          <cell r="C71" t="str">
            <v>Therm</v>
          </cell>
          <cell r="D71" t="str">
            <v>((/1000000)/0.9478)/10</v>
          </cell>
          <cell r="E71">
            <v>1.0550749103186325E-07</v>
          </cell>
        </row>
        <row r="76">
          <cell r="C76" t="str">
            <v>metric tonne (t)</v>
          </cell>
          <cell r="E76">
            <v>1E-06</v>
          </cell>
        </row>
        <row r="77">
          <cell r="C77" t="str">
            <v>pound (lb)</v>
          </cell>
          <cell r="E77">
            <v>4.5351473922902485E-10</v>
          </cell>
        </row>
        <row r="78">
          <cell r="C78" t="str">
            <v>Kg</v>
          </cell>
          <cell r="E78">
            <v>9.999999999999999E-10</v>
          </cell>
        </row>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row r="235">
          <cell r="B235" t="str">
            <v>Crude oil</v>
          </cell>
          <cell r="C235">
            <v>0.002480472</v>
          </cell>
        </row>
        <row r="236">
          <cell r="B236" t="str">
            <v>Motor gasoline</v>
          </cell>
          <cell r="C236">
            <v>0.0022717925999999997</v>
          </cell>
        </row>
        <row r="237">
          <cell r="B237" t="str">
            <v>Aviation gasoline</v>
          </cell>
          <cell r="C237">
            <v>0.00220171</v>
          </cell>
        </row>
        <row r="238">
          <cell r="B238" t="str">
            <v>Jet kerosene</v>
          </cell>
          <cell r="C238">
            <v>0.0024909885</v>
          </cell>
        </row>
        <row r="239">
          <cell r="B239" t="str">
            <v>Other kerosene</v>
          </cell>
          <cell r="C239">
            <v>0.0025193760000000003</v>
          </cell>
        </row>
        <row r="240">
          <cell r="B240" t="str">
            <v>Shale oil</v>
          </cell>
          <cell r="C240">
            <v>0.00279273</v>
          </cell>
        </row>
        <row r="241">
          <cell r="B241" t="str">
            <v>Gas/Diesel oil</v>
          </cell>
          <cell r="C241">
            <v>0.002676492</v>
          </cell>
        </row>
        <row r="242">
          <cell r="B242" t="str">
            <v>Residual fuel oil</v>
          </cell>
          <cell r="C242">
            <v>0.0029393423999999994</v>
          </cell>
        </row>
        <row r="243">
          <cell r="B243" t="str">
            <v>Liquified Petroleum Gases</v>
          </cell>
          <cell r="C243">
            <v>0.0016117002</v>
          </cell>
        </row>
        <row r="244">
          <cell r="B244" t="str">
            <v>Naphtha</v>
          </cell>
          <cell r="C244">
            <v>0.0025116245000000002</v>
          </cell>
        </row>
        <row r="245">
          <cell r="B245" t="str">
            <v>Lubricants</v>
          </cell>
          <cell r="C245">
            <v>0.00294666</v>
          </cell>
        </row>
        <row r="250">
          <cell r="B250" t="str">
            <v>Landfill gas</v>
          </cell>
          <cell r="C250">
            <v>0.0024766560000000003</v>
          </cell>
        </row>
        <row r="251">
          <cell r="B251" t="str">
            <v>Ethane</v>
          </cell>
          <cell r="C251">
            <v>0.0037157120000000004</v>
          </cell>
        </row>
        <row r="252">
          <cell r="B252" t="str">
            <v>Natural Gas</v>
          </cell>
          <cell r="C252">
            <v>0.0018849599999999998</v>
          </cell>
        </row>
      </sheetData>
      <sheetData sheetId="7"/>
      <sheetData sheetId="8">
        <row r="7">
          <cell r="B7" t="str">
            <v>Crude oil</v>
          </cell>
          <cell r="C7">
            <v>3</v>
          </cell>
          <cell r="D7" t="str">
            <v>Crude oil</v>
          </cell>
          <cell r="E7">
            <v>3</v>
          </cell>
          <cell r="F7" t="str">
            <v>Crude oil</v>
          </cell>
          <cell r="G7">
            <v>3</v>
          </cell>
          <cell r="H7" t="str">
            <v>Crude oil</v>
          </cell>
          <cell r="I7">
            <v>10</v>
          </cell>
          <cell r="J7" t="str">
            <v>Crude oil</v>
          </cell>
          <cell r="K7">
            <v>10</v>
          </cell>
          <cell r="L7" t="str">
            <v>Crude oil</v>
          </cell>
          <cell r="M7">
            <v>10</v>
          </cell>
          <cell r="N7" t="str">
            <v>Crude oil</v>
          </cell>
          <cell r="O7">
            <v>10</v>
          </cell>
          <cell r="P7" t="str">
            <v>Crude oil</v>
          </cell>
          <cell r="Q7">
            <v>10</v>
          </cell>
          <cell r="R7" t="str">
            <v>Crude oil</v>
          </cell>
          <cell r="S7">
            <v>10</v>
          </cell>
        </row>
        <row r="8">
          <cell r="B8" t="str">
            <v>Orimulsion</v>
          </cell>
          <cell r="C8">
            <v>3</v>
          </cell>
          <cell r="D8" t="str">
            <v>Orimulsion</v>
          </cell>
          <cell r="E8">
            <v>3</v>
          </cell>
          <cell r="F8" t="str">
            <v>Orimulsion</v>
          </cell>
          <cell r="G8">
            <v>3</v>
          </cell>
          <cell r="H8" t="str">
            <v>Orimulsion</v>
          </cell>
          <cell r="I8">
            <v>10</v>
          </cell>
          <cell r="J8" t="str">
            <v>Orimulsion</v>
          </cell>
          <cell r="K8">
            <v>10</v>
          </cell>
          <cell r="L8" t="str">
            <v>Orimulsion</v>
          </cell>
          <cell r="M8">
            <v>10</v>
          </cell>
          <cell r="N8" t="str">
            <v>Orimulsion</v>
          </cell>
          <cell r="O8">
            <v>10</v>
          </cell>
          <cell r="P8" t="str">
            <v>Orimulsion</v>
          </cell>
          <cell r="Q8">
            <v>10</v>
          </cell>
          <cell r="R8" t="str">
            <v>Orimulsion</v>
          </cell>
          <cell r="S8">
            <v>10</v>
          </cell>
        </row>
        <row r="9">
          <cell r="B9" t="str">
            <v>Natural Gas Liquids</v>
          </cell>
          <cell r="C9">
            <v>3</v>
          </cell>
          <cell r="D9" t="str">
            <v>Natural Gas Liquids</v>
          </cell>
          <cell r="E9">
            <v>3</v>
          </cell>
          <cell r="F9" t="str">
            <v>Natural Gas Liquids</v>
          </cell>
          <cell r="G9">
            <v>3</v>
          </cell>
          <cell r="H9" t="str">
            <v>Natural Gas Liquids</v>
          </cell>
          <cell r="I9">
            <v>10</v>
          </cell>
          <cell r="J9" t="str">
            <v>Natural Gas Liquids</v>
          </cell>
          <cell r="K9">
            <v>10</v>
          </cell>
          <cell r="L9" t="str">
            <v>Natural Gas Liquids</v>
          </cell>
          <cell r="M9">
            <v>10</v>
          </cell>
          <cell r="N9" t="str">
            <v>Natural Gas Liquids</v>
          </cell>
          <cell r="O9">
            <v>10</v>
          </cell>
          <cell r="P9" t="str">
            <v>Natural Gas Liquids</v>
          </cell>
          <cell r="Q9">
            <v>10</v>
          </cell>
          <cell r="R9" t="str">
            <v>Natural Gas Liquids</v>
          </cell>
          <cell r="S9">
            <v>10</v>
          </cell>
        </row>
        <row r="10">
          <cell r="B10" t="str">
            <v>Motor gasoline</v>
          </cell>
          <cell r="C10">
            <v>3</v>
          </cell>
          <cell r="D10" t="str">
            <v>Motor gasoline</v>
          </cell>
          <cell r="E10">
            <v>3</v>
          </cell>
          <cell r="F10" t="str">
            <v>Motor gasoline</v>
          </cell>
          <cell r="G10">
            <v>3</v>
          </cell>
          <cell r="H10" t="str">
            <v>Motor gasoline</v>
          </cell>
          <cell r="I10">
            <v>10</v>
          </cell>
          <cell r="J10" t="str">
            <v>Motor gasoline</v>
          </cell>
          <cell r="K10">
            <v>10</v>
          </cell>
          <cell r="L10" t="str">
            <v>Motor gasoline</v>
          </cell>
          <cell r="M10">
            <v>10</v>
          </cell>
          <cell r="N10" t="str">
            <v>Motor gasoline</v>
          </cell>
          <cell r="O10">
            <v>10</v>
          </cell>
          <cell r="P10" t="str">
            <v>Motor gasoline</v>
          </cell>
          <cell r="Q10">
            <v>10</v>
          </cell>
          <cell r="R10" t="str">
            <v>Motor gasoline</v>
          </cell>
          <cell r="S10">
            <v>10</v>
          </cell>
        </row>
        <row r="11">
          <cell r="B11" t="str">
            <v>Aviation gasoline</v>
          </cell>
          <cell r="C11">
            <v>3</v>
          </cell>
          <cell r="D11" t="str">
            <v>Aviation gasoline</v>
          </cell>
          <cell r="E11">
            <v>3</v>
          </cell>
          <cell r="F11" t="str">
            <v>Aviation gasoline</v>
          </cell>
          <cell r="G11">
            <v>3</v>
          </cell>
          <cell r="H11" t="str">
            <v>Aviation gasoline</v>
          </cell>
          <cell r="I11">
            <v>10</v>
          </cell>
          <cell r="J11" t="str">
            <v>Aviation gasoline</v>
          </cell>
          <cell r="K11">
            <v>10</v>
          </cell>
          <cell r="L11" t="str">
            <v>Aviation gasoline</v>
          </cell>
          <cell r="M11">
            <v>10</v>
          </cell>
          <cell r="N11" t="str">
            <v>Aviation gasoline</v>
          </cell>
          <cell r="O11">
            <v>10</v>
          </cell>
          <cell r="P11" t="str">
            <v>Aviation gasoline</v>
          </cell>
          <cell r="Q11">
            <v>10</v>
          </cell>
          <cell r="R11" t="str">
            <v>Aviation gasoline</v>
          </cell>
          <cell r="S11">
            <v>10</v>
          </cell>
        </row>
        <row r="12">
          <cell r="B12" t="str">
            <v>Jet gasoline</v>
          </cell>
          <cell r="C12">
            <v>3</v>
          </cell>
          <cell r="D12" t="str">
            <v>Jet gasoline</v>
          </cell>
          <cell r="E12">
            <v>3</v>
          </cell>
          <cell r="F12" t="str">
            <v>Jet gasoline</v>
          </cell>
          <cell r="G12">
            <v>3</v>
          </cell>
          <cell r="H12" t="str">
            <v>Jet gasoline</v>
          </cell>
          <cell r="I12">
            <v>10</v>
          </cell>
          <cell r="J12" t="str">
            <v>Jet gasoline</v>
          </cell>
          <cell r="K12">
            <v>10</v>
          </cell>
          <cell r="L12" t="str">
            <v>Jet gasoline</v>
          </cell>
          <cell r="M12">
            <v>10</v>
          </cell>
          <cell r="N12" t="str">
            <v>Jet gasoline</v>
          </cell>
          <cell r="O12">
            <v>10</v>
          </cell>
          <cell r="P12" t="str">
            <v>Jet gasoline</v>
          </cell>
          <cell r="Q12">
            <v>10</v>
          </cell>
          <cell r="R12" t="str">
            <v>Jet gasoline</v>
          </cell>
          <cell r="S12">
            <v>10</v>
          </cell>
        </row>
        <row r="13">
          <cell r="B13" t="str">
            <v>Jet kerosene</v>
          </cell>
          <cell r="C13">
            <v>3</v>
          </cell>
          <cell r="D13" t="str">
            <v>Jet kerosene</v>
          </cell>
          <cell r="E13">
            <v>3</v>
          </cell>
          <cell r="F13" t="str">
            <v>Jet kerosene</v>
          </cell>
          <cell r="G13">
            <v>3</v>
          </cell>
          <cell r="H13" t="str">
            <v>Jet kerosene</v>
          </cell>
          <cell r="I13">
            <v>10</v>
          </cell>
          <cell r="J13" t="str">
            <v>Jet kerosene</v>
          </cell>
          <cell r="K13">
            <v>10</v>
          </cell>
          <cell r="L13" t="str">
            <v>Jet kerosene</v>
          </cell>
          <cell r="M13">
            <v>10</v>
          </cell>
          <cell r="N13" t="str">
            <v>Jet kerosene</v>
          </cell>
          <cell r="O13">
            <v>10</v>
          </cell>
          <cell r="P13" t="str">
            <v>Jet kerosene</v>
          </cell>
          <cell r="Q13">
            <v>10</v>
          </cell>
          <cell r="R13" t="str">
            <v>Jet kerosene</v>
          </cell>
          <cell r="S13">
            <v>10</v>
          </cell>
        </row>
        <row r="14">
          <cell r="B14" t="str">
            <v>Other kerosene</v>
          </cell>
          <cell r="C14">
            <v>3</v>
          </cell>
          <cell r="D14" t="str">
            <v>Other kerosene</v>
          </cell>
          <cell r="E14">
            <v>3</v>
          </cell>
          <cell r="F14" t="str">
            <v>Other kerosene</v>
          </cell>
          <cell r="G14">
            <v>3</v>
          </cell>
          <cell r="H14" t="str">
            <v>Other kerosene</v>
          </cell>
          <cell r="I14">
            <v>10</v>
          </cell>
          <cell r="J14" t="str">
            <v>Other kerosene</v>
          </cell>
          <cell r="K14">
            <v>10</v>
          </cell>
          <cell r="L14" t="str">
            <v>Other kerosene</v>
          </cell>
          <cell r="M14">
            <v>10</v>
          </cell>
          <cell r="N14" t="str">
            <v>Other kerosene</v>
          </cell>
          <cell r="O14">
            <v>10</v>
          </cell>
          <cell r="P14" t="str">
            <v>Other kerosene</v>
          </cell>
          <cell r="Q14">
            <v>10</v>
          </cell>
          <cell r="R14" t="str">
            <v>Other kerosene</v>
          </cell>
          <cell r="S14">
            <v>10</v>
          </cell>
        </row>
        <row r="15">
          <cell r="B15" t="str">
            <v>Shale oil</v>
          </cell>
          <cell r="C15">
            <v>3</v>
          </cell>
          <cell r="D15" t="str">
            <v>Shale oil</v>
          </cell>
          <cell r="E15">
            <v>3</v>
          </cell>
          <cell r="F15" t="str">
            <v>Shale oil</v>
          </cell>
          <cell r="G15">
            <v>3</v>
          </cell>
          <cell r="H15" t="str">
            <v>Shale oil</v>
          </cell>
          <cell r="I15">
            <v>10</v>
          </cell>
          <cell r="J15" t="str">
            <v>Shale oil</v>
          </cell>
          <cell r="K15">
            <v>10</v>
          </cell>
          <cell r="L15" t="str">
            <v>Shale oil</v>
          </cell>
          <cell r="M15">
            <v>10</v>
          </cell>
          <cell r="N15" t="str">
            <v>Shale oil</v>
          </cell>
          <cell r="O15">
            <v>10</v>
          </cell>
          <cell r="P15" t="str">
            <v>Shale oil</v>
          </cell>
          <cell r="Q15">
            <v>10</v>
          </cell>
          <cell r="R15" t="str">
            <v>Shale oil</v>
          </cell>
          <cell r="S15">
            <v>10</v>
          </cell>
        </row>
        <row r="16">
          <cell r="B16" t="str">
            <v>Gas/Diesel oil</v>
          </cell>
          <cell r="C16">
            <v>3</v>
          </cell>
          <cell r="D16" t="str">
            <v>Gas/Diesel oil</v>
          </cell>
          <cell r="E16">
            <v>3</v>
          </cell>
          <cell r="F16" t="str">
            <v>Gas/Diesel oil</v>
          </cell>
          <cell r="G16">
            <v>3</v>
          </cell>
          <cell r="H16" t="str">
            <v>Gas/Diesel oil</v>
          </cell>
          <cell r="I16">
            <v>10</v>
          </cell>
          <cell r="J16" t="str">
            <v>Gas/Diesel oil</v>
          </cell>
          <cell r="K16">
            <v>10</v>
          </cell>
          <cell r="L16" t="str">
            <v>Gas/Diesel oil</v>
          </cell>
          <cell r="M16">
            <v>10</v>
          </cell>
          <cell r="N16" t="str">
            <v>Gas/Diesel oil</v>
          </cell>
          <cell r="O16">
            <v>10</v>
          </cell>
          <cell r="P16" t="str">
            <v>Gas/Diesel oil</v>
          </cell>
          <cell r="Q16">
            <v>10</v>
          </cell>
          <cell r="R16" t="str">
            <v>Gas/Diesel oil</v>
          </cell>
          <cell r="S16">
            <v>10</v>
          </cell>
        </row>
        <row r="17">
          <cell r="B17" t="str">
            <v>Residual fuel oil</v>
          </cell>
          <cell r="C17">
            <v>3</v>
          </cell>
          <cell r="D17" t="str">
            <v>Residual fuel oil</v>
          </cell>
          <cell r="E17">
            <v>3</v>
          </cell>
          <cell r="F17" t="str">
            <v>Residual fuel oil</v>
          </cell>
          <cell r="G17">
            <v>3</v>
          </cell>
          <cell r="H17" t="str">
            <v>Residual fuel oil</v>
          </cell>
          <cell r="I17">
            <v>10</v>
          </cell>
          <cell r="J17" t="str">
            <v>Residual fuel oil</v>
          </cell>
          <cell r="K17">
            <v>10</v>
          </cell>
          <cell r="L17" t="str">
            <v>Residual fuel oil</v>
          </cell>
          <cell r="M17">
            <v>10</v>
          </cell>
          <cell r="N17" t="str">
            <v>Residual fuel oil</v>
          </cell>
          <cell r="O17">
            <v>10</v>
          </cell>
          <cell r="P17" t="str">
            <v>Residual fuel oil</v>
          </cell>
          <cell r="Q17">
            <v>10</v>
          </cell>
          <cell r="R17" t="str">
            <v>Residual fuel oil</v>
          </cell>
          <cell r="S17">
            <v>10</v>
          </cell>
        </row>
        <row r="18">
          <cell r="B18" t="str">
            <v>Liquified Petroleum Gases</v>
          </cell>
          <cell r="C18">
            <v>1</v>
          </cell>
          <cell r="D18" t="str">
            <v>Liquified Petroleum Gases</v>
          </cell>
          <cell r="E18">
            <v>1</v>
          </cell>
          <cell r="F18" t="str">
            <v>Liquified Petroleum Gases</v>
          </cell>
          <cell r="G18">
            <v>1</v>
          </cell>
          <cell r="H18" t="str">
            <v>Liquified Petroleum Gases</v>
          </cell>
          <cell r="I18">
            <v>5</v>
          </cell>
          <cell r="J18" t="str">
            <v>Liquified Petroleum Gases</v>
          </cell>
          <cell r="K18">
            <v>5</v>
          </cell>
          <cell r="L18" t="str">
            <v>Liquified Petroleum Gases</v>
          </cell>
          <cell r="M18">
            <v>5</v>
          </cell>
          <cell r="N18" t="str">
            <v>Liquified Petroleum Gases</v>
          </cell>
          <cell r="O18">
            <v>5</v>
          </cell>
          <cell r="P18" t="str">
            <v>Liquified Petroleum Gases</v>
          </cell>
          <cell r="Q18">
            <v>5</v>
          </cell>
          <cell r="R18" t="str">
            <v>Liquified Petroleum Gases</v>
          </cell>
          <cell r="S18">
            <v>5</v>
          </cell>
        </row>
        <row r="19">
          <cell r="B19" t="str">
            <v>Ethane</v>
          </cell>
          <cell r="C19">
            <v>1</v>
          </cell>
          <cell r="D19" t="str">
            <v>Ethane</v>
          </cell>
          <cell r="E19">
            <v>1</v>
          </cell>
          <cell r="F19" t="str">
            <v>Ethane</v>
          </cell>
          <cell r="G19">
            <v>1</v>
          </cell>
          <cell r="H19" t="str">
            <v>Ethane</v>
          </cell>
          <cell r="I19">
            <v>5</v>
          </cell>
          <cell r="J19" t="str">
            <v>Ethane</v>
          </cell>
          <cell r="K19">
            <v>5</v>
          </cell>
          <cell r="L19" t="str">
            <v>Ethane</v>
          </cell>
          <cell r="M19">
            <v>5</v>
          </cell>
          <cell r="N19" t="str">
            <v>Ethane</v>
          </cell>
          <cell r="O19">
            <v>5</v>
          </cell>
          <cell r="P19" t="str">
            <v>Ethane</v>
          </cell>
          <cell r="Q19">
            <v>5</v>
          </cell>
          <cell r="R19" t="str">
            <v>Ethane</v>
          </cell>
          <cell r="S19">
            <v>5</v>
          </cell>
        </row>
        <row r="20">
          <cell r="B20" t="str">
            <v>Naphtha</v>
          </cell>
          <cell r="C20">
            <v>3</v>
          </cell>
          <cell r="D20" t="str">
            <v>Naphtha</v>
          </cell>
          <cell r="E20">
            <v>3</v>
          </cell>
          <cell r="F20" t="str">
            <v>Naphtha</v>
          </cell>
          <cell r="G20">
            <v>3</v>
          </cell>
          <cell r="H20" t="str">
            <v>Naphtha</v>
          </cell>
          <cell r="I20">
            <v>10</v>
          </cell>
          <cell r="J20" t="str">
            <v>Naphtha</v>
          </cell>
          <cell r="K20">
            <v>10</v>
          </cell>
          <cell r="L20" t="str">
            <v>Naphtha</v>
          </cell>
          <cell r="M20">
            <v>10</v>
          </cell>
          <cell r="N20" t="str">
            <v>Naphtha</v>
          </cell>
          <cell r="O20">
            <v>10</v>
          </cell>
          <cell r="P20" t="str">
            <v>Naphtha</v>
          </cell>
          <cell r="Q20">
            <v>10</v>
          </cell>
          <cell r="R20" t="str">
            <v>Naphtha</v>
          </cell>
          <cell r="S20">
            <v>10</v>
          </cell>
        </row>
        <row r="21">
          <cell r="B21" t="str">
            <v>Bitumen</v>
          </cell>
          <cell r="C21">
            <v>3</v>
          </cell>
          <cell r="D21" t="str">
            <v>Bitumen</v>
          </cell>
          <cell r="E21">
            <v>3</v>
          </cell>
          <cell r="F21" t="str">
            <v>Bitumen</v>
          </cell>
          <cell r="G21">
            <v>3</v>
          </cell>
          <cell r="H21" t="str">
            <v>Bitumen</v>
          </cell>
          <cell r="I21">
            <v>10</v>
          </cell>
          <cell r="J21" t="str">
            <v>Bitumen</v>
          </cell>
          <cell r="K21">
            <v>10</v>
          </cell>
          <cell r="L21" t="str">
            <v>Bitumen</v>
          </cell>
          <cell r="M21">
            <v>10</v>
          </cell>
          <cell r="N21" t="str">
            <v>Bitumen</v>
          </cell>
          <cell r="O21">
            <v>10</v>
          </cell>
          <cell r="P21" t="str">
            <v>Bitumen</v>
          </cell>
          <cell r="Q21">
            <v>10</v>
          </cell>
          <cell r="R21" t="str">
            <v>Bitumen</v>
          </cell>
          <cell r="S21">
            <v>10</v>
          </cell>
        </row>
        <row r="22">
          <cell r="B22" t="str">
            <v>Lubricants</v>
          </cell>
          <cell r="C22">
            <v>3</v>
          </cell>
          <cell r="D22" t="str">
            <v>Lubricants</v>
          </cell>
          <cell r="E22">
            <v>3</v>
          </cell>
          <cell r="F22" t="str">
            <v>Lubricants</v>
          </cell>
          <cell r="G22">
            <v>3</v>
          </cell>
          <cell r="H22" t="str">
            <v>Lubricants</v>
          </cell>
          <cell r="I22">
            <v>10</v>
          </cell>
          <cell r="J22" t="str">
            <v>Lubricants</v>
          </cell>
          <cell r="K22">
            <v>10</v>
          </cell>
          <cell r="L22" t="str">
            <v>Lubricants</v>
          </cell>
          <cell r="M22">
            <v>10</v>
          </cell>
          <cell r="N22" t="str">
            <v>Lubricants</v>
          </cell>
          <cell r="O22">
            <v>10</v>
          </cell>
          <cell r="P22" t="str">
            <v>Lubricants</v>
          </cell>
          <cell r="Q22">
            <v>10</v>
          </cell>
          <cell r="R22" t="str">
            <v>Lubricants</v>
          </cell>
          <cell r="S22">
            <v>10</v>
          </cell>
        </row>
        <row r="23">
          <cell r="B23" t="str">
            <v>Petroleum coke</v>
          </cell>
          <cell r="C23">
            <v>3</v>
          </cell>
          <cell r="D23" t="str">
            <v>Petroleum coke</v>
          </cell>
          <cell r="E23">
            <v>3</v>
          </cell>
          <cell r="F23" t="str">
            <v>Petroleum coke</v>
          </cell>
          <cell r="G23">
            <v>3</v>
          </cell>
          <cell r="H23" t="str">
            <v>Petroleum coke</v>
          </cell>
          <cell r="I23">
            <v>10</v>
          </cell>
          <cell r="J23" t="str">
            <v>Petroleum coke</v>
          </cell>
          <cell r="K23">
            <v>10</v>
          </cell>
          <cell r="L23" t="str">
            <v>Petroleum coke</v>
          </cell>
          <cell r="M23">
            <v>10</v>
          </cell>
          <cell r="N23" t="str">
            <v>Petroleum coke</v>
          </cell>
          <cell r="O23">
            <v>10</v>
          </cell>
          <cell r="P23" t="str">
            <v>Petroleum coke</v>
          </cell>
          <cell r="Q23">
            <v>10</v>
          </cell>
          <cell r="R23" t="str">
            <v>Petroleum coke</v>
          </cell>
          <cell r="S23">
            <v>10</v>
          </cell>
        </row>
        <row r="24">
          <cell r="B24" t="str">
            <v>Refinery feedstocks</v>
          </cell>
          <cell r="C24">
            <v>3</v>
          </cell>
          <cell r="D24" t="str">
            <v>Refinery feedstocks</v>
          </cell>
          <cell r="E24">
            <v>3</v>
          </cell>
          <cell r="F24" t="str">
            <v>Refinery feedstocks</v>
          </cell>
          <cell r="G24">
            <v>3</v>
          </cell>
          <cell r="H24" t="str">
            <v>Refinery feedstocks</v>
          </cell>
          <cell r="I24">
            <v>10</v>
          </cell>
          <cell r="J24" t="str">
            <v>Refinery feedstocks</v>
          </cell>
          <cell r="K24">
            <v>10</v>
          </cell>
          <cell r="L24" t="str">
            <v>Refinery feedstocks</v>
          </cell>
          <cell r="M24">
            <v>10</v>
          </cell>
          <cell r="N24" t="str">
            <v>Refinery feedstocks</v>
          </cell>
          <cell r="O24">
            <v>10</v>
          </cell>
          <cell r="P24" t="str">
            <v>Refinery feedstocks</v>
          </cell>
          <cell r="Q24">
            <v>10</v>
          </cell>
          <cell r="R24" t="str">
            <v>Refinery feedstocks</v>
          </cell>
          <cell r="S24">
            <v>10</v>
          </cell>
        </row>
        <row r="25">
          <cell r="B25" t="str">
            <v>Refinery gas</v>
          </cell>
          <cell r="C25">
            <v>1</v>
          </cell>
          <cell r="D25" t="str">
            <v>Refinery gas</v>
          </cell>
          <cell r="E25">
            <v>1</v>
          </cell>
          <cell r="F25" t="str">
            <v>Refinery gas</v>
          </cell>
          <cell r="G25">
            <v>1</v>
          </cell>
          <cell r="H25" t="str">
            <v>Refinery gas</v>
          </cell>
          <cell r="I25">
            <v>5</v>
          </cell>
          <cell r="J25" t="str">
            <v>Refinery gas</v>
          </cell>
          <cell r="K25">
            <v>5</v>
          </cell>
          <cell r="L25" t="str">
            <v>Refinery gas</v>
          </cell>
          <cell r="M25">
            <v>5</v>
          </cell>
          <cell r="N25" t="str">
            <v>Refinery gas</v>
          </cell>
          <cell r="O25">
            <v>5</v>
          </cell>
          <cell r="P25" t="str">
            <v>Refinery gas</v>
          </cell>
          <cell r="Q25">
            <v>5</v>
          </cell>
          <cell r="R25" t="str">
            <v>Refinery gas</v>
          </cell>
          <cell r="S25">
            <v>5</v>
          </cell>
        </row>
        <row r="26">
          <cell r="B26" t="str">
            <v>Paraffin waxes</v>
          </cell>
          <cell r="C26">
            <v>3</v>
          </cell>
          <cell r="D26" t="str">
            <v>Paraffin waxes</v>
          </cell>
          <cell r="E26">
            <v>3</v>
          </cell>
          <cell r="F26" t="str">
            <v>Paraffin waxes</v>
          </cell>
          <cell r="G26">
            <v>3</v>
          </cell>
          <cell r="H26" t="str">
            <v>Paraffin waxes</v>
          </cell>
          <cell r="I26">
            <v>10</v>
          </cell>
          <cell r="J26" t="str">
            <v>Paraffin waxes</v>
          </cell>
          <cell r="K26">
            <v>10</v>
          </cell>
          <cell r="L26" t="str">
            <v>Paraffin waxes</v>
          </cell>
          <cell r="M26">
            <v>10</v>
          </cell>
          <cell r="N26" t="str">
            <v>Paraffin waxes</v>
          </cell>
          <cell r="O26">
            <v>10</v>
          </cell>
          <cell r="P26" t="str">
            <v>Paraffin waxes</v>
          </cell>
          <cell r="Q26">
            <v>10</v>
          </cell>
          <cell r="R26" t="str">
            <v>Paraffin waxes</v>
          </cell>
          <cell r="S26">
            <v>10</v>
          </cell>
        </row>
        <row r="27">
          <cell r="B27" t="str">
            <v>White Spirit/SBP</v>
          </cell>
          <cell r="C27">
            <v>3</v>
          </cell>
          <cell r="D27" t="str">
            <v>White Spirit/SBP</v>
          </cell>
          <cell r="E27">
            <v>3</v>
          </cell>
          <cell r="F27" t="str">
            <v>White Spirit/SBP</v>
          </cell>
          <cell r="G27">
            <v>3</v>
          </cell>
          <cell r="H27" t="str">
            <v>White Spirit/SBP</v>
          </cell>
          <cell r="I27">
            <v>10</v>
          </cell>
          <cell r="J27" t="str">
            <v>White Spirit/SBP</v>
          </cell>
          <cell r="K27">
            <v>10</v>
          </cell>
          <cell r="L27" t="str">
            <v>White Spirit/SBP</v>
          </cell>
          <cell r="M27">
            <v>10</v>
          </cell>
          <cell r="N27" t="str">
            <v>White Spirit/SBP</v>
          </cell>
          <cell r="O27">
            <v>10</v>
          </cell>
          <cell r="P27" t="str">
            <v>White Spirit/SBP</v>
          </cell>
          <cell r="Q27">
            <v>10</v>
          </cell>
          <cell r="R27" t="str">
            <v>White Spirit/SBP</v>
          </cell>
          <cell r="S27">
            <v>10</v>
          </cell>
        </row>
        <row r="28">
          <cell r="B28" t="str">
            <v>Other petroleum products</v>
          </cell>
          <cell r="C28">
            <v>3</v>
          </cell>
          <cell r="D28" t="str">
            <v>Other petroleum products</v>
          </cell>
          <cell r="E28">
            <v>3</v>
          </cell>
          <cell r="F28" t="str">
            <v>Other petroleum products</v>
          </cell>
          <cell r="G28">
            <v>3</v>
          </cell>
          <cell r="H28" t="str">
            <v>Other petroleum products</v>
          </cell>
          <cell r="I28">
            <v>10</v>
          </cell>
          <cell r="J28" t="str">
            <v>Other petroleum products</v>
          </cell>
          <cell r="K28">
            <v>10</v>
          </cell>
          <cell r="L28" t="str">
            <v>Other petroleum products</v>
          </cell>
          <cell r="M28">
            <v>10</v>
          </cell>
          <cell r="N28" t="str">
            <v>Other petroleum products</v>
          </cell>
          <cell r="O28">
            <v>10</v>
          </cell>
          <cell r="P28" t="str">
            <v>Other petroleum products</v>
          </cell>
          <cell r="Q28">
            <v>10</v>
          </cell>
          <cell r="R28" t="str">
            <v>Other petroleum products</v>
          </cell>
          <cell r="S28">
            <v>10</v>
          </cell>
        </row>
        <row r="29">
          <cell r="B29" t="str">
            <v>Anthracite</v>
          </cell>
          <cell r="C29">
            <v>1</v>
          </cell>
          <cell r="D29" t="str">
            <v>Anthracite</v>
          </cell>
          <cell r="E29">
            <v>10</v>
          </cell>
          <cell r="F29" t="str">
            <v>Anthracite</v>
          </cell>
          <cell r="G29">
            <v>10</v>
          </cell>
          <cell r="H29" t="str">
            <v>Anthracite</v>
          </cell>
          <cell r="I29">
            <v>10</v>
          </cell>
          <cell r="J29" t="str">
            <v>Anthracite</v>
          </cell>
          <cell r="K29">
            <v>10</v>
          </cell>
          <cell r="L29" t="str">
            <v>Anthracite</v>
          </cell>
          <cell r="M29">
            <v>300</v>
          </cell>
          <cell r="N29" t="str">
            <v>Anthracite</v>
          </cell>
          <cell r="O29">
            <v>300</v>
          </cell>
          <cell r="P29" t="str">
            <v>Anthracite</v>
          </cell>
          <cell r="Q29">
            <v>300</v>
          </cell>
          <cell r="R29" t="str">
            <v>Anthracite</v>
          </cell>
          <cell r="S29">
            <v>300</v>
          </cell>
        </row>
        <row r="30">
          <cell r="B30" t="str">
            <v>Coking coal</v>
          </cell>
          <cell r="C30">
            <v>1</v>
          </cell>
          <cell r="D30" t="str">
            <v>Coking coal</v>
          </cell>
          <cell r="E30">
            <v>10</v>
          </cell>
          <cell r="F30" t="str">
            <v>Coking coal</v>
          </cell>
          <cell r="G30">
            <v>10</v>
          </cell>
          <cell r="H30" t="str">
            <v>Coking coal</v>
          </cell>
          <cell r="I30">
            <v>10</v>
          </cell>
          <cell r="J30" t="str">
            <v>Coking coal</v>
          </cell>
          <cell r="K30">
            <v>10</v>
          </cell>
          <cell r="L30" t="str">
            <v>Coking coal</v>
          </cell>
          <cell r="M30">
            <v>300</v>
          </cell>
          <cell r="N30" t="str">
            <v>Coking coal</v>
          </cell>
          <cell r="O30">
            <v>300</v>
          </cell>
          <cell r="P30" t="str">
            <v>Coking coal</v>
          </cell>
          <cell r="Q30">
            <v>300</v>
          </cell>
          <cell r="R30" t="str">
            <v>Coking coal</v>
          </cell>
          <cell r="S30">
            <v>300</v>
          </cell>
        </row>
        <row r="31">
          <cell r="B31" t="str">
            <v>Other bituminous coal</v>
          </cell>
          <cell r="C31">
            <v>1</v>
          </cell>
          <cell r="D31" t="str">
            <v>Other bituminous coal</v>
          </cell>
          <cell r="E31">
            <v>10</v>
          </cell>
          <cell r="F31" t="str">
            <v>Other bituminous coal</v>
          </cell>
          <cell r="G31">
            <v>10</v>
          </cell>
          <cell r="H31" t="str">
            <v>Other bituminous coal</v>
          </cell>
          <cell r="I31">
            <v>10</v>
          </cell>
          <cell r="J31" t="str">
            <v>Other bituminous coal</v>
          </cell>
          <cell r="K31">
            <v>10</v>
          </cell>
          <cell r="L31" t="str">
            <v>Other bituminous coal</v>
          </cell>
          <cell r="M31">
            <v>300</v>
          </cell>
          <cell r="N31" t="str">
            <v>Other bituminous coal</v>
          </cell>
          <cell r="O31">
            <v>300</v>
          </cell>
          <cell r="P31" t="str">
            <v>Other bituminous coal</v>
          </cell>
          <cell r="Q31">
            <v>300</v>
          </cell>
          <cell r="R31" t="str">
            <v>Other bituminous coal</v>
          </cell>
          <cell r="S31">
            <v>300</v>
          </cell>
        </row>
        <row r="32">
          <cell r="B32" t="str">
            <v>Sub bituminous coal</v>
          </cell>
          <cell r="C32">
            <v>1</v>
          </cell>
          <cell r="D32" t="str">
            <v>Sub bituminous coal</v>
          </cell>
          <cell r="E32">
            <v>10</v>
          </cell>
          <cell r="F32" t="str">
            <v>Sub bituminous coal</v>
          </cell>
          <cell r="G32">
            <v>10</v>
          </cell>
          <cell r="H32" t="str">
            <v>Sub bituminous coal</v>
          </cell>
          <cell r="I32">
            <v>10</v>
          </cell>
          <cell r="J32" t="str">
            <v>Sub bituminous coal</v>
          </cell>
          <cell r="K32">
            <v>10</v>
          </cell>
          <cell r="L32" t="str">
            <v>Sub bituminous coal</v>
          </cell>
          <cell r="M32">
            <v>300</v>
          </cell>
          <cell r="N32" t="str">
            <v>Sub bituminous coal</v>
          </cell>
          <cell r="O32">
            <v>300</v>
          </cell>
          <cell r="P32" t="str">
            <v>Sub bituminous coal</v>
          </cell>
          <cell r="Q32">
            <v>300</v>
          </cell>
          <cell r="R32" t="str">
            <v>Sub bituminous coal</v>
          </cell>
          <cell r="S32">
            <v>300</v>
          </cell>
        </row>
        <row r="33">
          <cell r="B33" t="str">
            <v>Lignite</v>
          </cell>
          <cell r="C33">
            <v>1</v>
          </cell>
          <cell r="D33" t="str">
            <v>Lignite</v>
          </cell>
          <cell r="E33">
            <v>10</v>
          </cell>
          <cell r="F33" t="str">
            <v>Lignite</v>
          </cell>
          <cell r="G33">
            <v>10</v>
          </cell>
          <cell r="H33" t="str">
            <v>Lignite</v>
          </cell>
          <cell r="I33">
            <v>10</v>
          </cell>
          <cell r="J33" t="str">
            <v>Lignite</v>
          </cell>
          <cell r="K33">
            <v>10</v>
          </cell>
          <cell r="L33" t="str">
            <v>Lignite</v>
          </cell>
          <cell r="M33">
            <v>300</v>
          </cell>
          <cell r="N33" t="str">
            <v>Lignite</v>
          </cell>
          <cell r="O33">
            <v>300</v>
          </cell>
          <cell r="P33" t="str">
            <v>Lignite</v>
          </cell>
          <cell r="Q33">
            <v>300</v>
          </cell>
          <cell r="R33" t="str">
            <v>Lignite</v>
          </cell>
          <cell r="S33">
            <v>300</v>
          </cell>
        </row>
        <row r="34">
          <cell r="B34" t="str">
            <v>Oil shale and tar sands</v>
          </cell>
          <cell r="C34">
            <v>1</v>
          </cell>
          <cell r="D34" t="str">
            <v>Oil shale and tar sands</v>
          </cell>
          <cell r="E34">
            <v>10</v>
          </cell>
          <cell r="F34" t="str">
            <v>Oil shale and tar sands</v>
          </cell>
          <cell r="G34">
            <v>10</v>
          </cell>
          <cell r="H34" t="str">
            <v>Oil shale and tar sands</v>
          </cell>
          <cell r="I34">
            <v>10</v>
          </cell>
          <cell r="J34" t="str">
            <v>Oil shale and tar sands</v>
          </cell>
          <cell r="K34">
            <v>10</v>
          </cell>
          <cell r="L34" t="str">
            <v>Oil shale and tar sands</v>
          </cell>
          <cell r="M34">
            <v>300</v>
          </cell>
          <cell r="N34" t="str">
            <v>Oil shale and tar sands</v>
          </cell>
          <cell r="O34">
            <v>300</v>
          </cell>
          <cell r="P34" t="str">
            <v>Oil shale and tar sands</v>
          </cell>
          <cell r="Q34">
            <v>300</v>
          </cell>
          <cell r="R34" t="str">
            <v>Oil shale and tar sands</v>
          </cell>
          <cell r="S34">
            <v>300</v>
          </cell>
        </row>
        <row r="35">
          <cell r="B35" t="str">
            <v>Brown coal briquettes</v>
          </cell>
          <cell r="C35">
            <v>1</v>
          </cell>
          <cell r="D35" t="str">
            <v>Brown coal briquettes</v>
          </cell>
          <cell r="E35">
            <v>10</v>
          </cell>
          <cell r="F35" t="str">
            <v>Brown coal briquettes</v>
          </cell>
          <cell r="G35">
            <v>10</v>
          </cell>
          <cell r="H35" t="str">
            <v>Brown coal briquettes</v>
          </cell>
          <cell r="I35">
            <v>10</v>
          </cell>
          <cell r="J35" t="str">
            <v>Brown coal briquettes</v>
          </cell>
          <cell r="K35">
            <v>10</v>
          </cell>
          <cell r="L35" t="str">
            <v>Brown coal briquettes</v>
          </cell>
          <cell r="M35">
            <v>300</v>
          </cell>
          <cell r="N35" t="str">
            <v>Brown coal briquettes</v>
          </cell>
          <cell r="O35">
            <v>300</v>
          </cell>
          <cell r="P35" t="str">
            <v>Brown coal briquettes</v>
          </cell>
          <cell r="Q35">
            <v>300</v>
          </cell>
          <cell r="R35" t="str">
            <v>Brown coal briquettes</v>
          </cell>
          <cell r="S35">
            <v>300</v>
          </cell>
        </row>
        <row r="36">
          <cell r="B36" t="str">
            <v>Patent fuel</v>
          </cell>
          <cell r="C36">
            <v>1</v>
          </cell>
          <cell r="D36" t="str">
            <v>Patent fuel</v>
          </cell>
          <cell r="E36">
            <v>10</v>
          </cell>
          <cell r="F36" t="str">
            <v>Patent fuel</v>
          </cell>
          <cell r="G36">
            <v>10</v>
          </cell>
          <cell r="H36" t="str">
            <v>Patent fuel</v>
          </cell>
          <cell r="I36">
            <v>10</v>
          </cell>
          <cell r="J36" t="str">
            <v>Patent fuel</v>
          </cell>
          <cell r="K36">
            <v>10</v>
          </cell>
          <cell r="L36" t="str">
            <v>Patent fuel</v>
          </cell>
          <cell r="M36">
            <v>300</v>
          </cell>
          <cell r="N36" t="str">
            <v>Patent fuel</v>
          </cell>
          <cell r="O36">
            <v>300</v>
          </cell>
          <cell r="P36" t="str">
            <v>Patent fuel</v>
          </cell>
          <cell r="Q36">
            <v>300</v>
          </cell>
          <cell r="R36" t="str">
            <v>Patent fuel</v>
          </cell>
          <cell r="S36">
            <v>300</v>
          </cell>
        </row>
        <row r="37">
          <cell r="B37" t="str">
            <v>Coke oven coke</v>
          </cell>
          <cell r="C37">
            <v>1</v>
          </cell>
          <cell r="D37" t="str">
            <v>Coke oven coke</v>
          </cell>
          <cell r="E37">
            <v>10</v>
          </cell>
          <cell r="F37" t="str">
            <v>Coke oven coke</v>
          </cell>
          <cell r="G37">
            <v>10</v>
          </cell>
          <cell r="H37" t="str">
            <v>Coke oven coke</v>
          </cell>
          <cell r="I37">
            <v>10</v>
          </cell>
          <cell r="J37" t="str">
            <v>Coke oven coke</v>
          </cell>
          <cell r="K37">
            <v>10</v>
          </cell>
          <cell r="L37" t="str">
            <v>Coke oven coke</v>
          </cell>
          <cell r="M37">
            <v>300</v>
          </cell>
          <cell r="N37" t="str">
            <v>Coke oven coke</v>
          </cell>
          <cell r="O37">
            <v>300</v>
          </cell>
          <cell r="P37" t="str">
            <v>Coke oven coke</v>
          </cell>
          <cell r="Q37">
            <v>300</v>
          </cell>
          <cell r="R37" t="str">
            <v>Coke oven coke</v>
          </cell>
          <cell r="S37">
            <v>300</v>
          </cell>
        </row>
        <row r="38">
          <cell r="B38" t="str">
            <v>Lignite coke</v>
          </cell>
          <cell r="C38">
            <v>1</v>
          </cell>
          <cell r="D38" t="str">
            <v>Lignite coke</v>
          </cell>
          <cell r="E38">
            <v>10</v>
          </cell>
          <cell r="F38" t="str">
            <v>Lignite coke</v>
          </cell>
          <cell r="G38">
            <v>10</v>
          </cell>
          <cell r="H38" t="str">
            <v>Lignite coke</v>
          </cell>
          <cell r="I38">
            <v>10</v>
          </cell>
          <cell r="J38" t="str">
            <v>Lignite coke</v>
          </cell>
          <cell r="K38">
            <v>10</v>
          </cell>
          <cell r="L38" t="str">
            <v>Lignite coke</v>
          </cell>
          <cell r="M38">
            <v>300</v>
          </cell>
          <cell r="N38" t="str">
            <v>Lignite coke</v>
          </cell>
          <cell r="O38">
            <v>300</v>
          </cell>
          <cell r="P38" t="str">
            <v>Lignite coke</v>
          </cell>
          <cell r="Q38">
            <v>300</v>
          </cell>
          <cell r="R38" t="str">
            <v>Lignite coke</v>
          </cell>
          <cell r="S38">
            <v>300</v>
          </cell>
        </row>
        <row r="39">
          <cell r="B39" t="str">
            <v>Gas coke</v>
          </cell>
          <cell r="C39">
            <v>1</v>
          </cell>
          <cell r="D39" t="str">
            <v>Gas coke</v>
          </cell>
          <cell r="E39">
            <v>1</v>
          </cell>
          <cell r="F39" t="str">
            <v>Gas coke</v>
          </cell>
          <cell r="G39">
            <v>1</v>
          </cell>
          <cell r="H39" t="str">
            <v>Gas coke</v>
          </cell>
          <cell r="I39">
            <v>5</v>
          </cell>
          <cell r="J39" t="str">
            <v>Gas coke</v>
          </cell>
          <cell r="K39">
            <v>5</v>
          </cell>
          <cell r="L39" t="str">
            <v>Gas coke</v>
          </cell>
          <cell r="M39">
            <v>5</v>
          </cell>
          <cell r="N39" t="str">
            <v>Gas coke</v>
          </cell>
          <cell r="O39">
            <v>5</v>
          </cell>
          <cell r="P39" t="str">
            <v>Gas coke</v>
          </cell>
          <cell r="Q39">
            <v>5</v>
          </cell>
          <cell r="R39" t="str">
            <v>Gas coke</v>
          </cell>
          <cell r="S39">
            <v>5</v>
          </cell>
        </row>
        <row r="40">
          <cell r="B40" t="str">
            <v>Coal tar</v>
          </cell>
          <cell r="C40">
            <v>1</v>
          </cell>
          <cell r="D40" t="str">
            <v>Coal tar</v>
          </cell>
          <cell r="E40">
            <v>10</v>
          </cell>
          <cell r="F40" t="str">
            <v>Coal tar</v>
          </cell>
          <cell r="G40">
            <v>10</v>
          </cell>
          <cell r="H40" t="str">
            <v>Coal tar</v>
          </cell>
          <cell r="I40">
            <v>10</v>
          </cell>
          <cell r="J40" t="str">
            <v>Coal tar</v>
          </cell>
          <cell r="K40">
            <v>10</v>
          </cell>
          <cell r="L40" t="str">
            <v>Coal tar</v>
          </cell>
          <cell r="M40">
            <v>300</v>
          </cell>
          <cell r="N40" t="str">
            <v>Coal tar</v>
          </cell>
          <cell r="O40">
            <v>300</v>
          </cell>
          <cell r="P40" t="str">
            <v>Coal tar</v>
          </cell>
          <cell r="Q40">
            <v>300</v>
          </cell>
          <cell r="R40" t="str">
            <v>Coal tar</v>
          </cell>
          <cell r="S40">
            <v>300</v>
          </cell>
        </row>
        <row r="41">
          <cell r="B41" t="str">
            <v>Gas works gas</v>
          </cell>
          <cell r="C41">
            <v>1</v>
          </cell>
          <cell r="D41" t="str">
            <v>Gas works gas</v>
          </cell>
          <cell r="E41">
            <v>1</v>
          </cell>
          <cell r="F41" t="str">
            <v>Gas works gas</v>
          </cell>
          <cell r="G41">
            <v>1</v>
          </cell>
          <cell r="H41" t="str">
            <v>Gas works gas</v>
          </cell>
          <cell r="I41">
            <v>5</v>
          </cell>
          <cell r="J41" t="str">
            <v>Gas works gas</v>
          </cell>
          <cell r="K41">
            <v>5</v>
          </cell>
          <cell r="L41" t="str">
            <v>Gas works gas</v>
          </cell>
          <cell r="M41">
            <v>5</v>
          </cell>
          <cell r="N41" t="str">
            <v>Gas works gas</v>
          </cell>
          <cell r="O41">
            <v>5</v>
          </cell>
          <cell r="P41" t="str">
            <v>Gas works gas</v>
          </cell>
          <cell r="Q41">
            <v>5</v>
          </cell>
          <cell r="R41" t="str">
            <v>Gas works gas</v>
          </cell>
          <cell r="S41">
            <v>5</v>
          </cell>
        </row>
        <row r="42">
          <cell r="B42" t="str">
            <v>Coke oven gas</v>
          </cell>
          <cell r="C42">
            <v>1</v>
          </cell>
          <cell r="D42" t="str">
            <v>Coke oven gas</v>
          </cell>
          <cell r="E42">
            <v>1</v>
          </cell>
          <cell r="F42" t="str">
            <v>Coke oven gas</v>
          </cell>
          <cell r="G42">
            <v>1</v>
          </cell>
          <cell r="H42" t="str">
            <v>Coke oven gas</v>
          </cell>
          <cell r="I42">
            <v>5</v>
          </cell>
          <cell r="J42" t="str">
            <v>Coke oven gas</v>
          </cell>
          <cell r="K42">
            <v>5</v>
          </cell>
          <cell r="L42" t="str">
            <v>Coke oven gas</v>
          </cell>
          <cell r="M42">
            <v>5</v>
          </cell>
          <cell r="N42" t="str">
            <v>Coke oven gas</v>
          </cell>
          <cell r="O42">
            <v>5</v>
          </cell>
          <cell r="P42" t="str">
            <v>Coke oven gas</v>
          </cell>
          <cell r="Q42">
            <v>5</v>
          </cell>
          <cell r="R42" t="str">
            <v>Coke oven gas</v>
          </cell>
          <cell r="S42">
            <v>5</v>
          </cell>
        </row>
        <row r="43">
          <cell r="B43" t="str">
            <v>Blast furnace gas</v>
          </cell>
          <cell r="C43">
            <v>1</v>
          </cell>
          <cell r="D43" t="str">
            <v>Blast furnace gas</v>
          </cell>
          <cell r="E43">
            <v>1</v>
          </cell>
          <cell r="F43" t="str">
            <v>Blast furnace gas</v>
          </cell>
          <cell r="G43">
            <v>1</v>
          </cell>
          <cell r="H43" t="str">
            <v>Blast furnace gas</v>
          </cell>
          <cell r="I43">
            <v>5</v>
          </cell>
          <cell r="J43" t="str">
            <v>Blast furnace gas</v>
          </cell>
          <cell r="K43">
            <v>5</v>
          </cell>
          <cell r="L43" t="str">
            <v>Blast furnace gas</v>
          </cell>
          <cell r="M43">
            <v>5</v>
          </cell>
          <cell r="N43" t="str">
            <v>Blast furnace gas</v>
          </cell>
          <cell r="O43">
            <v>5</v>
          </cell>
          <cell r="P43" t="str">
            <v>Blast furnace gas</v>
          </cell>
          <cell r="Q43">
            <v>5</v>
          </cell>
          <cell r="R43" t="str">
            <v>Blast furnace gas</v>
          </cell>
          <cell r="S43">
            <v>5</v>
          </cell>
        </row>
        <row r="44">
          <cell r="B44" t="str">
            <v>Oxygen steel furnace gas</v>
          </cell>
          <cell r="C44">
            <v>1</v>
          </cell>
          <cell r="D44" t="str">
            <v>Oxygen steel furnace gas</v>
          </cell>
          <cell r="E44">
            <v>1</v>
          </cell>
          <cell r="F44" t="str">
            <v>Oxygen steel furnace gas</v>
          </cell>
          <cell r="G44">
            <v>1</v>
          </cell>
          <cell r="H44" t="str">
            <v>Oxygen steel furnace gas</v>
          </cell>
          <cell r="I44">
            <v>5</v>
          </cell>
          <cell r="J44" t="str">
            <v>Oxygen steel furnace gas</v>
          </cell>
          <cell r="K44">
            <v>5</v>
          </cell>
          <cell r="L44" t="str">
            <v>Oxygen steel furnace gas</v>
          </cell>
          <cell r="M44">
            <v>5</v>
          </cell>
          <cell r="N44" t="str">
            <v>Oxygen steel furnace gas</v>
          </cell>
          <cell r="O44">
            <v>5</v>
          </cell>
          <cell r="P44" t="str">
            <v>Oxygen steel furnace gas</v>
          </cell>
          <cell r="Q44">
            <v>5</v>
          </cell>
          <cell r="R44" t="str">
            <v>Oxygen steel furnace gas</v>
          </cell>
          <cell r="S44">
            <v>5</v>
          </cell>
        </row>
        <row r="45">
          <cell r="B45" t="str">
            <v>Natural gas</v>
          </cell>
          <cell r="C45">
            <v>1</v>
          </cell>
          <cell r="D45" t="str">
            <v>Natural gas</v>
          </cell>
          <cell r="E45">
            <v>1</v>
          </cell>
          <cell r="F45" t="str">
            <v>Natural gas</v>
          </cell>
          <cell r="G45">
            <v>1</v>
          </cell>
          <cell r="H45" t="str">
            <v>Natural gas</v>
          </cell>
          <cell r="I45">
            <v>5</v>
          </cell>
          <cell r="J45" t="str">
            <v>Natural gas</v>
          </cell>
          <cell r="K45">
            <v>5</v>
          </cell>
          <cell r="L45" t="str">
            <v>Natural gas</v>
          </cell>
          <cell r="M45">
            <v>5</v>
          </cell>
          <cell r="N45" t="str">
            <v>Natural gas</v>
          </cell>
          <cell r="O45">
            <v>5</v>
          </cell>
          <cell r="P45" t="str">
            <v>Natural gas</v>
          </cell>
          <cell r="Q45">
            <v>5</v>
          </cell>
          <cell r="R45" t="str">
            <v>Natural gas</v>
          </cell>
          <cell r="S45">
            <v>5</v>
          </cell>
        </row>
        <row r="46">
          <cell r="B46" t="str">
            <v>Municipal waste (Non biomass fraction)</v>
          </cell>
          <cell r="C46">
            <v>30</v>
          </cell>
          <cell r="D46" t="str">
            <v>Municipal waste (Non biomass fraction)</v>
          </cell>
          <cell r="E46">
            <v>30</v>
          </cell>
          <cell r="F46" t="str">
            <v>Municipal waste (Non biomass fraction)</v>
          </cell>
          <cell r="G46">
            <v>30</v>
          </cell>
          <cell r="H46" t="str">
            <v>Municipal waste (Non biomass fraction)</v>
          </cell>
          <cell r="I46">
            <v>300</v>
          </cell>
          <cell r="J46" t="str">
            <v>Municipal waste (Non biomass fraction)</v>
          </cell>
          <cell r="K46">
            <v>300</v>
          </cell>
          <cell r="L46" t="str">
            <v>Municipal waste (Non biomass fraction)</v>
          </cell>
          <cell r="M46">
            <v>300</v>
          </cell>
          <cell r="N46" t="str">
            <v>Municipal waste (Non biomass fraction)</v>
          </cell>
          <cell r="O46">
            <v>300</v>
          </cell>
          <cell r="P46" t="str">
            <v>Municipal waste (Non biomass fraction)</v>
          </cell>
          <cell r="Q46">
            <v>300</v>
          </cell>
          <cell r="R46" t="str">
            <v>Municipal waste (Non biomass fraction)</v>
          </cell>
          <cell r="S46">
            <v>300</v>
          </cell>
        </row>
        <row r="47">
          <cell r="B47" t="str">
            <v>Industrial wastes</v>
          </cell>
          <cell r="C47">
            <v>30</v>
          </cell>
          <cell r="D47" t="str">
            <v>Industrial wastes</v>
          </cell>
          <cell r="E47">
            <v>30</v>
          </cell>
          <cell r="F47" t="str">
            <v>Industrial wastes</v>
          </cell>
          <cell r="G47">
            <v>30</v>
          </cell>
          <cell r="H47" t="str">
            <v>Industrial wastes</v>
          </cell>
          <cell r="I47">
            <v>300</v>
          </cell>
          <cell r="J47" t="str">
            <v>Industrial wastes</v>
          </cell>
          <cell r="K47">
            <v>300</v>
          </cell>
          <cell r="L47" t="str">
            <v>Industrial wastes</v>
          </cell>
          <cell r="M47">
            <v>300</v>
          </cell>
          <cell r="N47" t="str">
            <v>Industrial wastes</v>
          </cell>
          <cell r="O47">
            <v>300</v>
          </cell>
          <cell r="P47" t="str">
            <v>Industrial wastes</v>
          </cell>
          <cell r="Q47">
            <v>300</v>
          </cell>
          <cell r="R47" t="str">
            <v>Industrial wastes</v>
          </cell>
          <cell r="S47">
            <v>300</v>
          </cell>
        </row>
        <row r="48">
          <cell r="B48" t="str">
            <v>Waste oils</v>
          </cell>
          <cell r="C48">
            <v>30</v>
          </cell>
          <cell r="D48" t="str">
            <v>Waste oils</v>
          </cell>
          <cell r="E48">
            <v>30</v>
          </cell>
          <cell r="F48" t="str">
            <v>Waste oils</v>
          </cell>
          <cell r="G48">
            <v>30</v>
          </cell>
          <cell r="H48" t="str">
            <v>Waste oils</v>
          </cell>
          <cell r="I48">
            <v>300</v>
          </cell>
          <cell r="J48" t="str">
            <v>Waste oils</v>
          </cell>
          <cell r="K48">
            <v>300</v>
          </cell>
          <cell r="L48" t="str">
            <v>Waste oils</v>
          </cell>
          <cell r="M48">
            <v>300</v>
          </cell>
          <cell r="N48" t="str">
            <v>Waste oils</v>
          </cell>
          <cell r="O48">
            <v>300</v>
          </cell>
          <cell r="P48" t="str">
            <v>Waste oils</v>
          </cell>
          <cell r="Q48">
            <v>300</v>
          </cell>
          <cell r="R48" t="str">
            <v>Waste oils</v>
          </cell>
          <cell r="S48">
            <v>300</v>
          </cell>
        </row>
        <row r="49">
          <cell r="B49" t="str">
            <v>Wood or Wood waste</v>
          </cell>
          <cell r="C49">
            <v>30</v>
          </cell>
          <cell r="D49" t="str">
            <v>Wood or Wood waste</v>
          </cell>
          <cell r="E49">
            <v>30</v>
          </cell>
          <cell r="F49" t="str">
            <v>Wood or Wood waste</v>
          </cell>
          <cell r="G49">
            <v>30</v>
          </cell>
          <cell r="H49" t="str">
            <v>Wood or Wood waste</v>
          </cell>
          <cell r="I49">
            <v>300</v>
          </cell>
          <cell r="J49" t="str">
            <v>Wood or Wood waste</v>
          </cell>
          <cell r="K49">
            <v>300</v>
          </cell>
          <cell r="L49" t="str">
            <v>Wood or Wood waste</v>
          </cell>
          <cell r="M49">
            <v>300</v>
          </cell>
          <cell r="N49" t="str">
            <v>Wood or Wood waste</v>
          </cell>
          <cell r="O49">
            <v>300</v>
          </cell>
          <cell r="P49" t="str">
            <v>Wood or Wood waste</v>
          </cell>
          <cell r="Q49">
            <v>300</v>
          </cell>
          <cell r="R49" t="str">
            <v>Wood or Wood waste</v>
          </cell>
          <cell r="S49">
            <v>300</v>
          </cell>
        </row>
        <row r="50">
          <cell r="B50" t="str">
            <v>Sulphite lyes (Black liqour)</v>
          </cell>
          <cell r="C50">
            <v>3</v>
          </cell>
          <cell r="D50" t="str">
            <v>Sulphite lyes (Black liqour)</v>
          </cell>
          <cell r="E50">
            <v>3</v>
          </cell>
          <cell r="F50" t="str">
            <v>Sulphite lyes (Black liqour)</v>
          </cell>
          <cell r="G50">
            <v>3</v>
          </cell>
          <cell r="H50" t="str">
            <v>Sulphite lyes (Black liqour)</v>
          </cell>
          <cell r="I50">
            <v>3</v>
          </cell>
          <cell r="J50" t="str">
            <v>Sulphite lyes (Black liqour)</v>
          </cell>
          <cell r="K50">
            <v>3</v>
          </cell>
          <cell r="L50" t="str">
            <v>Sulphite lyes (Black liqour)</v>
          </cell>
          <cell r="M50">
            <v>3</v>
          </cell>
          <cell r="N50" t="str">
            <v>Sulphite lyes (Black liqour)</v>
          </cell>
          <cell r="O50">
            <v>3</v>
          </cell>
          <cell r="P50" t="str">
            <v>Sulphite lyes (Black liqour)</v>
          </cell>
          <cell r="Q50">
            <v>3</v>
          </cell>
          <cell r="R50" t="str">
            <v>Sulphite lyes (Black liqour)</v>
          </cell>
          <cell r="S50">
            <v>3</v>
          </cell>
        </row>
        <row r="51">
          <cell r="B51" t="str">
            <v>Other primary solid biomass fuels</v>
          </cell>
          <cell r="C51">
            <v>30</v>
          </cell>
          <cell r="D51" t="str">
            <v>Other primary solid biomass fuels</v>
          </cell>
          <cell r="E51">
            <v>20</v>
          </cell>
          <cell r="F51" t="str">
            <v>Other primary solid biomass fuels</v>
          </cell>
          <cell r="G51">
            <v>20</v>
          </cell>
          <cell r="H51" t="str">
            <v>Other primary solid biomass fuels</v>
          </cell>
          <cell r="I51">
            <v>300</v>
          </cell>
          <cell r="J51" t="str">
            <v>Other primary solid biomass fuels</v>
          </cell>
          <cell r="K51">
            <v>300</v>
          </cell>
          <cell r="L51" t="str">
            <v>Other primary solid biomass fuels</v>
          </cell>
          <cell r="M51">
            <v>300</v>
          </cell>
          <cell r="N51" t="str">
            <v>Other primary solid biomass fuels</v>
          </cell>
          <cell r="O51">
            <v>300</v>
          </cell>
          <cell r="P51" t="str">
            <v>Other primary solid biomass fuels</v>
          </cell>
          <cell r="Q51">
            <v>300</v>
          </cell>
          <cell r="R51" t="str">
            <v>Other primary solid biomass fuels</v>
          </cell>
          <cell r="S51">
            <v>300</v>
          </cell>
        </row>
        <row r="52">
          <cell r="B52" t="str">
            <v>Charcoal</v>
          </cell>
          <cell r="C52">
            <v>200</v>
          </cell>
          <cell r="D52" t="str">
            <v>Charcoal</v>
          </cell>
          <cell r="E52">
            <v>200</v>
          </cell>
          <cell r="F52" t="str">
            <v>Charcoal</v>
          </cell>
          <cell r="G52">
            <v>200</v>
          </cell>
          <cell r="H52" t="str">
            <v>Charcoal</v>
          </cell>
          <cell r="I52">
            <v>200</v>
          </cell>
          <cell r="J52" t="str">
            <v>Charcoal</v>
          </cell>
          <cell r="K52">
            <v>200</v>
          </cell>
          <cell r="L52" t="str">
            <v>Charcoal</v>
          </cell>
          <cell r="M52">
            <v>200</v>
          </cell>
          <cell r="N52" t="str">
            <v>Charcoal</v>
          </cell>
          <cell r="O52">
            <v>200</v>
          </cell>
          <cell r="P52" t="str">
            <v>Charcoal</v>
          </cell>
          <cell r="Q52">
            <v>200</v>
          </cell>
          <cell r="R52" t="str">
            <v>Charcoal</v>
          </cell>
          <cell r="S52">
            <v>200</v>
          </cell>
        </row>
        <row r="53">
          <cell r="B53" t="str">
            <v>Biogasoline</v>
          </cell>
          <cell r="C53">
            <v>3</v>
          </cell>
          <cell r="D53" t="str">
            <v>Biogasoline</v>
          </cell>
          <cell r="E53">
            <v>3</v>
          </cell>
          <cell r="F53" t="str">
            <v>Biogasoline</v>
          </cell>
          <cell r="G53">
            <v>3</v>
          </cell>
          <cell r="H53" t="str">
            <v>Biogasoline</v>
          </cell>
          <cell r="I53">
            <v>10</v>
          </cell>
          <cell r="J53" t="str">
            <v>Biogasoline</v>
          </cell>
          <cell r="K53">
            <v>10</v>
          </cell>
          <cell r="L53" t="str">
            <v>Biogasoline</v>
          </cell>
          <cell r="M53">
            <v>10</v>
          </cell>
          <cell r="N53" t="str">
            <v>Biogasoline</v>
          </cell>
          <cell r="O53">
            <v>10</v>
          </cell>
          <cell r="P53" t="str">
            <v>Biogasoline</v>
          </cell>
          <cell r="Q53">
            <v>10</v>
          </cell>
          <cell r="R53" t="str">
            <v>Biogasoline</v>
          </cell>
          <cell r="S53">
            <v>10</v>
          </cell>
        </row>
        <row r="54">
          <cell r="B54" t="str">
            <v>Biodiesels</v>
          </cell>
          <cell r="C54">
            <v>3</v>
          </cell>
          <cell r="D54" t="str">
            <v>Biodiesels</v>
          </cell>
          <cell r="E54">
            <v>3</v>
          </cell>
          <cell r="F54" t="str">
            <v>Biodiesels</v>
          </cell>
          <cell r="G54">
            <v>3</v>
          </cell>
          <cell r="H54" t="str">
            <v>Biodiesels</v>
          </cell>
          <cell r="I54">
            <v>10</v>
          </cell>
          <cell r="J54" t="str">
            <v>Biodiesels</v>
          </cell>
          <cell r="K54">
            <v>10</v>
          </cell>
          <cell r="L54" t="str">
            <v>Biodiesels</v>
          </cell>
          <cell r="M54">
            <v>10</v>
          </cell>
          <cell r="N54" t="str">
            <v>Biodiesels</v>
          </cell>
          <cell r="O54">
            <v>10</v>
          </cell>
          <cell r="P54" t="str">
            <v>Biodiesels</v>
          </cell>
          <cell r="Q54">
            <v>10</v>
          </cell>
          <cell r="R54" t="str">
            <v>Biodiesels</v>
          </cell>
          <cell r="S54">
            <v>10</v>
          </cell>
        </row>
        <row r="55">
          <cell r="B55" t="str">
            <v>Other liquid biofuels</v>
          </cell>
          <cell r="C55">
            <v>3</v>
          </cell>
          <cell r="D55" t="str">
            <v>Other liquid biofuels</v>
          </cell>
          <cell r="E55">
            <v>3</v>
          </cell>
          <cell r="F55" t="str">
            <v>Other liquid biofuels</v>
          </cell>
          <cell r="G55">
            <v>3</v>
          </cell>
          <cell r="H55" t="str">
            <v>Other liquid biofuels</v>
          </cell>
          <cell r="I55">
            <v>10</v>
          </cell>
          <cell r="J55" t="str">
            <v>Other liquid biofuels</v>
          </cell>
          <cell r="K55">
            <v>10</v>
          </cell>
          <cell r="L55" t="str">
            <v>Other liquid biofuels</v>
          </cell>
          <cell r="M55">
            <v>10</v>
          </cell>
          <cell r="N55" t="str">
            <v>Other liquid biofuels</v>
          </cell>
          <cell r="O55">
            <v>10</v>
          </cell>
          <cell r="P55" t="str">
            <v>Other liquid biofuels</v>
          </cell>
          <cell r="Q55">
            <v>10</v>
          </cell>
          <cell r="R55" t="str">
            <v>Other liquid biofuels</v>
          </cell>
          <cell r="S55">
            <v>10</v>
          </cell>
        </row>
        <row r="56">
          <cell r="B56" t="str">
            <v>Landfill gas</v>
          </cell>
          <cell r="C56">
            <v>1</v>
          </cell>
          <cell r="D56" t="str">
            <v>Landfill gas</v>
          </cell>
          <cell r="E56">
            <v>1</v>
          </cell>
          <cell r="F56" t="str">
            <v>Landfill gas</v>
          </cell>
          <cell r="G56">
            <v>1</v>
          </cell>
          <cell r="H56" t="str">
            <v>Landfill gas</v>
          </cell>
          <cell r="I56">
            <v>5</v>
          </cell>
          <cell r="J56" t="str">
            <v>Landfill gas</v>
          </cell>
          <cell r="K56">
            <v>5</v>
          </cell>
          <cell r="L56" t="str">
            <v>Landfill gas</v>
          </cell>
          <cell r="M56">
            <v>5</v>
          </cell>
          <cell r="N56" t="str">
            <v>Landfill gas</v>
          </cell>
          <cell r="O56">
            <v>5</v>
          </cell>
          <cell r="P56" t="str">
            <v>Landfill gas</v>
          </cell>
          <cell r="Q56">
            <v>5</v>
          </cell>
          <cell r="R56" t="str">
            <v>Landfill gas</v>
          </cell>
          <cell r="S56">
            <v>5</v>
          </cell>
        </row>
        <row r="57">
          <cell r="B57" t="str">
            <v>Sludge gas</v>
          </cell>
          <cell r="C57">
            <v>1</v>
          </cell>
          <cell r="D57" t="str">
            <v>Sludge gas</v>
          </cell>
          <cell r="E57">
            <v>1</v>
          </cell>
          <cell r="F57" t="str">
            <v>Sludge gas</v>
          </cell>
          <cell r="G57">
            <v>1</v>
          </cell>
          <cell r="H57" t="str">
            <v>Sludge gas</v>
          </cell>
          <cell r="I57">
            <v>5</v>
          </cell>
          <cell r="J57" t="str">
            <v>Sludge gas</v>
          </cell>
          <cell r="K57">
            <v>5</v>
          </cell>
          <cell r="L57" t="str">
            <v>Sludge gas</v>
          </cell>
          <cell r="M57">
            <v>5</v>
          </cell>
          <cell r="N57" t="str">
            <v>Sludge gas</v>
          </cell>
          <cell r="O57">
            <v>5</v>
          </cell>
          <cell r="P57" t="str">
            <v>Sludge gas</v>
          </cell>
          <cell r="Q57">
            <v>5</v>
          </cell>
          <cell r="R57" t="str">
            <v>Sludge gas</v>
          </cell>
          <cell r="S57">
            <v>5</v>
          </cell>
        </row>
        <row r="58">
          <cell r="B58" t="str">
            <v>Other biogas</v>
          </cell>
          <cell r="C58">
            <v>1</v>
          </cell>
          <cell r="D58" t="str">
            <v>Other biogas</v>
          </cell>
          <cell r="E58">
            <v>1</v>
          </cell>
          <cell r="F58" t="str">
            <v>Other biogas</v>
          </cell>
          <cell r="G58">
            <v>1</v>
          </cell>
          <cell r="H58" t="str">
            <v>Other biogas</v>
          </cell>
          <cell r="I58">
            <v>5</v>
          </cell>
          <cell r="J58" t="str">
            <v>Other biogas</v>
          </cell>
          <cell r="K58">
            <v>5</v>
          </cell>
          <cell r="L58" t="str">
            <v>Other biogas</v>
          </cell>
          <cell r="M58">
            <v>5</v>
          </cell>
          <cell r="N58" t="str">
            <v>Other biogas</v>
          </cell>
          <cell r="O58">
            <v>5</v>
          </cell>
          <cell r="P58" t="str">
            <v>Other biogas</v>
          </cell>
          <cell r="Q58">
            <v>5</v>
          </cell>
          <cell r="R58" t="str">
            <v>Other biogas</v>
          </cell>
          <cell r="S58">
            <v>5</v>
          </cell>
        </row>
        <row r="59">
          <cell r="B59" t="str">
            <v>Municipal wastes (Biomass fraction)</v>
          </cell>
          <cell r="C59">
            <v>30</v>
          </cell>
          <cell r="D59" t="str">
            <v>Municipal wastes (Biomass fraction)</v>
          </cell>
          <cell r="E59">
            <v>30</v>
          </cell>
          <cell r="F59" t="str">
            <v>Municipal wastes (Biomass fraction)</v>
          </cell>
          <cell r="G59">
            <v>30</v>
          </cell>
          <cell r="H59" t="str">
            <v>Municipal wastes (Biomass fraction)</v>
          </cell>
          <cell r="I59">
            <v>300</v>
          </cell>
          <cell r="J59" t="str">
            <v>Municipal wastes (Biomass fraction)</v>
          </cell>
          <cell r="K59">
            <v>300</v>
          </cell>
          <cell r="L59" t="str">
            <v>Municipal wastes (Biomass fraction)</v>
          </cell>
          <cell r="M59">
            <v>300</v>
          </cell>
          <cell r="N59" t="str">
            <v>Municipal wastes (Biomass fraction)</v>
          </cell>
          <cell r="O59">
            <v>300</v>
          </cell>
          <cell r="P59" t="str">
            <v>Municipal wastes (Biomass fraction)</v>
          </cell>
          <cell r="Q59">
            <v>300</v>
          </cell>
          <cell r="R59" t="str">
            <v>Municipal wastes (Biomass fraction)</v>
          </cell>
          <cell r="S59">
            <v>300</v>
          </cell>
        </row>
        <row r="60">
          <cell r="B60" t="str">
            <v>Peat</v>
          </cell>
          <cell r="C60">
            <v>1</v>
          </cell>
          <cell r="D60" t="str">
            <v>Peat</v>
          </cell>
          <cell r="E60">
            <v>2</v>
          </cell>
          <cell r="F60" t="str">
            <v>Peat</v>
          </cell>
          <cell r="G60">
            <v>2</v>
          </cell>
          <cell r="H60" t="str">
            <v>Peat</v>
          </cell>
          <cell r="I60">
            <v>10</v>
          </cell>
          <cell r="J60" t="str">
            <v>Peat</v>
          </cell>
          <cell r="K60">
            <v>10</v>
          </cell>
          <cell r="L60" t="str">
            <v>Peat</v>
          </cell>
          <cell r="M60">
            <v>300</v>
          </cell>
          <cell r="N60" t="str">
            <v>Peat</v>
          </cell>
          <cell r="O60">
            <v>300</v>
          </cell>
          <cell r="P60" t="str">
            <v>Peat</v>
          </cell>
          <cell r="Q60">
            <v>300</v>
          </cell>
          <cell r="R60" t="str">
            <v>Peat</v>
          </cell>
          <cell r="S60">
            <v>300</v>
          </cell>
        </row>
        <row r="274">
          <cell r="B274" t="str">
            <v>Energy</v>
          </cell>
          <cell r="C274" t="str">
            <v>energyLiquidEFs</v>
          </cell>
          <cell r="D274" t="str">
            <v>energyGasEFs</v>
          </cell>
        </row>
        <row r="275">
          <cell r="B275" t="str">
            <v>Manufacturing</v>
          </cell>
          <cell r="C275" t="str">
            <v>manufacturingLiquidEFs</v>
          </cell>
          <cell r="D275" t="str">
            <v>manufacturingGasEFs</v>
          </cell>
        </row>
        <row r="276">
          <cell r="B276" t="str">
            <v>Construction</v>
          </cell>
          <cell r="C276" t="str">
            <v>constructionLiquidEFs</v>
          </cell>
          <cell r="D276" t="str">
            <v>constructionGasEFs</v>
          </cell>
        </row>
        <row r="277">
          <cell r="B277" t="str">
            <v>Commercial</v>
          </cell>
          <cell r="C277" t="str">
            <v>commercialLiquidEFs</v>
          </cell>
          <cell r="D277" t="str">
            <v>commercialGasEFs</v>
          </cell>
        </row>
        <row r="278">
          <cell r="B278" t="str">
            <v>Institutional</v>
          </cell>
          <cell r="C278" t="str">
            <v>institutionalLiquidEFs</v>
          </cell>
          <cell r="D278" t="str">
            <v>institutionalGasEFs</v>
          </cell>
        </row>
        <row r="279">
          <cell r="B279" t="str">
            <v>Residential</v>
          </cell>
          <cell r="C279" t="str">
            <v>residentialLiquidEFs</v>
          </cell>
          <cell r="D279" t="str">
            <v>residentialGasEFs</v>
          </cell>
        </row>
        <row r="280">
          <cell r="B280" t="str">
            <v>Agriculture</v>
          </cell>
          <cell r="C280" t="str">
            <v>agricultureLiquidEFs</v>
          </cell>
          <cell r="D280" t="str">
            <v>agricultureGasEFs</v>
          </cell>
        </row>
        <row r="281">
          <cell r="B281" t="str">
            <v>Forestry</v>
          </cell>
          <cell r="C281" t="str">
            <v>forestryLiquidEFs</v>
          </cell>
          <cell r="D281" t="str">
            <v>forestryGasEFs</v>
          </cell>
        </row>
        <row r="282">
          <cell r="B282" t="str">
            <v>Fisheries</v>
          </cell>
          <cell r="C282" t="str">
            <v>fisheriesLiquidEFs</v>
          </cell>
          <cell r="D282" t="str">
            <v>fisheriesGasEFs</v>
          </cell>
        </row>
      </sheetData>
      <sheetData sheetId="9"/>
      <sheetData sheetId="10">
        <row r="7">
          <cell r="B7" t="str">
            <v>Crude oil</v>
          </cell>
          <cell r="C7">
            <v>0.6</v>
          </cell>
          <cell r="D7" t="str">
            <v>Crude oil</v>
          </cell>
          <cell r="E7">
            <v>0.6</v>
          </cell>
          <cell r="F7" t="str">
            <v>Crude oil</v>
          </cell>
          <cell r="G7">
            <v>0.6</v>
          </cell>
          <cell r="H7" t="str">
            <v>Crude oil</v>
          </cell>
          <cell r="I7">
            <v>0.6</v>
          </cell>
          <cell r="J7" t="str">
            <v>Crude oil</v>
          </cell>
          <cell r="K7">
            <v>0.6</v>
          </cell>
          <cell r="L7" t="str">
            <v>Crude oil</v>
          </cell>
          <cell r="M7">
            <v>0.6</v>
          </cell>
          <cell r="N7" t="str">
            <v>Crude oil</v>
          </cell>
          <cell r="O7">
            <v>0.6</v>
          </cell>
          <cell r="P7" t="str">
            <v>Crude oil</v>
          </cell>
          <cell r="Q7">
            <v>0.6</v>
          </cell>
          <cell r="R7" t="str">
            <v>Crude oil</v>
          </cell>
          <cell r="S7">
            <v>0.6</v>
          </cell>
        </row>
        <row r="8">
          <cell r="B8" t="str">
            <v>Orimulsion</v>
          </cell>
          <cell r="C8">
            <v>0.6</v>
          </cell>
          <cell r="D8" t="str">
            <v>Orimulsion</v>
          </cell>
          <cell r="E8">
            <v>0.6</v>
          </cell>
          <cell r="F8" t="str">
            <v>Orimulsion</v>
          </cell>
          <cell r="G8">
            <v>0.6</v>
          </cell>
          <cell r="H8" t="str">
            <v>Orimulsion</v>
          </cell>
          <cell r="I8">
            <v>0.6</v>
          </cell>
          <cell r="J8" t="str">
            <v>Orimulsion</v>
          </cell>
          <cell r="K8">
            <v>0.6</v>
          </cell>
          <cell r="L8" t="str">
            <v>Orimulsion</v>
          </cell>
          <cell r="M8">
            <v>0.6</v>
          </cell>
          <cell r="N8" t="str">
            <v>Orimulsion</v>
          </cell>
          <cell r="O8">
            <v>0.6</v>
          </cell>
          <cell r="P8" t="str">
            <v>Orimulsion</v>
          </cell>
          <cell r="Q8">
            <v>0.6</v>
          </cell>
          <cell r="R8" t="str">
            <v>Orimulsion</v>
          </cell>
          <cell r="S8">
            <v>0.6</v>
          </cell>
        </row>
        <row r="9">
          <cell r="B9" t="str">
            <v>Natural Gas Liquids</v>
          </cell>
          <cell r="C9">
            <v>0.6</v>
          </cell>
          <cell r="D9" t="str">
            <v>Natural Gas Liquids</v>
          </cell>
          <cell r="E9">
            <v>0.6</v>
          </cell>
          <cell r="F9" t="str">
            <v>Natural Gas Liquids</v>
          </cell>
          <cell r="G9">
            <v>0.6</v>
          </cell>
          <cell r="H9" t="str">
            <v>Natural Gas Liquids</v>
          </cell>
          <cell r="I9">
            <v>0.6</v>
          </cell>
          <cell r="J9" t="str">
            <v>Natural Gas Liquids</v>
          </cell>
          <cell r="K9">
            <v>0.6</v>
          </cell>
          <cell r="L9" t="str">
            <v>Natural Gas Liquids</v>
          </cell>
          <cell r="M9">
            <v>0.6</v>
          </cell>
          <cell r="N9" t="str">
            <v>Natural Gas Liquids</v>
          </cell>
          <cell r="O9">
            <v>0.6</v>
          </cell>
          <cell r="P9" t="str">
            <v>Natural Gas Liquids</v>
          </cell>
          <cell r="Q9">
            <v>0.6</v>
          </cell>
          <cell r="R9" t="str">
            <v>Natural Gas Liquids</v>
          </cell>
          <cell r="S9">
            <v>0.6</v>
          </cell>
        </row>
        <row r="10">
          <cell r="B10" t="str">
            <v>Motor gasoline</v>
          </cell>
          <cell r="C10">
            <v>0.6</v>
          </cell>
          <cell r="D10" t="str">
            <v>Motor gasoline</v>
          </cell>
          <cell r="E10">
            <v>0.6</v>
          </cell>
          <cell r="F10" t="str">
            <v>Motor gasoline</v>
          </cell>
          <cell r="G10">
            <v>0.6</v>
          </cell>
          <cell r="H10" t="str">
            <v>Motor gasoline</v>
          </cell>
          <cell r="I10">
            <v>0.6</v>
          </cell>
          <cell r="J10" t="str">
            <v>Motor gasoline</v>
          </cell>
          <cell r="K10">
            <v>0.6</v>
          </cell>
          <cell r="L10" t="str">
            <v>Motor gasoline</v>
          </cell>
          <cell r="M10">
            <v>0.6</v>
          </cell>
          <cell r="N10" t="str">
            <v>Motor gasoline</v>
          </cell>
          <cell r="O10">
            <v>0.6</v>
          </cell>
          <cell r="P10" t="str">
            <v>Motor gasoline</v>
          </cell>
          <cell r="Q10">
            <v>0.6</v>
          </cell>
          <cell r="R10" t="str">
            <v>Motor gasoline</v>
          </cell>
          <cell r="S10">
            <v>0.6</v>
          </cell>
        </row>
        <row r="11">
          <cell r="B11" t="str">
            <v>Aviation gasoline</v>
          </cell>
          <cell r="C11">
            <v>0.6</v>
          </cell>
          <cell r="D11" t="str">
            <v>Aviation gasoline</v>
          </cell>
          <cell r="E11">
            <v>0.6</v>
          </cell>
          <cell r="F11" t="str">
            <v>Aviation gasoline</v>
          </cell>
          <cell r="G11">
            <v>0.6</v>
          </cell>
          <cell r="H11" t="str">
            <v>Aviation gasoline</v>
          </cell>
          <cell r="I11">
            <v>0.6</v>
          </cell>
          <cell r="J11" t="str">
            <v>Aviation gasoline</v>
          </cell>
          <cell r="K11">
            <v>0.6</v>
          </cell>
          <cell r="L11" t="str">
            <v>Aviation gasoline</v>
          </cell>
          <cell r="M11">
            <v>0.6</v>
          </cell>
          <cell r="N11" t="str">
            <v>Aviation gasoline</v>
          </cell>
          <cell r="O11">
            <v>0.6</v>
          </cell>
          <cell r="P11" t="str">
            <v>Aviation gasoline</v>
          </cell>
          <cell r="Q11">
            <v>0.6</v>
          </cell>
          <cell r="R11" t="str">
            <v>Aviation gasoline</v>
          </cell>
          <cell r="S11">
            <v>0.6</v>
          </cell>
        </row>
        <row r="12">
          <cell r="B12" t="str">
            <v>Jet gasoline</v>
          </cell>
          <cell r="C12">
            <v>0.6</v>
          </cell>
          <cell r="D12" t="str">
            <v>Jet gasoline</v>
          </cell>
          <cell r="E12">
            <v>0.6</v>
          </cell>
          <cell r="F12" t="str">
            <v>Jet gasoline</v>
          </cell>
          <cell r="G12">
            <v>0.6</v>
          </cell>
          <cell r="H12" t="str">
            <v>Jet gasoline</v>
          </cell>
          <cell r="I12">
            <v>0.6</v>
          </cell>
          <cell r="J12" t="str">
            <v>Jet gasoline</v>
          </cell>
          <cell r="K12">
            <v>0.6</v>
          </cell>
          <cell r="L12" t="str">
            <v>Jet gasoline</v>
          </cell>
          <cell r="M12">
            <v>0.6</v>
          </cell>
          <cell r="N12" t="str">
            <v>Jet gasoline</v>
          </cell>
          <cell r="O12">
            <v>0.6</v>
          </cell>
          <cell r="P12" t="str">
            <v>Jet gasoline</v>
          </cell>
          <cell r="Q12">
            <v>0.6</v>
          </cell>
          <cell r="R12" t="str">
            <v>Jet gasoline</v>
          </cell>
          <cell r="S12">
            <v>0.6</v>
          </cell>
        </row>
        <row r="13">
          <cell r="B13" t="str">
            <v>Jet kerosene</v>
          </cell>
          <cell r="C13">
            <v>0.6</v>
          </cell>
          <cell r="D13" t="str">
            <v>Jet kerosene</v>
          </cell>
          <cell r="E13">
            <v>0.6</v>
          </cell>
          <cell r="F13" t="str">
            <v>Jet kerosene</v>
          </cell>
          <cell r="G13">
            <v>0.6</v>
          </cell>
          <cell r="H13" t="str">
            <v>Jet kerosene</v>
          </cell>
          <cell r="I13">
            <v>0.6</v>
          </cell>
          <cell r="J13" t="str">
            <v>Jet kerosene</v>
          </cell>
          <cell r="K13">
            <v>0.6</v>
          </cell>
          <cell r="L13" t="str">
            <v>Jet kerosene</v>
          </cell>
          <cell r="M13">
            <v>0.6</v>
          </cell>
          <cell r="N13" t="str">
            <v>Jet kerosene</v>
          </cell>
          <cell r="O13">
            <v>0.6</v>
          </cell>
          <cell r="P13" t="str">
            <v>Jet kerosene</v>
          </cell>
          <cell r="Q13">
            <v>0.6</v>
          </cell>
          <cell r="R13" t="str">
            <v>Jet kerosene</v>
          </cell>
          <cell r="S13">
            <v>0.6</v>
          </cell>
        </row>
        <row r="14">
          <cell r="B14" t="str">
            <v>Other kerosene</v>
          </cell>
          <cell r="C14">
            <v>0.6</v>
          </cell>
          <cell r="D14" t="str">
            <v>Other kerosene</v>
          </cell>
          <cell r="E14">
            <v>0.6</v>
          </cell>
          <cell r="F14" t="str">
            <v>Other kerosene</v>
          </cell>
          <cell r="G14">
            <v>0.6</v>
          </cell>
          <cell r="H14" t="str">
            <v>Other kerosene</v>
          </cell>
          <cell r="I14">
            <v>0.6</v>
          </cell>
          <cell r="J14" t="str">
            <v>Other kerosene</v>
          </cell>
          <cell r="K14">
            <v>0.6</v>
          </cell>
          <cell r="L14" t="str">
            <v>Other kerosene</v>
          </cell>
          <cell r="M14">
            <v>0.6</v>
          </cell>
          <cell r="N14" t="str">
            <v>Other kerosene</v>
          </cell>
          <cell r="O14">
            <v>0.6</v>
          </cell>
          <cell r="P14" t="str">
            <v>Other kerosene</v>
          </cell>
          <cell r="Q14">
            <v>0.6</v>
          </cell>
          <cell r="R14" t="str">
            <v>Other kerosene</v>
          </cell>
          <cell r="S14">
            <v>0.6</v>
          </cell>
        </row>
        <row r="15">
          <cell r="B15" t="str">
            <v>Shale oil</v>
          </cell>
          <cell r="C15">
            <v>0.6</v>
          </cell>
          <cell r="D15" t="str">
            <v>Shale oil</v>
          </cell>
          <cell r="E15">
            <v>0.6</v>
          </cell>
          <cell r="F15" t="str">
            <v>Shale oil</v>
          </cell>
          <cell r="G15">
            <v>0.6</v>
          </cell>
          <cell r="H15" t="str">
            <v>Shale oil</v>
          </cell>
          <cell r="I15">
            <v>0.6</v>
          </cell>
          <cell r="J15" t="str">
            <v>Shale oil</v>
          </cell>
          <cell r="K15">
            <v>0.6</v>
          </cell>
          <cell r="L15" t="str">
            <v>Shale oil</v>
          </cell>
          <cell r="M15">
            <v>0.6</v>
          </cell>
          <cell r="N15" t="str">
            <v>Shale oil</v>
          </cell>
          <cell r="O15">
            <v>0.6</v>
          </cell>
          <cell r="P15" t="str">
            <v>Shale oil</v>
          </cell>
          <cell r="Q15">
            <v>0.6</v>
          </cell>
          <cell r="R15" t="str">
            <v>Shale oil</v>
          </cell>
          <cell r="S15">
            <v>0.6</v>
          </cell>
        </row>
        <row r="16">
          <cell r="B16" t="str">
            <v>Gas/Diesel oil</v>
          </cell>
          <cell r="C16">
            <v>0.6</v>
          </cell>
          <cell r="D16" t="str">
            <v>Gas/Diesel oil</v>
          </cell>
          <cell r="E16">
            <v>0.6</v>
          </cell>
          <cell r="F16" t="str">
            <v>Gas/Diesel oil</v>
          </cell>
          <cell r="G16">
            <v>0.6</v>
          </cell>
          <cell r="H16" t="str">
            <v>Gas/Diesel oil</v>
          </cell>
          <cell r="I16">
            <v>0.6</v>
          </cell>
          <cell r="J16" t="str">
            <v>Gas/Diesel oil</v>
          </cell>
          <cell r="K16">
            <v>0.6</v>
          </cell>
          <cell r="L16" t="str">
            <v>Gas/Diesel oil</v>
          </cell>
          <cell r="M16">
            <v>0.6</v>
          </cell>
          <cell r="N16" t="str">
            <v>Gas/Diesel oil</v>
          </cell>
          <cell r="O16">
            <v>0.6</v>
          </cell>
          <cell r="P16" t="str">
            <v>Gas/Diesel oil</v>
          </cell>
          <cell r="Q16">
            <v>0.6</v>
          </cell>
          <cell r="R16" t="str">
            <v>Gas/Diesel oil</v>
          </cell>
          <cell r="S16">
            <v>0.6</v>
          </cell>
        </row>
        <row r="17">
          <cell r="B17" t="str">
            <v>Residual fuel oil</v>
          </cell>
          <cell r="C17">
            <v>0.6</v>
          </cell>
          <cell r="D17" t="str">
            <v>Residual fuel oil</v>
          </cell>
          <cell r="E17">
            <v>0.6</v>
          </cell>
          <cell r="F17" t="str">
            <v>Residual fuel oil</v>
          </cell>
          <cell r="G17">
            <v>0.6</v>
          </cell>
          <cell r="H17" t="str">
            <v>Residual fuel oil</v>
          </cell>
          <cell r="I17">
            <v>0.6</v>
          </cell>
          <cell r="J17" t="str">
            <v>Residual fuel oil</v>
          </cell>
          <cell r="K17">
            <v>0.6</v>
          </cell>
          <cell r="L17" t="str">
            <v>Residual fuel oil</v>
          </cell>
          <cell r="M17">
            <v>0.6</v>
          </cell>
          <cell r="N17" t="str">
            <v>Residual fuel oil</v>
          </cell>
          <cell r="O17">
            <v>0.6</v>
          </cell>
          <cell r="P17" t="str">
            <v>Residual fuel oil</v>
          </cell>
          <cell r="Q17">
            <v>0.6</v>
          </cell>
          <cell r="R17" t="str">
            <v>Residual fuel oil</v>
          </cell>
          <cell r="S17">
            <v>0.6</v>
          </cell>
        </row>
        <row r="18">
          <cell r="B18" t="str">
            <v>Liquified Petroleum Gases</v>
          </cell>
          <cell r="C18">
            <v>0.1</v>
          </cell>
          <cell r="D18" t="str">
            <v>Liquified Petroleum Gases</v>
          </cell>
          <cell r="E18">
            <v>0.1</v>
          </cell>
          <cell r="F18" t="str">
            <v>Liquified Petroleum Gases</v>
          </cell>
          <cell r="G18">
            <v>0.1</v>
          </cell>
          <cell r="H18" t="str">
            <v>Liquified Petroleum Gases</v>
          </cell>
          <cell r="I18">
            <v>0.1</v>
          </cell>
          <cell r="J18" t="str">
            <v>Liquified Petroleum Gases</v>
          </cell>
          <cell r="K18">
            <v>0.1</v>
          </cell>
          <cell r="L18" t="str">
            <v>Liquified Petroleum Gases</v>
          </cell>
          <cell r="M18">
            <v>0.1</v>
          </cell>
          <cell r="N18" t="str">
            <v>Liquified Petroleum Gases</v>
          </cell>
          <cell r="O18">
            <v>0.1</v>
          </cell>
          <cell r="P18" t="str">
            <v>Liquified Petroleum Gases</v>
          </cell>
          <cell r="Q18">
            <v>0.1</v>
          </cell>
          <cell r="R18" t="str">
            <v>Liquified Petroleum Gases</v>
          </cell>
          <cell r="S18">
            <v>0.1</v>
          </cell>
        </row>
        <row r="19">
          <cell r="B19" t="str">
            <v>Ethane</v>
          </cell>
          <cell r="C19">
            <v>0.1</v>
          </cell>
          <cell r="D19" t="str">
            <v>Ethane</v>
          </cell>
          <cell r="E19">
            <v>0.1</v>
          </cell>
          <cell r="F19" t="str">
            <v>Ethane</v>
          </cell>
          <cell r="G19">
            <v>0.1</v>
          </cell>
          <cell r="H19" t="str">
            <v>Ethane</v>
          </cell>
          <cell r="I19">
            <v>0.1</v>
          </cell>
          <cell r="J19" t="str">
            <v>Ethane</v>
          </cell>
          <cell r="K19">
            <v>0.1</v>
          </cell>
          <cell r="L19" t="str">
            <v>Ethane</v>
          </cell>
          <cell r="M19">
            <v>0.1</v>
          </cell>
          <cell r="N19" t="str">
            <v>Ethane</v>
          </cell>
          <cell r="O19">
            <v>0.1</v>
          </cell>
          <cell r="P19" t="str">
            <v>Ethane</v>
          </cell>
          <cell r="Q19">
            <v>0.1</v>
          </cell>
          <cell r="R19" t="str">
            <v>Ethane</v>
          </cell>
          <cell r="S19">
            <v>0.1</v>
          </cell>
        </row>
        <row r="20">
          <cell r="B20" t="str">
            <v>Naphtha</v>
          </cell>
          <cell r="C20">
            <v>0.6</v>
          </cell>
          <cell r="D20" t="str">
            <v>Naphtha</v>
          </cell>
          <cell r="E20">
            <v>0.6</v>
          </cell>
          <cell r="F20" t="str">
            <v>Naphtha</v>
          </cell>
          <cell r="G20">
            <v>0.6</v>
          </cell>
          <cell r="H20" t="str">
            <v>Naphtha</v>
          </cell>
          <cell r="I20">
            <v>0.6</v>
          </cell>
          <cell r="J20" t="str">
            <v>Naphtha</v>
          </cell>
          <cell r="K20">
            <v>0.6</v>
          </cell>
          <cell r="L20" t="str">
            <v>Naphtha</v>
          </cell>
          <cell r="M20">
            <v>0.6</v>
          </cell>
          <cell r="N20" t="str">
            <v>Naphtha</v>
          </cell>
          <cell r="O20">
            <v>0.6</v>
          </cell>
          <cell r="P20" t="str">
            <v>Naphtha</v>
          </cell>
          <cell r="Q20">
            <v>0.6</v>
          </cell>
          <cell r="R20" t="str">
            <v>Naphtha</v>
          </cell>
          <cell r="S20">
            <v>0.6</v>
          </cell>
        </row>
        <row r="21">
          <cell r="B21" t="str">
            <v>Bitumen</v>
          </cell>
          <cell r="C21">
            <v>0.6</v>
          </cell>
          <cell r="D21" t="str">
            <v>Bitumen</v>
          </cell>
          <cell r="E21">
            <v>0.6</v>
          </cell>
          <cell r="F21" t="str">
            <v>Bitumen</v>
          </cell>
          <cell r="G21">
            <v>0.6</v>
          </cell>
          <cell r="H21" t="str">
            <v>Bitumen</v>
          </cell>
          <cell r="I21">
            <v>0.6</v>
          </cell>
          <cell r="J21" t="str">
            <v>Bitumen</v>
          </cell>
          <cell r="K21">
            <v>0.6</v>
          </cell>
          <cell r="L21" t="str">
            <v>Bitumen</v>
          </cell>
          <cell r="M21">
            <v>0.6</v>
          </cell>
          <cell r="N21" t="str">
            <v>Bitumen</v>
          </cell>
          <cell r="O21">
            <v>0.6</v>
          </cell>
          <cell r="P21" t="str">
            <v>Bitumen</v>
          </cell>
          <cell r="Q21">
            <v>0.6</v>
          </cell>
          <cell r="R21" t="str">
            <v>Bitumen</v>
          </cell>
          <cell r="S21">
            <v>0.6</v>
          </cell>
        </row>
        <row r="22">
          <cell r="B22" t="str">
            <v>Lubricants</v>
          </cell>
          <cell r="C22">
            <v>0.6</v>
          </cell>
          <cell r="D22" t="str">
            <v>Lubricants</v>
          </cell>
          <cell r="E22">
            <v>0.6</v>
          </cell>
          <cell r="F22" t="str">
            <v>Lubricants</v>
          </cell>
          <cell r="G22">
            <v>0.6</v>
          </cell>
          <cell r="H22" t="str">
            <v>Lubricants</v>
          </cell>
          <cell r="I22">
            <v>0.6</v>
          </cell>
          <cell r="J22" t="str">
            <v>Lubricants</v>
          </cell>
          <cell r="K22">
            <v>0.6</v>
          </cell>
          <cell r="L22" t="str">
            <v>Lubricants</v>
          </cell>
          <cell r="M22">
            <v>0.6</v>
          </cell>
          <cell r="N22" t="str">
            <v>Lubricants</v>
          </cell>
          <cell r="O22">
            <v>0.6</v>
          </cell>
          <cell r="P22" t="str">
            <v>Lubricants</v>
          </cell>
          <cell r="Q22">
            <v>0.6</v>
          </cell>
          <cell r="R22" t="str">
            <v>Lubricants</v>
          </cell>
          <cell r="S22">
            <v>0.6</v>
          </cell>
        </row>
        <row r="23">
          <cell r="B23" t="str">
            <v>Petroleum coke</v>
          </cell>
          <cell r="C23">
            <v>0.6</v>
          </cell>
          <cell r="D23" t="str">
            <v>Petroleum coke</v>
          </cell>
          <cell r="E23">
            <v>0.6</v>
          </cell>
          <cell r="F23" t="str">
            <v>Petroleum coke</v>
          </cell>
          <cell r="G23">
            <v>0.6</v>
          </cell>
          <cell r="H23" t="str">
            <v>Petroleum coke</v>
          </cell>
          <cell r="I23">
            <v>0.6</v>
          </cell>
          <cell r="J23" t="str">
            <v>Petroleum coke</v>
          </cell>
          <cell r="K23">
            <v>0.6</v>
          </cell>
          <cell r="L23" t="str">
            <v>Petroleum coke</v>
          </cell>
          <cell r="M23">
            <v>0.6</v>
          </cell>
          <cell r="N23" t="str">
            <v>Petroleum coke</v>
          </cell>
          <cell r="O23">
            <v>0.6</v>
          </cell>
          <cell r="P23" t="str">
            <v>Petroleum coke</v>
          </cell>
          <cell r="Q23">
            <v>0.6</v>
          </cell>
          <cell r="R23" t="str">
            <v>Petroleum coke</v>
          </cell>
          <cell r="S23">
            <v>0.6</v>
          </cell>
        </row>
        <row r="24">
          <cell r="B24" t="str">
            <v>Refinery feedstocks</v>
          </cell>
          <cell r="C24">
            <v>0.6</v>
          </cell>
          <cell r="D24" t="str">
            <v>Refinery feedstocks</v>
          </cell>
          <cell r="E24">
            <v>0.6</v>
          </cell>
          <cell r="F24" t="str">
            <v>Refinery feedstocks</v>
          </cell>
          <cell r="G24">
            <v>0.6</v>
          </cell>
          <cell r="H24" t="str">
            <v>Refinery feedstocks</v>
          </cell>
          <cell r="I24">
            <v>0.6</v>
          </cell>
          <cell r="J24" t="str">
            <v>Refinery feedstocks</v>
          </cell>
          <cell r="K24">
            <v>0.6</v>
          </cell>
          <cell r="L24" t="str">
            <v>Refinery feedstocks</v>
          </cell>
          <cell r="M24">
            <v>0.6</v>
          </cell>
          <cell r="N24" t="str">
            <v>Refinery feedstocks</v>
          </cell>
          <cell r="O24">
            <v>0.6</v>
          </cell>
          <cell r="P24" t="str">
            <v>Refinery feedstocks</v>
          </cell>
          <cell r="Q24">
            <v>0.6</v>
          </cell>
          <cell r="R24" t="str">
            <v>Refinery feedstocks</v>
          </cell>
          <cell r="S24">
            <v>0.6</v>
          </cell>
        </row>
        <row r="25">
          <cell r="B25" t="str">
            <v>Refinery gas</v>
          </cell>
          <cell r="C25">
            <v>0.1</v>
          </cell>
          <cell r="D25" t="str">
            <v>Refinery gas</v>
          </cell>
          <cell r="E25">
            <v>0.1</v>
          </cell>
          <cell r="F25" t="str">
            <v>Refinery gas</v>
          </cell>
          <cell r="G25">
            <v>0.1</v>
          </cell>
          <cell r="H25" t="str">
            <v>Refinery gas</v>
          </cell>
          <cell r="I25">
            <v>0.1</v>
          </cell>
          <cell r="J25" t="str">
            <v>Refinery gas</v>
          </cell>
          <cell r="K25">
            <v>0.1</v>
          </cell>
          <cell r="L25" t="str">
            <v>Refinery gas</v>
          </cell>
          <cell r="M25">
            <v>0.1</v>
          </cell>
          <cell r="N25" t="str">
            <v>Refinery gas</v>
          </cell>
          <cell r="O25">
            <v>0.1</v>
          </cell>
          <cell r="P25" t="str">
            <v>Refinery gas</v>
          </cell>
          <cell r="Q25">
            <v>0.1</v>
          </cell>
          <cell r="R25" t="str">
            <v>Refinery gas</v>
          </cell>
          <cell r="S25">
            <v>0.1</v>
          </cell>
        </row>
        <row r="26">
          <cell r="B26" t="str">
            <v>Paraffin waxes</v>
          </cell>
          <cell r="C26">
            <v>0.6</v>
          </cell>
          <cell r="D26" t="str">
            <v>Paraffin waxes</v>
          </cell>
          <cell r="E26">
            <v>0.6</v>
          </cell>
          <cell r="F26" t="str">
            <v>Paraffin waxes</v>
          </cell>
          <cell r="G26">
            <v>0.6</v>
          </cell>
          <cell r="H26" t="str">
            <v>Paraffin waxes</v>
          </cell>
          <cell r="I26">
            <v>0.6</v>
          </cell>
          <cell r="J26" t="str">
            <v>Paraffin waxes</v>
          </cell>
          <cell r="K26">
            <v>0.6</v>
          </cell>
          <cell r="L26" t="str">
            <v>Paraffin waxes</v>
          </cell>
          <cell r="M26">
            <v>0.6</v>
          </cell>
          <cell r="N26" t="str">
            <v>Paraffin waxes</v>
          </cell>
          <cell r="O26">
            <v>0.6</v>
          </cell>
          <cell r="P26" t="str">
            <v>Paraffin waxes</v>
          </cell>
          <cell r="Q26">
            <v>0.6</v>
          </cell>
          <cell r="R26" t="str">
            <v>Paraffin waxes</v>
          </cell>
          <cell r="S26">
            <v>0.6</v>
          </cell>
        </row>
        <row r="27">
          <cell r="B27" t="str">
            <v>White Spirit/SBP</v>
          </cell>
          <cell r="C27">
            <v>0.6</v>
          </cell>
          <cell r="D27" t="str">
            <v>White Spirit/SBP</v>
          </cell>
          <cell r="E27">
            <v>0.6</v>
          </cell>
          <cell r="F27" t="str">
            <v>White Spirit/SBP</v>
          </cell>
          <cell r="G27">
            <v>0.6</v>
          </cell>
          <cell r="H27" t="str">
            <v>White Spirit/SBP</v>
          </cell>
          <cell r="I27">
            <v>0.6</v>
          </cell>
          <cell r="J27" t="str">
            <v>White Spirit/SBP</v>
          </cell>
          <cell r="K27">
            <v>0.6</v>
          </cell>
          <cell r="L27" t="str">
            <v>White Spirit/SBP</v>
          </cell>
          <cell r="M27">
            <v>0.6</v>
          </cell>
          <cell r="N27" t="str">
            <v>White Spirit/SBP</v>
          </cell>
          <cell r="O27">
            <v>0.6</v>
          </cell>
          <cell r="P27" t="str">
            <v>White Spirit/SBP</v>
          </cell>
          <cell r="Q27">
            <v>0.6</v>
          </cell>
          <cell r="R27" t="str">
            <v>White Spirit/SBP</v>
          </cell>
          <cell r="S27">
            <v>0.6</v>
          </cell>
        </row>
        <row r="28">
          <cell r="B28" t="str">
            <v>Other petroleum products</v>
          </cell>
          <cell r="C28">
            <v>0.6</v>
          </cell>
          <cell r="D28" t="str">
            <v>Other petroleum products</v>
          </cell>
          <cell r="E28">
            <v>0.6</v>
          </cell>
          <cell r="F28" t="str">
            <v>Other petroleum products</v>
          </cell>
          <cell r="G28">
            <v>0.6</v>
          </cell>
          <cell r="H28" t="str">
            <v>Other petroleum products</v>
          </cell>
          <cell r="I28">
            <v>0.6</v>
          </cell>
          <cell r="J28" t="str">
            <v>Other petroleum products</v>
          </cell>
          <cell r="K28">
            <v>0.6</v>
          </cell>
          <cell r="L28" t="str">
            <v>Other petroleum products</v>
          </cell>
          <cell r="M28">
            <v>0.6</v>
          </cell>
          <cell r="N28" t="str">
            <v>Other petroleum products</v>
          </cell>
          <cell r="O28">
            <v>0.6</v>
          </cell>
          <cell r="P28" t="str">
            <v>Other petroleum products</v>
          </cell>
          <cell r="Q28">
            <v>0.6</v>
          </cell>
          <cell r="R28" t="str">
            <v>Other petroleum products</v>
          </cell>
          <cell r="S28">
            <v>0.6</v>
          </cell>
        </row>
        <row r="29">
          <cell r="B29" t="str">
            <v>Anthracite</v>
          </cell>
          <cell r="C29">
            <v>1.5</v>
          </cell>
          <cell r="D29" t="str">
            <v>Anthracite</v>
          </cell>
          <cell r="E29">
            <v>1.5</v>
          </cell>
          <cell r="F29" t="str">
            <v>Anthracite</v>
          </cell>
          <cell r="G29">
            <v>1.5</v>
          </cell>
          <cell r="H29" t="str">
            <v>Anthracite</v>
          </cell>
          <cell r="I29">
            <v>1.5</v>
          </cell>
          <cell r="J29" t="str">
            <v>Anthracite</v>
          </cell>
          <cell r="K29">
            <v>1.5</v>
          </cell>
          <cell r="L29" t="str">
            <v>Anthracite</v>
          </cell>
          <cell r="M29">
            <v>1.5</v>
          </cell>
          <cell r="N29" t="str">
            <v>Anthracite</v>
          </cell>
          <cell r="O29">
            <v>1.5</v>
          </cell>
          <cell r="P29" t="str">
            <v>Anthracite</v>
          </cell>
          <cell r="Q29">
            <v>1.5</v>
          </cell>
          <cell r="R29" t="str">
            <v>Anthracite</v>
          </cell>
          <cell r="S29">
            <v>1.5</v>
          </cell>
        </row>
        <row r="30">
          <cell r="B30" t="str">
            <v>Coking coal</v>
          </cell>
          <cell r="C30">
            <v>1.5</v>
          </cell>
          <cell r="D30" t="str">
            <v>Coking coal</v>
          </cell>
          <cell r="E30">
            <v>1.5</v>
          </cell>
          <cell r="F30" t="str">
            <v>Coking coal</v>
          </cell>
          <cell r="G30">
            <v>1.5</v>
          </cell>
          <cell r="H30" t="str">
            <v>Coking coal</v>
          </cell>
          <cell r="I30">
            <v>1.5</v>
          </cell>
          <cell r="J30" t="str">
            <v>Coking coal</v>
          </cell>
          <cell r="K30">
            <v>1.5</v>
          </cell>
          <cell r="L30" t="str">
            <v>Coking coal</v>
          </cell>
          <cell r="M30">
            <v>1.5</v>
          </cell>
          <cell r="N30" t="str">
            <v>Coking coal</v>
          </cell>
          <cell r="O30">
            <v>1.5</v>
          </cell>
          <cell r="P30" t="str">
            <v>Coking coal</v>
          </cell>
          <cell r="Q30">
            <v>1.5</v>
          </cell>
          <cell r="R30" t="str">
            <v>Coking coal</v>
          </cell>
          <cell r="S30">
            <v>1.5</v>
          </cell>
        </row>
        <row r="31">
          <cell r="B31" t="str">
            <v>Other bituminous coal</v>
          </cell>
          <cell r="C31">
            <v>1.5</v>
          </cell>
          <cell r="D31" t="str">
            <v>Other bituminous coal</v>
          </cell>
          <cell r="E31">
            <v>1.5</v>
          </cell>
          <cell r="F31" t="str">
            <v>Other bituminous coal</v>
          </cell>
          <cell r="G31">
            <v>1.5</v>
          </cell>
          <cell r="H31" t="str">
            <v>Other bituminous coal</v>
          </cell>
          <cell r="I31">
            <v>1.5</v>
          </cell>
          <cell r="J31" t="str">
            <v>Other bituminous coal</v>
          </cell>
          <cell r="K31">
            <v>1.5</v>
          </cell>
          <cell r="L31" t="str">
            <v>Other bituminous coal</v>
          </cell>
          <cell r="M31">
            <v>1.5</v>
          </cell>
          <cell r="N31" t="str">
            <v>Other bituminous coal</v>
          </cell>
          <cell r="O31">
            <v>1.5</v>
          </cell>
          <cell r="P31" t="str">
            <v>Other bituminous coal</v>
          </cell>
          <cell r="Q31">
            <v>1.5</v>
          </cell>
          <cell r="R31" t="str">
            <v>Other bituminous coal</v>
          </cell>
          <cell r="S31">
            <v>1.5</v>
          </cell>
        </row>
        <row r="32">
          <cell r="B32" t="str">
            <v>Sub bituminous coal</v>
          </cell>
          <cell r="C32">
            <v>1.5</v>
          </cell>
          <cell r="D32" t="str">
            <v>Sub bituminous coal</v>
          </cell>
          <cell r="E32">
            <v>1.5</v>
          </cell>
          <cell r="F32" t="str">
            <v>Sub bituminous coal</v>
          </cell>
          <cell r="G32">
            <v>1.5</v>
          </cell>
          <cell r="H32" t="str">
            <v>Sub bituminous coal</v>
          </cell>
          <cell r="I32">
            <v>1.5</v>
          </cell>
          <cell r="J32" t="str">
            <v>Sub bituminous coal</v>
          </cell>
          <cell r="K32">
            <v>1.5</v>
          </cell>
          <cell r="L32" t="str">
            <v>Sub bituminous coal</v>
          </cell>
          <cell r="M32">
            <v>1.5</v>
          </cell>
          <cell r="N32" t="str">
            <v>Sub bituminous coal</v>
          </cell>
          <cell r="O32">
            <v>1.5</v>
          </cell>
          <cell r="P32" t="str">
            <v>Sub bituminous coal</v>
          </cell>
          <cell r="Q32">
            <v>1.5</v>
          </cell>
          <cell r="R32" t="str">
            <v>Sub bituminous coal</v>
          </cell>
          <cell r="S32">
            <v>1.5</v>
          </cell>
        </row>
        <row r="33">
          <cell r="B33" t="str">
            <v>Lignite</v>
          </cell>
          <cell r="C33">
            <v>1.5</v>
          </cell>
          <cell r="D33" t="str">
            <v>Lignite</v>
          </cell>
          <cell r="E33">
            <v>1.5</v>
          </cell>
          <cell r="F33" t="str">
            <v>Lignite</v>
          </cell>
          <cell r="G33">
            <v>1.5</v>
          </cell>
          <cell r="H33" t="str">
            <v>Lignite</v>
          </cell>
          <cell r="I33">
            <v>1.5</v>
          </cell>
          <cell r="J33" t="str">
            <v>Lignite</v>
          </cell>
          <cell r="K33">
            <v>1.5</v>
          </cell>
          <cell r="L33" t="str">
            <v>Lignite</v>
          </cell>
          <cell r="M33">
            <v>1.5</v>
          </cell>
          <cell r="N33" t="str">
            <v>Lignite</v>
          </cell>
          <cell r="O33">
            <v>1.5</v>
          </cell>
          <cell r="P33" t="str">
            <v>Lignite</v>
          </cell>
          <cell r="Q33">
            <v>1.5</v>
          </cell>
          <cell r="R33" t="str">
            <v>Lignite</v>
          </cell>
          <cell r="S33">
            <v>1.5</v>
          </cell>
        </row>
        <row r="34">
          <cell r="B34" t="str">
            <v>Oil shale and tar sands</v>
          </cell>
          <cell r="C34">
            <v>1.5</v>
          </cell>
          <cell r="D34" t="str">
            <v>Oil shale and tar sands</v>
          </cell>
          <cell r="E34">
            <v>1.5</v>
          </cell>
          <cell r="F34" t="str">
            <v>Oil shale and tar sands</v>
          </cell>
          <cell r="G34">
            <v>1.5</v>
          </cell>
          <cell r="H34" t="str">
            <v>Oil shale and tar sands</v>
          </cell>
          <cell r="I34">
            <v>1.5</v>
          </cell>
          <cell r="J34" t="str">
            <v>Oil shale and tar sands</v>
          </cell>
          <cell r="K34">
            <v>1.5</v>
          </cell>
          <cell r="L34" t="str">
            <v>Oil shale and tar sands</v>
          </cell>
          <cell r="M34">
            <v>1.5</v>
          </cell>
          <cell r="N34" t="str">
            <v>Oil shale and tar sands</v>
          </cell>
          <cell r="O34">
            <v>1.5</v>
          </cell>
          <cell r="P34" t="str">
            <v>Oil shale and tar sands</v>
          </cell>
          <cell r="Q34">
            <v>1.5</v>
          </cell>
          <cell r="R34" t="str">
            <v>Oil shale and tar sands</v>
          </cell>
          <cell r="S34">
            <v>1.5</v>
          </cell>
        </row>
        <row r="35">
          <cell r="B35" t="str">
            <v>Brown coal briquettes</v>
          </cell>
          <cell r="C35">
            <v>1.5</v>
          </cell>
          <cell r="D35" t="str">
            <v>Brown coal briquettes</v>
          </cell>
          <cell r="E35">
            <v>1.5</v>
          </cell>
          <cell r="F35" t="str">
            <v>Brown coal briquettes</v>
          </cell>
          <cell r="G35">
            <v>1.5</v>
          </cell>
          <cell r="H35" t="str">
            <v>Brown coal briquettes</v>
          </cell>
          <cell r="I35">
            <v>1.5</v>
          </cell>
          <cell r="J35" t="str">
            <v>Brown coal briquettes</v>
          </cell>
          <cell r="K35">
            <v>1.5</v>
          </cell>
          <cell r="L35" t="str">
            <v>Brown coal briquettes</v>
          </cell>
          <cell r="M35">
            <v>1.5</v>
          </cell>
          <cell r="N35" t="str">
            <v>Brown coal briquettes</v>
          </cell>
          <cell r="O35">
            <v>1.5</v>
          </cell>
          <cell r="P35" t="str">
            <v>Brown coal briquettes</v>
          </cell>
          <cell r="Q35">
            <v>1.5</v>
          </cell>
          <cell r="R35" t="str">
            <v>Brown coal briquettes</v>
          </cell>
          <cell r="S35">
            <v>1.5</v>
          </cell>
        </row>
        <row r="36">
          <cell r="B36" t="str">
            <v>Patent fuel</v>
          </cell>
          <cell r="C36">
            <v>1.5</v>
          </cell>
          <cell r="D36" t="str">
            <v>Patent fuel</v>
          </cell>
          <cell r="E36">
            <v>1.5</v>
          </cell>
          <cell r="F36" t="str">
            <v>Patent fuel</v>
          </cell>
          <cell r="G36">
            <v>1.5</v>
          </cell>
          <cell r="H36" t="str">
            <v>Patent fuel</v>
          </cell>
          <cell r="I36">
            <v>1.5</v>
          </cell>
          <cell r="J36" t="str">
            <v>Patent fuel</v>
          </cell>
          <cell r="K36">
            <v>1.5</v>
          </cell>
          <cell r="L36" t="str">
            <v>Patent fuel</v>
          </cell>
          <cell r="M36">
            <v>1.5</v>
          </cell>
          <cell r="N36" t="str">
            <v>Patent fuel</v>
          </cell>
          <cell r="O36">
            <v>1.5</v>
          </cell>
          <cell r="P36" t="str">
            <v>Patent fuel</v>
          </cell>
          <cell r="Q36">
            <v>1.5</v>
          </cell>
          <cell r="R36" t="str">
            <v>Patent fuel</v>
          </cell>
          <cell r="S36">
            <v>1.5</v>
          </cell>
        </row>
        <row r="37">
          <cell r="B37" t="str">
            <v>Coke oven coke</v>
          </cell>
          <cell r="C37">
            <v>1.5</v>
          </cell>
          <cell r="D37" t="str">
            <v>Coke oven coke</v>
          </cell>
          <cell r="E37">
            <v>1.5</v>
          </cell>
          <cell r="F37" t="str">
            <v>Coke oven coke</v>
          </cell>
          <cell r="G37">
            <v>1.5</v>
          </cell>
          <cell r="H37" t="str">
            <v>Coke oven coke</v>
          </cell>
          <cell r="I37">
            <v>1.5</v>
          </cell>
          <cell r="J37" t="str">
            <v>Coke oven coke</v>
          </cell>
          <cell r="K37">
            <v>1.5</v>
          </cell>
          <cell r="L37" t="str">
            <v>Coke oven coke</v>
          </cell>
          <cell r="M37">
            <v>1.5</v>
          </cell>
          <cell r="N37" t="str">
            <v>Coke oven coke</v>
          </cell>
          <cell r="O37">
            <v>1.5</v>
          </cell>
          <cell r="P37" t="str">
            <v>Coke oven coke</v>
          </cell>
          <cell r="Q37">
            <v>1.5</v>
          </cell>
          <cell r="R37" t="str">
            <v>Coke oven coke</v>
          </cell>
          <cell r="S37">
            <v>1.5</v>
          </cell>
        </row>
        <row r="38">
          <cell r="B38" t="str">
            <v>Lignite coke</v>
          </cell>
          <cell r="C38">
            <v>1.5</v>
          </cell>
          <cell r="D38" t="str">
            <v>Lignite coke</v>
          </cell>
          <cell r="E38">
            <v>1.5</v>
          </cell>
          <cell r="F38" t="str">
            <v>Lignite coke</v>
          </cell>
          <cell r="G38">
            <v>1.5</v>
          </cell>
          <cell r="H38" t="str">
            <v>Lignite coke</v>
          </cell>
          <cell r="I38">
            <v>1.5</v>
          </cell>
          <cell r="J38" t="str">
            <v>Lignite coke</v>
          </cell>
          <cell r="K38">
            <v>1.5</v>
          </cell>
          <cell r="L38" t="str">
            <v>Lignite coke</v>
          </cell>
          <cell r="M38">
            <v>1.5</v>
          </cell>
          <cell r="N38" t="str">
            <v>Lignite coke</v>
          </cell>
          <cell r="O38">
            <v>1.5</v>
          </cell>
          <cell r="P38" t="str">
            <v>Lignite coke</v>
          </cell>
          <cell r="Q38">
            <v>1.5</v>
          </cell>
          <cell r="R38" t="str">
            <v>Lignite coke</v>
          </cell>
          <cell r="S38">
            <v>1.5</v>
          </cell>
        </row>
        <row r="39">
          <cell r="B39" t="str">
            <v>Gas coke</v>
          </cell>
          <cell r="C39">
            <v>0.1</v>
          </cell>
          <cell r="D39" t="str">
            <v>Gas coke</v>
          </cell>
          <cell r="E39">
            <v>0.1</v>
          </cell>
          <cell r="F39" t="str">
            <v>Gas coke</v>
          </cell>
          <cell r="G39">
            <v>0.1</v>
          </cell>
          <cell r="H39" t="str">
            <v>Gas coke</v>
          </cell>
          <cell r="I39">
            <v>0.1</v>
          </cell>
          <cell r="J39" t="str">
            <v>Gas coke</v>
          </cell>
          <cell r="K39">
            <v>0.1</v>
          </cell>
          <cell r="L39" t="str">
            <v>Gas coke</v>
          </cell>
          <cell r="M39">
            <v>0.1</v>
          </cell>
          <cell r="N39" t="str">
            <v>Gas coke</v>
          </cell>
          <cell r="O39">
            <v>0.1</v>
          </cell>
          <cell r="P39" t="str">
            <v>Gas coke</v>
          </cell>
          <cell r="Q39">
            <v>0.1</v>
          </cell>
          <cell r="R39" t="str">
            <v>Gas coke</v>
          </cell>
          <cell r="S39">
            <v>0.1</v>
          </cell>
        </row>
        <row r="40">
          <cell r="B40" t="str">
            <v>Coal tar</v>
          </cell>
          <cell r="C40">
            <v>1.5</v>
          </cell>
          <cell r="D40" t="str">
            <v>Coal tar</v>
          </cell>
          <cell r="E40">
            <v>1.5</v>
          </cell>
          <cell r="F40" t="str">
            <v>Coal tar</v>
          </cell>
          <cell r="G40">
            <v>1.5</v>
          </cell>
          <cell r="H40" t="str">
            <v>Coal tar</v>
          </cell>
          <cell r="I40">
            <v>1.5</v>
          </cell>
          <cell r="J40" t="str">
            <v>Coal tar</v>
          </cell>
          <cell r="K40">
            <v>1.5</v>
          </cell>
          <cell r="L40" t="str">
            <v>Coal tar</v>
          </cell>
          <cell r="M40">
            <v>1.5</v>
          </cell>
          <cell r="N40" t="str">
            <v>Coal tar</v>
          </cell>
          <cell r="O40">
            <v>1.5</v>
          </cell>
          <cell r="P40" t="str">
            <v>Coal tar</v>
          </cell>
          <cell r="Q40">
            <v>1.5</v>
          </cell>
          <cell r="R40" t="str">
            <v>Coal tar</v>
          </cell>
          <cell r="S40">
            <v>1.5</v>
          </cell>
        </row>
        <row r="41">
          <cell r="B41" t="str">
            <v>Gas works gas</v>
          </cell>
          <cell r="C41">
            <v>0.1</v>
          </cell>
          <cell r="D41" t="str">
            <v>Gas works gas</v>
          </cell>
          <cell r="E41">
            <v>0.1</v>
          </cell>
          <cell r="F41" t="str">
            <v>Gas works gas</v>
          </cell>
          <cell r="G41">
            <v>0.1</v>
          </cell>
          <cell r="H41" t="str">
            <v>Gas works gas</v>
          </cell>
          <cell r="I41">
            <v>0.1</v>
          </cell>
          <cell r="J41" t="str">
            <v>Gas works gas</v>
          </cell>
          <cell r="K41">
            <v>0.1</v>
          </cell>
          <cell r="L41" t="str">
            <v>Gas works gas</v>
          </cell>
          <cell r="M41">
            <v>0.1</v>
          </cell>
          <cell r="N41" t="str">
            <v>Gas works gas</v>
          </cell>
          <cell r="O41">
            <v>0.1</v>
          </cell>
          <cell r="P41" t="str">
            <v>Gas works gas</v>
          </cell>
          <cell r="Q41">
            <v>0.1</v>
          </cell>
          <cell r="R41" t="str">
            <v>Gas works gas</v>
          </cell>
          <cell r="S41">
            <v>0.1</v>
          </cell>
        </row>
        <row r="42">
          <cell r="B42" t="str">
            <v>Coke oven gas</v>
          </cell>
          <cell r="C42">
            <v>0.1</v>
          </cell>
          <cell r="D42" t="str">
            <v>Coke oven gas</v>
          </cell>
          <cell r="E42">
            <v>0.1</v>
          </cell>
          <cell r="F42" t="str">
            <v>Coke oven gas</v>
          </cell>
          <cell r="G42">
            <v>0.1</v>
          </cell>
          <cell r="H42" t="str">
            <v>Coke oven gas</v>
          </cell>
          <cell r="I42">
            <v>0.1</v>
          </cell>
          <cell r="J42" t="str">
            <v>Coke oven gas</v>
          </cell>
          <cell r="K42">
            <v>0.1</v>
          </cell>
          <cell r="L42" t="str">
            <v>Coke oven gas</v>
          </cell>
          <cell r="M42">
            <v>0.1</v>
          </cell>
          <cell r="N42" t="str">
            <v>Coke oven gas</v>
          </cell>
          <cell r="O42">
            <v>0.1</v>
          </cell>
          <cell r="P42" t="str">
            <v>Coke oven gas</v>
          </cell>
          <cell r="Q42">
            <v>0.1</v>
          </cell>
          <cell r="R42" t="str">
            <v>Coke oven gas</v>
          </cell>
          <cell r="S42">
            <v>0.1</v>
          </cell>
        </row>
        <row r="43">
          <cell r="B43" t="str">
            <v>Blast furnace gas</v>
          </cell>
          <cell r="C43">
            <v>0.1</v>
          </cell>
          <cell r="D43" t="str">
            <v>Blast furnace gas</v>
          </cell>
          <cell r="E43">
            <v>0.1</v>
          </cell>
          <cell r="F43" t="str">
            <v>Blast furnace gas</v>
          </cell>
          <cell r="G43">
            <v>0.1</v>
          </cell>
          <cell r="H43" t="str">
            <v>Blast furnace gas</v>
          </cell>
          <cell r="I43">
            <v>0.1</v>
          </cell>
          <cell r="J43" t="str">
            <v>Blast furnace gas</v>
          </cell>
          <cell r="K43">
            <v>0.1</v>
          </cell>
          <cell r="L43" t="str">
            <v>Blast furnace gas</v>
          </cell>
          <cell r="M43">
            <v>0.1</v>
          </cell>
          <cell r="N43" t="str">
            <v>Blast furnace gas</v>
          </cell>
          <cell r="O43">
            <v>0.1</v>
          </cell>
          <cell r="P43" t="str">
            <v>Blast furnace gas</v>
          </cell>
          <cell r="Q43">
            <v>0.1</v>
          </cell>
          <cell r="R43" t="str">
            <v>Blast furnace gas</v>
          </cell>
          <cell r="S43">
            <v>0.1</v>
          </cell>
        </row>
        <row r="44">
          <cell r="B44" t="str">
            <v>Oxygen steel furnace gas</v>
          </cell>
          <cell r="C44">
            <v>0.1</v>
          </cell>
          <cell r="D44" t="str">
            <v>Oxygen steel furnace gas</v>
          </cell>
          <cell r="E44">
            <v>0.1</v>
          </cell>
          <cell r="F44" t="str">
            <v>Oxygen steel furnace gas</v>
          </cell>
          <cell r="G44">
            <v>0.1</v>
          </cell>
          <cell r="H44" t="str">
            <v>Oxygen steel furnace gas</v>
          </cell>
          <cell r="I44">
            <v>0.1</v>
          </cell>
          <cell r="J44" t="str">
            <v>Oxygen steel furnace gas</v>
          </cell>
          <cell r="K44">
            <v>0.1</v>
          </cell>
          <cell r="L44" t="str">
            <v>Oxygen steel furnace gas</v>
          </cell>
          <cell r="M44">
            <v>0.1</v>
          </cell>
          <cell r="N44" t="str">
            <v>Oxygen steel furnace gas</v>
          </cell>
          <cell r="O44">
            <v>0.1</v>
          </cell>
          <cell r="P44" t="str">
            <v>Oxygen steel furnace gas</v>
          </cell>
          <cell r="Q44">
            <v>0.1</v>
          </cell>
          <cell r="R44" t="str">
            <v>Oxygen steel furnace gas</v>
          </cell>
          <cell r="S44">
            <v>0.1</v>
          </cell>
        </row>
        <row r="45">
          <cell r="B45" t="str">
            <v>Natural gas</v>
          </cell>
          <cell r="C45">
            <v>0.1</v>
          </cell>
          <cell r="D45" t="str">
            <v>Natural gas</v>
          </cell>
          <cell r="E45">
            <v>0.1</v>
          </cell>
          <cell r="F45" t="str">
            <v>Natural gas</v>
          </cell>
          <cell r="G45">
            <v>0.1</v>
          </cell>
          <cell r="H45" t="str">
            <v>Natural gas</v>
          </cell>
          <cell r="I45">
            <v>0.1</v>
          </cell>
          <cell r="J45" t="str">
            <v>Natural gas</v>
          </cell>
          <cell r="K45">
            <v>0.1</v>
          </cell>
          <cell r="L45" t="str">
            <v>Natural gas</v>
          </cell>
          <cell r="M45">
            <v>0.1</v>
          </cell>
          <cell r="N45" t="str">
            <v>Natural gas</v>
          </cell>
          <cell r="O45">
            <v>0.1</v>
          </cell>
          <cell r="P45" t="str">
            <v>Natural gas</v>
          </cell>
          <cell r="Q45">
            <v>0.1</v>
          </cell>
          <cell r="R45" t="str">
            <v>Natural gas</v>
          </cell>
          <cell r="S45">
            <v>0.1</v>
          </cell>
        </row>
        <row r="46">
          <cell r="B46" t="str">
            <v>Municipal waste (Non biomass fraction)</v>
          </cell>
          <cell r="C46">
            <v>4</v>
          </cell>
          <cell r="D46" t="str">
            <v>Municipal waste (Non biomass fraction)</v>
          </cell>
          <cell r="E46">
            <v>4</v>
          </cell>
          <cell r="F46" t="str">
            <v>Municipal waste (Non biomass fraction)</v>
          </cell>
          <cell r="G46">
            <v>4</v>
          </cell>
          <cell r="H46" t="str">
            <v>Municipal waste (Non biomass fraction)</v>
          </cell>
          <cell r="I46">
            <v>4</v>
          </cell>
          <cell r="J46" t="str">
            <v>Municipal waste (Non biomass fraction)</v>
          </cell>
          <cell r="K46">
            <v>4</v>
          </cell>
          <cell r="L46" t="str">
            <v>Municipal waste (Non biomass fraction)</v>
          </cell>
          <cell r="M46">
            <v>4</v>
          </cell>
          <cell r="N46" t="str">
            <v>Municipal waste (Non biomass fraction)</v>
          </cell>
          <cell r="O46">
            <v>4</v>
          </cell>
          <cell r="P46" t="str">
            <v>Municipal waste (Non biomass fraction)</v>
          </cell>
          <cell r="Q46">
            <v>4</v>
          </cell>
          <cell r="R46" t="str">
            <v>Municipal waste (Non biomass fraction)</v>
          </cell>
          <cell r="S46">
            <v>4</v>
          </cell>
        </row>
        <row r="47">
          <cell r="B47" t="str">
            <v>Industrial wastes</v>
          </cell>
          <cell r="C47">
            <v>4</v>
          </cell>
          <cell r="D47" t="str">
            <v>Industrial wastes</v>
          </cell>
          <cell r="E47">
            <v>4</v>
          </cell>
          <cell r="F47" t="str">
            <v>Industrial wastes</v>
          </cell>
          <cell r="G47">
            <v>4</v>
          </cell>
          <cell r="H47" t="str">
            <v>Industrial wastes</v>
          </cell>
          <cell r="I47">
            <v>4</v>
          </cell>
          <cell r="J47" t="str">
            <v>Industrial wastes</v>
          </cell>
          <cell r="K47">
            <v>4</v>
          </cell>
          <cell r="L47" t="str">
            <v>Industrial wastes</v>
          </cell>
          <cell r="M47">
            <v>4</v>
          </cell>
          <cell r="N47" t="str">
            <v>Industrial wastes</v>
          </cell>
          <cell r="O47">
            <v>4</v>
          </cell>
          <cell r="P47" t="str">
            <v>Industrial wastes</v>
          </cell>
          <cell r="Q47">
            <v>4</v>
          </cell>
          <cell r="R47" t="str">
            <v>Industrial wastes</v>
          </cell>
          <cell r="S47">
            <v>4</v>
          </cell>
        </row>
        <row r="48">
          <cell r="B48" t="str">
            <v>Waste oils</v>
          </cell>
          <cell r="C48">
            <v>4</v>
          </cell>
          <cell r="D48" t="str">
            <v>Waste oils</v>
          </cell>
          <cell r="E48">
            <v>4</v>
          </cell>
          <cell r="F48" t="str">
            <v>Waste oils</v>
          </cell>
          <cell r="G48">
            <v>4</v>
          </cell>
          <cell r="H48" t="str">
            <v>Waste oils</v>
          </cell>
          <cell r="I48">
            <v>4</v>
          </cell>
          <cell r="J48" t="str">
            <v>Waste oils</v>
          </cell>
          <cell r="K48">
            <v>4</v>
          </cell>
          <cell r="L48" t="str">
            <v>Waste oils</v>
          </cell>
          <cell r="M48">
            <v>4</v>
          </cell>
          <cell r="N48" t="str">
            <v>Waste oils</v>
          </cell>
          <cell r="O48">
            <v>4</v>
          </cell>
          <cell r="P48" t="str">
            <v>Waste oils</v>
          </cell>
          <cell r="Q48">
            <v>4</v>
          </cell>
          <cell r="R48" t="str">
            <v>Waste oils</v>
          </cell>
          <cell r="S48">
            <v>4</v>
          </cell>
        </row>
        <row r="49">
          <cell r="B49" t="str">
            <v>Wood or Wood waste</v>
          </cell>
          <cell r="C49">
            <v>4</v>
          </cell>
          <cell r="D49" t="str">
            <v>Wood or Wood waste</v>
          </cell>
          <cell r="E49">
            <v>4</v>
          </cell>
          <cell r="F49" t="str">
            <v>Wood or Wood waste</v>
          </cell>
          <cell r="G49">
            <v>4</v>
          </cell>
          <cell r="H49" t="str">
            <v>Wood or Wood waste</v>
          </cell>
          <cell r="I49">
            <v>4</v>
          </cell>
          <cell r="J49" t="str">
            <v>Wood or Wood waste</v>
          </cell>
          <cell r="K49">
            <v>4</v>
          </cell>
          <cell r="L49" t="str">
            <v>Wood or Wood waste</v>
          </cell>
          <cell r="M49">
            <v>4</v>
          </cell>
          <cell r="N49" t="str">
            <v>Wood or Wood waste</v>
          </cell>
          <cell r="O49">
            <v>4</v>
          </cell>
          <cell r="P49" t="str">
            <v>Wood or Wood waste</v>
          </cell>
          <cell r="Q49">
            <v>4</v>
          </cell>
          <cell r="R49" t="str">
            <v>Wood or Wood waste</v>
          </cell>
          <cell r="S49">
            <v>4</v>
          </cell>
        </row>
        <row r="50">
          <cell r="B50" t="str">
            <v>Sulphite lyes (Black liqour)</v>
          </cell>
          <cell r="C50">
            <v>2</v>
          </cell>
          <cell r="D50" t="str">
            <v>Sulphite lyes (Black liqour)</v>
          </cell>
          <cell r="E50">
            <v>2</v>
          </cell>
          <cell r="F50" t="str">
            <v>Sulphite lyes (Black liqour)</v>
          </cell>
          <cell r="G50">
            <v>2</v>
          </cell>
          <cell r="H50" t="str">
            <v>Sulphite lyes (Black liqour)</v>
          </cell>
          <cell r="I50">
            <v>2</v>
          </cell>
          <cell r="J50" t="str">
            <v>Sulphite lyes (Black liqour)</v>
          </cell>
          <cell r="K50">
            <v>2</v>
          </cell>
          <cell r="L50" t="str">
            <v>Sulphite lyes (Black liqour)</v>
          </cell>
          <cell r="M50">
            <v>2</v>
          </cell>
          <cell r="N50" t="str">
            <v>Sulphite lyes (Black liqour)</v>
          </cell>
          <cell r="O50">
            <v>2</v>
          </cell>
          <cell r="P50" t="str">
            <v>Sulphite lyes (Black liqour)</v>
          </cell>
          <cell r="Q50">
            <v>2</v>
          </cell>
          <cell r="R50" t="str">
            <v>Sulphite lyes (Black liqour)</v>
          </cell>
          <cell r="S50">
            <v>2</v>
          </cell>
        </row>
        <row r="51">
          <cell r="B51" t="str">
            <v>Other primary solid biomass fuels</v>
          </cell>
          <cell r="C51">
            <v>4</v>
          </cell>
          <cell r="D51" t="str">
            <v>Other primary solid biomass fuels</v>
          </cell>
          <cell r="E51">
            <v>4</v>
          </cell>
          <cell r="F51" t="str">
            <v>Other primary solid biomass fuels</v>
          </cell>
          <cell r="G51">
            <v>4</v>
          </cell>
          <cell r="H51" t="str">
            <v>Other primary solid biomass fuels</v>
          </cell>
          <cell r="I51">
            <v>4</v>
          </cell>
          <cell r="J51" t="str">
            <v>Other primary solid biomass fuels</v>
          </cell>
          <cell r="K51">
            <v>4</v>
          </cell>
          <cell r="L51" t="str">
            <v>Other primary solid biomass fuels</v>
          </cell>
          <cell r="M51">
            <v>4</v>
          </cell>
          <cell r="N51" t="str">
            <v>Other primary solid biomass fuels</v>
          </cell>
          <cell r="O51">
            <v>4</v>
          </cell>
          <cell r="P51" t="str">
            <v>Other primary solid biomass fuels</v>
          </cell>
          <cell r="Q51">
            <v>4</v>
          </cell>
          <cell r="R51" t="str">
            <v>Other primary solid biomass fuels</v>
          </cell>
          <cell r="S51">
            <v>4</v>
          </cell>
        </row>
        <row r="52">
          <cell r="B52" t="str">
            <v>Charcoal</v>
          </cell>
          <cell r="C52">
            <v>4</v>
          </cell>
          <cell r="D52" t="str">
            <v>Charcoal</v>
          </cell>
          <cell r="E52">
            <v>4</v>
          </cell>
          <cell r="F52" t="str">
            <v>Charcoal</v>
          </cell>
          <cell r="G52">
            <v>4</v>
          </cell>
          <cell r="H52" t="str">
            <v>Charcoal</v>
          </cell>
          <cell r="I52">
            <v>1</v>
          </cell>
          <cell r="J52" t="str">
            <v>Charcoal</v>
          </cell>
          <cell r="K52">
            <v>1</v>
          </cell>
          <cell r="L52" t="str">
            <v>Charcoal</v>
          </cell>
          <cell r="M52">
            <v>1</v>
          </cell>
          <cell r="N52" t="str">
            <v>Charcoal</v>
          </cell>
          <cell r="O52">
            <v>1</v>
          </cell>
          <cell r="P52" t="str">
            <v>Charcoal</v>
          </cell>
          <cell r="Q52">
            <v>1</v>
          </cell>
          <cell r="R52" t="str">
            <v>Charcoal</v>
          </cell>
          <cell r="S52">
            <v>1</v>
          </cell>
        </row>
        <row r="53">
          <cell r="B53" t="str">
            <v>Biogasoline</v>
          </cell>
          <cell r="C53">
            <v>0.6</v>
          </cell>
          <cell r="D53" t="str">
            <v>Biogasoline</v>
          </cell>
          <cell r="E53">
            <v>0.6</v>
          </cell>
          <cell r="F53" t="str">
            <v>Biogasoline</v>
          </cell>
          <cell r="G53">
            <v>0.6</v>
          </cell>
          <cell r="H53" t="str">
            <v>Biogasoline</v>
          </cell>
          <cell r="I53">
            <v>0.6</v>
          </cell>
          <cell r="J53" t="str">
            <v>Biogasoline</v>
          </cell>
          <cell r="K53">
            <v>0.6</v>
          </cell>
          <cell r="L53" t="str">
            <v>Biogasoline</v>
          </cell>
          <cell r="M53">
            <v>0.6</v>
          </cell>
          <cell r="N53" t="str">
            <v>Biogasoline</v>
          </cell>
          <cell r="O53">
            <v>0.6</v>
          </cell>
          <cell r="P53" t="str">
            <v>Biogasoline</v>
          </cell>
          <cell r="Q53">
            <v>0.6</v>
          </cell>
          <cell r="R53" t="str">
            <v>Biogasoline</v>
          </cell>
          <cell r="S53">
            <v>0.6</v>
          </cell>
        </row>
        <row r="54">
          <cell r="B54" t="str">
            <v>Biodiesels</v>
          </cell>
          <cell r="C54">
            <v>0.6</v>
          </cell>
          <cell r="D54" t="str">
            <v>Biodiesels</v>
          </cell>
          <cell r="E54">
            <v>0.6</v>
          </cell>
          <cell r="F54" t="str">
            <v>Biodiesels</v>
          </cell>
          <cell r="G54">
            <v>0.6</v>
          </cell>
          <cell r="H54" t="str">
            <v>Biodiesels</v>
          </cell>
          <cell r="I54">
            <v>0.6</v>
          </cell>
          <cell r="J54" t="str">
            <v>Biodiesels</v>
          </cell>
          <cell r="K54">
            <v>0.6</v>
          </cell>
          <cell r="L54" t="str">
            <v>Biodiesels</v>
          </cell>
          <cell r="M54">
            <v>0.6</v>
          </cell>
          <cell r="N54" t="str">
            <v>Biodiesels</v>
          </cell>
          <cell r="O54">
            <v>0.6</v>
          </cell>
          <cell r="P54" t="str">
            <v>Biodiesels</v>
          </cell>
          <cell r="Q54">
            <v>0.6</v>
          </cell>
          <cell r="R54" t="str">
            <v>Biodiesels</v>
          </cell>
          <cell r="S54">
            <v>0.6</v>
          </cell>
        </row>
        <row r="55">
          <cell r="B55" t="str">
            <v>Other liquid biofuels</v>
          </cell>
          <cell r="C55">
            <v>0.6</v>
          </cell>
          <cell r="D55" t="str">
            <v>Other liquid biofuels</v>
          </cell>
          <cell r="E55">
            <v>0.6</v>
          </cell>
          <cell r="F55" t="str">
            <v>Other liquid biofuels</v>
          </cell>
          <cell r="G55">
            <v>0.6</v>
          </cell>
          <cell r="H55" t="str">
            <v>Other liquid biofuels</v>
          </cell>
          <cell r="I55">
            <v>0.6</v>
          </cell>
          <cell r="J55" t="str">
            <v>Other liquid biofuels</v>
          </cell>
          <cell r="K55">
            <v>0.6</v>
          </cell>
          <cell r="L55" t="str">
            <v>Other liquid biofuels</v>
          </cell>
          <cell r="M55">
            <v>0.6</v>
          </cell>
          <cell r="N55" t="str">
            <v>Other liquid biofuels</v>
          </cell>
          <cell r="O55">
            <v>0.6</v>
          </cell>
          <cell r="P55" t="str">
            <v>Other liquid biofuels</v>
          </cell>
          <cell r="Q55">
            <v>0.6</v>
          </cell>
          <cell r="R55" t="str">
            <v>Other liquid biofuels</v>
          </cell>
          <cell r="S55">
            <v>0.6</v>
          </cell>
        </row>
        <row r="56">
          <cell r="B56" t="str">
            <v>Landfill gas</v>
          </cell>
          <cell r="C56">
            <v>0.1</v>
          </cell>
          <cell r="D56" t="str">
            <v>Landfill gas</v>
          </cell>
          <cell r="E56">
            <v>0.1</v>
          </cell>
          <cell r="F56" t="str">
            <v>Landfill gas</v>
          </cell>
          <cell r="G56">
            <v>0.1</v>
          </cell>
          <cell r="H56" t="str">
            <v>Landfill gas</v>
          </cell>
          <cell r="I56">
            <v>0.1</v>
          </cell>
          <cell r="J56" t="str">
            <v>Landfill gas</v>
          </cell>
          <cell r="K56">
            <v>0.1</v>
          </cell>
          <cell r="L56" t="str">
            <v>Landfill gas</v>
          </cell>
          <cell r="M56">
            <v>0.1</v>
          </cell>
          <cell r="N56" t="str">
            <v>Landfill gas</v>
          </cell>
          <cell r="O56">
            <v>0.1</v>
          </cell>
          <cell r="P56" t="str">
            <v>Landfill gas</v>
          </cell>
          <cell r="Q56">
            <v>0.1</v>
          </cell>
          <cell r="R56" t="str">
            <v>Landfill gas</v>
          </cell>
          <cell r="S56">
            <v>0.1</v>
          </cell>
        </row>
        <row r="57">
          <cell r="B57" t="str">
            <v>Sludge gas</v>
          </cell>
          <cell r="C57">
            <v>0.1</v>
          </cell>
          <cell r="D57" t="str">
            <v>Sludge gas</v>
          </cell>
          <cell r="E57">
            <v>0.1</v>
          </cell>
          <cell r="F57" t="str">
            <v>Sludge gas</v>
          </cell>
          <cell r="G57">
            <v>0.1</v>
          </cell>
          <cell r="H57" t="str">
            <v>Sludge gas</v>
          </cell>
          <cell r="I57">
            <v>0.1</v>
          </cell>
          <cell r="J57" t="str">
            <v>Sludge gas</v>
          </cell>
          <cell r="K57">
            <v>0.1</v>
          </cell>
          <cell r="L57" t="str">
            <v>Sludge gas</v>
          </cell>
          <cell r="M57">
            <v>0.1</v>
          </cell>
          <cell r="N57" t="str">
            <v>Sludge gas</v>
          </cell>
          <cell r="O57">
            <v>0.1</v>
          </cell>
          <cell r="P57" t="str">
            <v>Sludge gas</v>
          </cell>
          <cell r="Q57">
            <v>0.1</v>
          </cell>
          <cell r="R57" t="str">
            <v>Sludge gas</v>
          </cell>
          <cell r="S57">
            <v>0.1</v>
          </cell>
        </row>
        <row r="58">
          <cell r="B58" t="str">
            <v>Other biogas</v>
          </cell>
          <cell r="C58">
            <v>0.1</v>
          </cell>
          <cell r="D58" t="str">
            <v>Other biogas</v>
          </cell>
          <cell r="E58">
            <v>0.1</v>
          </cell>
          <cell r="F58" t="str">
            <v>Other biogas</v>
          </cell>
          <cell r="G58">
            <v>0.1</v>
          </cell>
          <cell r="H58" t="str">
            <v>Other biogas</v>
          </cell>
          <cell r="I58">
            <v>0.1</v>
          </cell>
          <cell r="J58" t="str">
            <v>Other biogas</v>
          </cell>
          <cell r="K58">
            <v>0.1</v>
          </cell>
          <cell r="L58" t="str">
            <v>Other biogas</v>
          </cell>
          <cell r="M58">
            <v>0.1</v>
          </cell>
          <cell r="N58" t="str">
            <v>Other biogas</v>
          </cell>
          <cell r="O58">
            <v>0.1</v>
          </cell>
          <cell r="P58" t="str">
            <v>Other biogas</v>
          </cell>
          <cell r="Q58">
            <v>0.1</v>
          </cell>
          <cell r="R58" t="str">
            <v>Other biogas</v>
          </cell>
          <cell r="S58">
            <v>0.1</v>
          </cell>
        </row>
        <row r="59">
          <cell r="B59" t="str">
            <v>Municipal wastes (Biomass fraction)</v>
          </cell>
          <cell r="C59">
            <v>4</v>
          </cell>
          <cell r="D59" t="str">
            <v>Municipal wastes (Biomass fraction)</v>
          </cell>
          <cell r="E59">
            <v>4</v>
          </cell>
          <cell r="F59" t="str">
            <v>Municipal wastes (Biomass fraction)</v>
          </cell>
          <cell r="G59">
            <v>4</v>
          </cell>
          <cell r="H59" t="str">
            <v>Municipal wastes (Biomass fraction)</v>
          </cell>
          <cell r="I59">
            <v>4</v>
          </cell>
          <cell r="J59" t="str">
            <v>Municipal wastes (Biomass fraction)</v>
          </cell>
          <cell r="K59">
            <v>4</v>
          </cell>
          <cell r="L59" t="str">
            <v>Municipal wastes (Biomass fraction)</v>
          </cell>
          <cell r="M59">
            <v>4</v>
          </cell>
          <cell r="N59" t="str">
            <v>Municipal wastes (Biomass fraction)</v>
          </cell>
          <cell r="O59">
            <v>4</v>
          </cell>
          <cell r="P59" t="str">
            <v>Municipal wastes (Biomass fraction)</v>
          </cell>
          <cell r="Q59">
            <v>4</v>
          </cell>
          <cell r="R59" t="str">
            <v>Municipal wastes (Biomass fraction)</v>
          </cell>
          <cell r="S59">
            <v>4</v>
          </cell>
        </row>
        <row r="60">
          <cell r="B60" t="str">
            <v>Peat</v>
          </cell>
          <cell r="C60">
            <v>1.5</v>
          </cell>
          <cell r="D60" t="str">
            <v>Peat</v>
          </cell>
          <cell r="E60">
            <v>1.5</v>
          </cell>
          <cell r="F60" t="str">
            <v>Peat</v>
          </cell>
          <cell r="G60">
            <v>1.5</v>
          </cell>
          <cell r="H60" t="str">
            <v>Peat</v>
          </cell>
          <cell r="I60">
            <v>1.4</v>
          </cell>
          <cell r="J60" t="str">
            <v>Peat</v>
          </cell>
          <cell r="K60">
            <v>1.4</v>
          </cell>
          <cell r="L60" t="str">
            <v>Peat</v>
          </cell>
          <cell r="M60">
            <v>1.4</v>
          </cell>
          <cell r="N60" t="str">
            <v>Peat</v>
          </cell>
          <cell r="O60">
            <v>1.4</v>
          </cell>
          <cell r="P60" t="str">
            <v>Peat</v>
          </cell>
          <cell r="Q60">
            <v>1.4</v>
          </cell>
          <cell r="R60" t="str">
            <v>Peat</v>
          </cell>
          <cell r="S60">
            <v>1.4</v>
          </cell>
        </row>
        <row r="274">
          <cell r="B274" t="str">
            <v>Energy</v>
          </cell>
          <cell r="C274" t="str">
            <v>energyLiquidEFsN2O</v>
          </cell>
          <cell r="D274" t="str">
            <v>energyGasEFsN2O</v>
          </cell>
        </row>
        <row r="275">
          <cell r="B275" t="str">
            <v>Manufacturing</v>
          </cell>
          <cell r="C275" t="str">
            <v>manufacturingLiquidEFsN2O</v>
          </cell>
          <cell r="D275" t="str">
            <v>manufacturingGasEFsN2O</v>
          </cell>
        </row>
        <row r="276">
          <cell r="B276" t="str">
            <v>Construction</v>
          </cell>
          <cell r="C276" t="str">
            <v>constructionLiquidEFsN2O</v>
          </cell>
          <cell r="D276" t="str">
            <v>constructionGasEFsN2O</v>
          </cell>
        </row>
        <row r="277">
          <cell r="B277" t="str">
            <v>Commercial</v>
          </cell>
          <cell r="C277" t="str">
            <v>commercialLiquidEFsN2O</v>
          </cell>
          <cell r="D277" t="str">
            <v>commercialGasEFsN2O</v>
          </cell>
        </row>
        <row r="278">
          <cell r="B278" t="str">
            <v>Institutional</v>
          </cell>
          <cell r="C278" t="str">
            <v>institutionalLiquidEFsN2O</v>
          </cell>
          <cell r="D278" t="str">
            <v>institutionalGasEFsN2O</v>
          </cell>
        </row>
        <row r="279">
          <cell r="B279" t="str">
            <v>Residential</v>
          </cell>
          <cell r="C279" t="str">
            <v>residentialLiquidEFsN2O</v>
          </cell>
          <cell r="D279" t="str">
            <v>residentialGasEFsN2O</v>
          </cell>
        </row>
        <row r="280">
          <cell r="B280" t="str">
            <v>Agriculture</v>
          </cell>
          <cell r="C280" t="str">
            <v>agricultureLiquidEFsN2O</v>
          </cell>
          <cell r="D280" t="str">
            <v>agricultureGasEFsN2O</v>
          </cell>
        </row>
        <row r="281">
          <cell r="B281" t="str">
            <v>Forestry</v>
          </cell>
          <cell r="C281" t="str">
            <v>forestryLiquidEFsN2O</v>
          </cell>
          <cell r="D281" t="str">
            <v>forestryGasEFsN2O</v>
          </cell>
        </row>
        <row r="282">
          <cell r="B282" t="str">
            <v>Fisheries</v>
          </cell>
          <cell r="C282" t="str">
            <v>fisheriesLiquidEFsN2O</v>
          </cell>
          <cell r="D282" t="str">
            <v>fisheriesGasEFsN2O</v>
          </cell>
        </row>
        <row r="288">
          <cell r="B288" t="str">
            <v>Energy</v>
          </cell>
          <cell r="C288" t="str">
            <v>EnergyN2O</v>
          </cell>
        </row>
        <row r="289">
          <cell r="B289" t="str">
            <v>Manufacturing</v>
          </cell>
          <cell r="C289" t="str">
            <v>ManufacturingN2O</v>
          </cell>
        </row>
        <row r="290">
          <cell r="B290" t="str">
            <v>Construction</v>
          </cell>
          <cell r="C290" t="str">
            <v>ConstructionN2O</v>
          </cell>
        </row>
        <row r="291">
          <cell r="B291" t="str">
            <v>Commercial</v>
          </cell>
          <cell r="C291" t="str">
            <v>CommercialN2O</v>
          </cell>
        </row>
        <row r="292">
          <cell r="B292" t="str">
            <v>Institutional</v>
          </cell>
          <cell r="C292" t="str">
            <v>InstitutionalN2O</v>
          </cell>
        </row>
        <row r="293">
          <cell r="B293" t="str">
            <v>Residential</v>
          </cell>
          <cell r="C293" t="str">
            <v>ResidentialN2O</v>
          </cell>
        </row>
        <row r="294">
          <cell r="B294" t="str">
            <v>Agriculture</v>
          </cell>
          <cell r="C294" t="str">
            <v>AgricultureN2O</v>
          </cell>
        </row>
        <row r="295">
          <cell r="B295" t="str">
            <v>Forestry</v>
          </cell>
          <cell r="C295" t="str">
            <v>ForestryN2O</v>
          </cell>
        </row>
        <row r="296">
          <cell r="B296" t="str">
            <v>Fisheries</v>
          </cell>
          <cell r="C296" t="str">
            <v>FisheriesN2O</v>
          </cell>
        </row>
      </sheetData>
      <sheetData sheetId="11">
        <row r="5">
          <cell r="B5" t="str">
            <v>Lower Heating Value (LHV) or Net Calorific Value (NCV)</v>
          </cell>
          <cell r="D5">
            <v>1</v>
          </cell>
        </row>
        <row r="6">
          <cell r="B6" t="str">
            <v>Higher Heating Value (HHV) or Gross Calorific Value (GCV)</v>
          </cell>
          <cell r="D6">
            <v>2</v>
          </cell>
        </row>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103">
          <cell r="B103" t="str">
            <v>Bitumen</v>
          </cell>
          <cell r="C103" t="str">
            <v>solidUnits</v>
          </cell>
          <cell r="E103" t="str">
            <v>one</v>
          </cell>
        </row>
        <row r="104">
          <cell r="B104" t="str">
            <v>Petroleum coke</v>
          </cell>
          <cell r="C104" t="str">
            <v>solidUnits</v>
          </cell>
          <cell r="E104" t="str">
            <v>two</v>
          </cell>
        </row>
        <row r="105">
          <cell r="B105" t="str">
            <v>Paraffin waxes</v>
          </cell>
          <cell r="C105" t="str">
            <v>solidUnits</v>
          </cell>
          <cell r="E105" t="str">
            <v>three</v>
          </cell>
        </row>
        <row r="106">
          <cell r="B106" t="str">
            <v>Anthracite</v>
          </cell>
          <cell r="C106" t="str">
            <v>solidUnits</v>
          </cell>
          <cell r="D106" t="str">
            <v>List of solid fuels = 'solids'</v>
          </cell>
          <cell r="E106" t="str">
            <v>four</v>
          </cell>
        </row>
        <row r="107">
          <cell r="B107" t="str">
            <v>Coking coal</v>
          </cell>
          <cell r="C107" t="str">
            <v>solidUnits</v>
          </cell>
          <cell r="E107" t="str">
            <v>five</v>
          </cell>
        </row>
        <row r="108">
          <cell r="B108" t="str">
            <v>Other bituminous coal</v>
          </cell>
          <cell r="C108" t="str">
            <v>solidUnits</v>
          </cell>
          <cell r="E108" t="str">
            <v>six</v>
          </cell>
        </row>
        <row r="109">
          <cell r="B109" t="str">
            <v>Sub bituminous coal</v>
          </cell>
          <cell r="C109" t="str">
            <v>solidUnits</v>
          </cell>
          <cell r="E109" t="str">
            <v>seven</v>
          </cell>
        </row>
        <row r="110">
          <cell r="B110" t="str">
            <v>Lignite</v>
          </cell>
          <cell r="C110" t="str">
            <v>solidUnits</v>
          </cell>
          <cell r="E110" t="str">
            <v>eight</v>
          </cell>
        </row>
        <row r="111">
          <cell r="B111" t="str">
            <v>Brown coal briquettes</v>
          </cell>
          <cell r="C111" t="str">
            <v>solidUnits</v>
          </cell>
          <cell r="E111" t="str">
            <v>nine</v>
          </cell>
        </row>
        <row r="112">
          <cell r="B112" t="str">
            <v>Patent fuel</v>
          </cell>
          <cell r="C112" t="str">
            <v>solidUnits</v>
          </cell>
          <cell r="E112" t="str">
            <v>ten</v>
          </cell>
        </row>
        <row r="113">
          <cell r="B113" t="str">
            <v>Lignite coke</v>
          </cell>
          <cell r="C113" t="str">
            <v>solidUnits</v>
          </cell>
          <cell r="E113" t="str">
            <v>eleven</v>
          </cell>
        </row>
        <row r="114">
          <cell r="B114" t="str">
            <v>Gas coke</v>
          </cell>
          <cell r="C114" t="str">
            <v>solidUnits</v>
          </cell>
          <cell r="E114" t="str">
            <v>twelve</v>
          </cell>
        </row>
        <row r="115">
          <cell r="B115" t="str">
            <v>Coal tar</v>
          </cell>
          <cell r="C115" t="str">
            <v>solidUnits</v>
          </cell>
          <cell r="E115" t="str">
            <v>thirteen</v>
          </cell>
        </row>
        <row r="116">
          <cell r="B116" t="str">
            <v>Municipal waste (Non biomass fraction)</v>
          </cell>
          <cell r="C116" t="str">
            <v>solidUnits</v>
          </cell>
          <cell r="E116" t="str">
            <v>fourteen</v>
          </cell>
        </row>
        <row r="117">
          <cell r="B117" t="str">
            <v>Wood or Wood waste</v>
          </cell>
          <cell r="C117" t="str">
            <v>solidUnits</v>
          </cell>
          <cell r="E117" t="str">
            <v>fiveteen</v>
          </cell>
        </row>
        <row r="118">
          <cell r="B118" t="str">
            <v>Other primary solid biomass fuels</v>
          </cell>
          <cell r="C118" t="str">
            <v>solidUnits</v>
          </cell>
          <cell r="E118" t="str">
            <v>sixteen</v>
          </cell>
        </row>
        <row r="119">
          <cell r="B119" t="str">
            <v>Charcoal</v>
          </cell>
          <cell r="C119" t="str">
            <v>solidUnits</v>
          </cell>
          <cell r="E119" t="str">
            <v>seventeen</v>
          </cell>
        </row>
        <row r="120">
          <cell r="B120" t="str">
            <v>Municipal wastes (Biomass fraction)</v>
          </cell>
          <cell r="C120" t="str">
            <v>solidUnits</v>
          </cell>
          <cell r="E120" t="str">
            <v>eighteen</v>
          </cell>
        </row>
        <row r="121">
          <cell r="B121" t="str">
            <v>Peat</v>
          </cell>
          <cell r="C121" t="str">
            <v>solidUnits</v>
          </cell>
          <cell r="E121" t="str">
            <v>nineteen</v>
          </cell>
        </row>
        <row r="123">
          <cell r="B123" t="str">
            <v>Crude oil</v>
          </cell>
          <cell r="C123" t="str">
            <v>liquidUnits</v>
          </cell>
          <cell r="D123" t="str">
            <v>list of liquid fuels = 'liquid'</v>
          </cell>
          <cell r="E123" t="str">
            <v>twenty</v>
          </cell>
        </row>
        <row r="124">
          <cell r="B124" t="str">
            <v>Motor gasoline</v>
          </cell>
          <cell r="C124" t="str">
            <v>liquidUnits</v>
          </cell>
          <cell r="E124" t="str">
            <v>twentyone</v>
          </cell>
        </row>
        <row r="125">
          <cell r="B125" t="str">
            <v>Aviation gasoline</v>
          </cell>
          <cell r="C125" t="str">
            <v>liquidUnits</v>
          </cell>
          <cell r="E125" t="str">
            <v>twentytwo</v>
          </cell>
        </row>
        <row r="126">
          <cell r="B126" t="str">
            <v>Jet kerosene</v>
          </cell>
          <cell r="C126" t="str">
            <v>liquidUnits</v>
          </cell>
          <cell r="E126" t="str">
            <v>twentythree</v>
          </cell>
        </row>
        <row r="127">
          <cell r="B127" t="str">
            <v>Other kerosene</v>
          </cell>
          <cell r="C127" t="str">
            <v>liquidUnits</v>
          </cell>
          <cell r="E127" t="str">
            <v>twentyfour</v>
          </cell>
        </row>
        <row r="128">
          <cell r="B128" t="str">
            <v>Shale oil</v>
          </cell>
          <cell r="C128" t="str">
            <v>liquidUnits</v>
          </cell>
          <cell r="E128" t="str">
            <v>twentyfive</v>
          </cell>
        </row>
        <row r="129">
          <cell r="B129" t="str">
            <v>Gas/Diesel oil</v>
          </cell>
          <cell r="C129" t="str">
            <v>liquidUnits</v>
          </cell>
          <cell r="E129" t="str">
            <v>twentysix</v>
          </cell>
        </row>
        <row r="130">
          <cell r="B130" t="str">
            <v>Residual fuel oil</v>
          </cell>
          <cell r="C130" t="str">
            <v>liquidUnits</v>
          </cell>
          <cell r="E130" t="str">
            <v>twentyseven</v>
          </cell>
        </row>
        <row r="131">
          <cell r="B131" t="str">
            <v>Liquified Petroleum Gases</v>
          </cell>
          <cell r="C131" t="str">
            <v>liquidUnits</v>
          </cell>
          <cell r="E131" t="str">
            <v>twentyeight</v>
          </cell>
        </row>
        <row r="132">
          <cell r="B132" t="str">
            <v>Naphtha</v>
          </cell>
          <cell r="C132" t="str">
            <v>liquidUnits</v>
          </cell>
          <cell r="E132" t="str">
            <v>twentynine</v>
          </cell>
        </row>
        <row r="133">
          <cell r="B133" t="str">
            <v>Lubricants</v>
          </cell>
          <cell r="C133" t="str">
            <v>liquidUnits</v>
          </cell>
          <cell r="E133" t="str">
            <v>thirty</v>
          </cell>
        </row>
        <row r="134">
          <cell r="B134" t="str">
            <v>Ethane</v>
          </cell>
          <cell r="C134" t="str">
            <v>gasUnits</v>
          </cell>
          <cell r="D134" t="str">
            <v>list of gaseous fuels = 'gas'</v>
          </cell>
          <cell r="E134" t="str">
            <v>thirtyone</v>
          </cell>
        </row>
        <row r="135">
          <cell r="B135" t="str">
            <v>Natural gas</v>
          </cell>
          <cell r="C135" t="str">
            <v>gasUnits</v>
          </cell>
          <cell r="E135" t="str">
            <v>thirtytwo</v>
          </cell>
        </row>
        <row r="136">
          <cell r="B136" t="str">
            <v>Landfill gas</v>
          </cell>
          <cell r="C136" t="str">
            <v>gasUnits</v>
          </cell>
          <cell r="E136" t="str">
            <v>thirtythree</v>
          </cell>
        </row>
        <row r="137">
          <cell r="B137" t="str">
            <v>Orimulsion</v>
          </cell>
          <cell r="E137" t="str">
            <v>thirtyfour</v>
          </cell>
        </row>
        <row r="138">
          <cell r="B138" t="str">
            <v>Natural Gas Liquids</v>
          </cell>
          <cell r="E138" t="str">
            <v>thirtyfive</v>
          </cell>
        </row>
        <row r="139">
          <cell r="B139" t="str">
            <v>Jet gasoline</v>
          </cell>
          <cell r="E139" t="str">
            <v>thirtysix</v>
          </cell>
        </row>
        <row r="140">
          <cell r="B140" t="str">
            <v>Refinery feedstocks</v>
          </cell>
          <cell r="E140" t="str">
            <v>thirtyseven</v>
          </cell>
        </row>
        <row r="141">
          <cell r="B141" t="str">
            <v>Refinery gas</v>
          </cell>
          <cell r="E141" t="str">
            <v>thirtyeight</v>
          </cell>
        </row>
        <row r="142">
          <cell r="B142" t="str">
            <v>White Spirit/SBP</v>
          </cell>
          <cell r="E142" t="str">
            <v>thirtynine</v>
          </cell>
        </row>
        <row r="143">
          <cell r="B143" t="str">
            <v>Oil shale and tar sands</v>
          </cell>
          <cell r="E143" t="str">
            <v>forty</v>
          </cell>
        </row>
        <row r="144">
          <cell r="B144" t="str">
            <v>Gas works gas</v>
          </cell>
          <cell r="E144" t="str">
            <v>fortyone</v>
          </cell>
        </row>
        <row r="145">
          <cell r="B145" t="str">
            <v>Coke oven gas</v>
          </cell>
          <cell r="E145" t="str">
            <v>fortytwo</v>
          </cell>
        </row>
        <row r="146">
          <cell r="B146" t="str">
            <v>Blast furnace gas</v>
          </cell>
          <cell r="E146" t="str">
            <v>fortythree</v>
          </cell>
        </row>
        <row r="147">
          <cell r="B147" t="str">
            <v>Oxygen steel furnace gas</v>
          </cell>
          <cell r="E147" t="str">
            <v>fortyfour</v>
          </cell>
        </row>
        <row r="148">
          <cell r="B148" t="str">
            <v>Sulphite lyes (Black liqour)</v>
          </cell>
          <cell r="E148" t="str">
            <v>fortyfive</v>
          </cell>
        </row>
        <row r="149">
          <cell r="B149" t="str">
            <v>Biogasoline</v>
          </cell>
          <cell r="E149" t="str">
            <v>fortysix</v>
          </cell>
        </row>
        <row r="150">
          <cell r="B150" t="str">
            <v>Biodiesels</v>
          </cell>
          <cell r="E150" t="str">
            <v>fortyseven</v>
          </cell>
        </row>
        <row r="151">
          <cell r="B151" t="str">
            <v>Other liquid biofuels</v>
          </cell>
          <cell r="E151" t="str">
            <v>fortyeight</v>
          </cell>
        </row>
        <row r="152">
          <cell r="B152" t="str">
            <v>Sludge gas</v>
          </cell>
          <cell r="E152" t="str">
            <v>fortynine</v>
          </cell>
        </row>
        <row r="153">
          <cell r="B153" t="str">
            <v>Other biogas</v>
          </cell>
          <cell r="E153" t="str">
            <v>fifty</v>
          </cell>
        </row>
        <row r="154">
          <cell r="B154">
            <v>0</v>
          </cell>
          <cell r="E154" t="str">
            <v>fiftyone</v>
          </cell>
        </row>
        <row r="155">
          <cell r="B155">
            <v>1</v>
          </cell>
          <cell r="E155" t="str">
            <v>fiftytwo</v>
          </cell>
        </row>
        <row r="156">
          <cell r="B156">
            <v>2</v>
          </cell>
          <cell r="E156" t="str">
            <v>fiftythree</v>
          </cell>
        </row>
        <row r="157">
          <cell r="B157">
            <v>3</v>
          </cell>
          <cell r="E157" t="str">
            <v>fiftyfour</v>
          </cell>
        </row>
        <row r="193">
          <cell r="B193" t="str">
            <v>Solid fossil</v>
          </cell>
          <cell r="C193" t="str">
            <v>solidFossil</v>
          </cell>
        </row>
        <row r="194">
          <cell r="B194" t="str">
            <v>Liquid fossil</v>
          </cell>
          <cell r="C194" t="str">
            <v>liquidFossil</v>
          </cell>
        </row>
        <row r="195">
          <cell r="B195" t="str">
            <v>Gaseous fossil</v>
          </cell>
          <cell r="C195" t="str">
            <v>gaseousFossil</v>
          </cell>
        </row>
        <row r="196">
          <cell r="B196" t="str">
            <v>Biomass</v>
          </cell>
          <cell r="C196" t="str">
            <v>Biomass</v>
          </cell>
        </row>
        <row r="197">
          <cell r="B197" t="str">
            <v>My fuels</v>
          </cell>
          <cell r="C197" t="str">
            <v>myFuels</v>
          </cell>
        </row>
        <row r="203">
          <cell r="B203" t="str">
            <v>Anthracite</v>
          </cell>
          <cell r="C203">
            <v>1.0526315789473684</v>
          </cell>
        </row>
        <row r="204">
          <cell r="B204" t="str">
            <v>Bitumen</v>
          </cell>
          <cell r="C204">
            <v>1.0526315789473684</v>
          </cell>
        </row>
        <row r="205">
          <cell r="B205" t="str">
            <v>Brown coal briquettes</v>
          </cell>
          <cell r="C205">
            <v>1.05263157894737</v>
          </cell>
        </row>
        <row r="206">
          <cell r="B206" t="str">
            <v>Coal tar</v>
          </cell>
          <cell r="C206">
            <v>1.05263157894737</v>
          </cell>
        </row>
        <row r="207">
          <cell r="B207" t="str">
            <v>Coke oven coke</v>
          </cell>
          <cell r="C207">
            <v>1.05263157894737</v>
          </cell>
        </row>
        <row r="208">
          <cell r="B208" t="str">
            <v>Coking coal</v>
          </cell>
          <cell r="C208">
            <v>1.05263157894737</v>
          </cell>
        </row>
        <row r="209">
          <cell r="B209" t="str">
            <v>Gas coke</v>
          </cell>
          <cell r="C209">
            <v>1.05263157894737</v>
          </cell>
        </row>
        <row r="210">
          <cell r="B210" t="str">
            <v>Lignite</v>
          </cell>
          <cell r="C210">
            <v>1.05263157894737</v>
          </cell>
        </row>
        <row r="211">
          <cell r="B211" t="str">
            <v>Lignite coke</v>
          </cell>
          <cell r="C211">
            <v>1.05263157894737</v>
          </cell>
        </row>
        <row r="212">
          <cell r="B212" t="str">
            <v>Municipal waste (Non biomass fraction)</v>
          </cell>
          <cell r="C212">
            <v>1.05263157894737</v>
          </cell>
        </row>
        <row r="213">
          <cell r="B213" t="str">
            <v>Other bituminous coal</v>
          </cell>
          <cell r="C213">
            <v>1.05263157894737</v>
          </cell>
        </row>
        <row r="214">
          <cell r="B214" t="str">
            <v>Paraffin waxes</v>
          </cell>
          <cell r="C214">
            <v>1.05263157894737</v>
          </cell>
        </row>
        <row r="215">
          <cell r="B215" t="str">
            <v>Patent fuel</v>
          </cell>
          <cell r="C215">
            <v>1.05263157894737</v>
          </cell>
        </row>
        <row r="216">
          <cell r="B216" t="str">
            <v>Petroleum coke</v>
          </cell>
          <cell r="C216">
            <v>1.05263157894737</v>
          </cell>
        </row>
        <row r="217">
          <cell r="B217" t="str">
            <v>Sub bituminous coal</v>
          </cell>
          <cell r="C217">
            <v>1.05263157894737</v>
          </cell>
        </row>
        <row r="218">
          <cell r="B218" t="str">
            <v>Municipal wastes (Biomass fraction)</v>
          </cell>
          <cell r="C218">
            <v>1.05263157894737</v>
          </cell>
        </row>
        <row r="219">
          <cell r="B219" t="str">
            <v>Other primary solid biomass fuels</v>
          </cell>
          <cell r="C219">
            <v>1.05263157894737</v>
          </cell>
        </row>
        <row r="220">
          <cell r="B220" t="str">
            <v>Peat</v>
          </cell>
          <cell r="C220">
            <v>1.05263157894737</v>
          </cell>
        </row>
        <row r="221">
          <cell r="B221" t="str">
            <v>Wood or Wood waste</v>
          </cell>
          <cell r="C221">
            <v>1.05263157894737</v>
          </cell>
        </row>
        <row r="222">
          <cell r="B222" t="str">
            <v>Charcoal</v>
          </cell>
          <cell r="C222">
            <v>1.05263157894737</v>
          </cell>
        </row>
        <row r="223">
          <cell r="B223" t="str">
            <v>Aviation gasoline</v>
          </cell>
          <cell r="C223">
            <v>1.05263157894737</v>
          </cell>
        </row>
        <row r="224">
          <cell r="B224" t="str">
            <v>Crude oil</v>
          </cell>
          <cell r="C224">
            <v>1.05263157894737</v>
          </cell>
        </row>
        <row r="225">
          <cell r="B225" t="str">
            <v>Gas/Diesel oil</v>
          </cell>
          <cell r="C225">
            <v>1.05263157894737</v>
          </cell>
        </row>
        <row r="226">
          <cell r="B226" t="str">
            <v>Jet gasoline</v>
          </cell>
          <cell r="C226">
            <v>1.05263157894737</v>
          </cell>
        </row>
        <row r="227">
          <cell r="B227" t="str">
            <v>Jet kerosene</v>
          </cell>
          <cell r="C227">
            <v>1.05263157894737</v>
          </cell>
        </row>
        <row r="228">
          <cell r="B228" t="str">
            <v>Lubricants</v>
          </cell>
          <cell r="C228">
            <v>1.05263157894737</v>
          </cell>
        </row>
        <row r="229">
          <cell r="B229" t="str">
            <v>Motor gasoline</v>
          </cell>
          <cell r="C229">
            <v>1.05263157894737</v>
          </cell>
        </row>
        <row r="230">
          <cell r="B230" t="str">
            <v>Naphtha</v>
          </cell>
          <cell r="C230">
            <v>1.05263157894737</v>
          </cell>
        </row>
        <row r="231">
          <cell r="B231" t="str">
            <v>Natural Gas Liquids</v>
          </cell>
          <cell r="C231">
            <v>1.05263157894737</v>
          </cell>
        </row>
        <row r="232">
          <cell r="B232" t="str">
            <v>Oil shale and tar sands</v>
          </cell>
          <cell r="C232">
            <v>1.05263157894737</v>
          </cell>
        </row>
        <row r="233">
          <cell r="B233" t="str">
            <v>Orimulsion</v>
          </cell>
          <cell r="C233">
            <v>1.05263157894737</v>
          </cell>
        </row>
        <row r="234">
          <cell r="B234" t="str">
            <v>Other kerosene</v>
          </cell>
          <cell r="C234">
            <v>1.05263157894737</v>
          </cell>
        </row>
        <row r="235">
          <cell r="B235" t="str">
            <v>Refinery feedstocks</v>
          </cell>
          <cell r="C235">
            <v>1.05263157894737</v>
          </cell>
        </row>
        <row r="236">
          <cell r="B236" t="str">
            <v>Residual fuel oil</v>
          </cell>
          <cell r="C236">
            <v>1.05263157894737</v>
          </cell>
        </row>
        <row r="237">
          <cell r="B237" t="str">
            <v>Shale oil</v>
          </cell>
          <cell r="C237">
            <v>1.05263157894737</v>
          </cell>
        </row>
        <row r="238">
          <cell r="B238" t="str">
            <v>Waste oils</v>
          </cell>
          <cell r="C238">
            <v>1.05263157894737</v>
          </cell>
        </row>
        <row r="239">
          <cell r="B239" t="str">
            <v>White Spirit/SBP</v>
          </cell>
          <cell r="C239">
            <v>1.05263157894737</v>
          </cell>
        </row>
        <row r="240">
          <cell r="B240" t="str">
            <v>Biodiesels</v>
          </cell>
          <cell r="C240">
            <v>1.05263157894737</v>
          </cell>
        </row>
        <row r="241">
          <cell r="B241" t="str">
            <v>Biogasoline</v>
          </cell>
          <cell r="C241">
            <v>1.05263157894737</v>
          </cell>
        </row>
        <row r="242">
          <cell r="B242" t="str">
            <v>Other liquid biofuels</v>
          </cell>
          <cell r="C242">
            <v>1.05263157894737</v>
          </cell>
        </row>
        <row r="243">
          <cell r="B243" t="str">
            <v>Sulphite lyes (Black liqour)</v>
          </cell>
          <cell r="C243">
            <v>1.05263157894737</v>
          </cell>
        </row>
        <row r="244">
          <cell r="B244" t="str">
            <v>Blast furnace gas</v>
          </cell>
          <cell r="C244">
            <v>1.1111111111111112</v>
          </cell>
        </row>
        <row r="245">
          <cell r="B245" t="str">
            <v>Coke oven gas</v>
          </cell>
          <cell r="C245">
            <v>1.1111111111111112</v>
          </cell>
        </row>
        <row r="246">
          <cell r="B246" t="str">
            <v>Ethane</v>
          </cell>
          <cell r="C246">
            <v>1.1111111111111112</v>
          </cell>
        </row>
        <row r="247">
          <cell r="B247" t="str">
            <v>Gas works gas</v>
          </cell>
          <cell r="C247">
            <v>1.1111111111111112</v>
          </cell>
        </row>
        <row r="248">
          <cell r="B248" t="str">
            <v>Liquified Petroleum Gases</v>
          </cell>
          <cell r="C248">
            <v>1.1111111111111112</v>
          </cell>
        </row>
        <row r="249">
          <cell r="B249" t="str">
            <v>Natural gas</v>
          </cell>
          <cell r="C249">
            <v>1.1111111111111112</v>
          </cell>
        </row>
        <row r="250">
          <cell r="B250" t="str">
            <v>Oxygen steel furnace gas</v>
          </cell>
          <cell r="C250">
            <v>1.1111111111111112</v>
          </cell>
        </row>
        <row r="251">
          <cell r="B251" t="str">
            <v>Refinery gas</v>
          </cell>
          <cell r="C251">
            <v>1.1111111111111112</v>
          </cell>
        </row>
        <row r="252">
          <cell r="B252" t="str">
            <v>Landfill gas</v>
          </cell>
          <cell r="C252">
            <v>1.1111111111111112</v>
          </cell>
        </row>
        <row r="253">
          <cell r="B253" t="str">
            <v>Other biogas</v>
          </cell>
          <cell r="C253">
            <v>1.1111111111111112</v>
          </cell>
        </row>
        <row r="254">
          <cell r="B254" t="str">
            <v>Sludge gas</v>
          </cell>
          <cell r="C254">
            <v>1.1111111111111112</v>
          </cell>
        </row>
        <row r="258">
          <cell r="B258" t="str">
            <v>1995 IPCC Second Assessment Report</v>
          </cell>
          <cell r="C258">
            <v>1</v>
          </cell>
          <cell r="D258">
            <v>21</v>
          </cell>
          <cell r="E258">
            <v>310</v>
          </cell>
        </row>
        <row r="259">
          <cell r="B259" t="str">
            <v>2001 IPCC Third Assessment Report</v>
          </cell>
          <cell r="C259">
            <v>2</v>
          </cell>
          <cell r="D259">
            <v>23</v>
          </cell>
          <cell r="E259">
            <v>296</v>
          </cell>
        </row>
        <row r="260">
          <cell r="B260" t="str">
            <v>2007 IPCC Fourth Assesment Report</v>
          </cell>
          <cell r="C260">
            <v>3</v>
          </cell>
          <cell r="D260">
            <v>25</v>
          </cell>
          <cell r="E260">
            <v>298</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gallon </v>
          </cell>
        </row>
        <row r="331">
          <cell r="C331" t="str">
            <v>litres (l)</v>
          </cell>
        </row>
        <row r="332">
          <cell r="C332" t="str">
            <v>foot3</v>
          </cell>
        </row>
        <row r="333">
          <cell r="C333" t="str">
            <v>metre3</v>
          </cell>
        </row>
        <row r="337">
          <cell r="B337" t="str">
            <v>Grams (g)</v>
          </cell>
          <cell r="C337">
            <v>1E-06</v>
          </cell>
        </row>
        <row r="338">
          <cell r="B338" t="str">
            <v>Kilograms (kg)</v>
          </cell>
          <cell r="C338">
            <v>0.001</v>
          </cell>
        </row>
        <row r="339">
          <cell r="B339" t="str">
            <v>Metric tonnes (t)</v>
          </cell>
          <cell r="C339">
            <v>1</v>
          </cell>
        </row>
        <row r="340">
          <cell r="B340" t="str">
            <v>Pounds (lb)</v>
          </cell>
          <cell r="C340">
            <v>0.0004535147392290249</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v>
          </cell>
        </row>
        <row r="354">
          <cell r="B354" t="str">
            <v>barrel (bbl)</v>
          </cell>
          <cell r="C354">
            <v>0.006290495061961375</v>
          </cell>
        </row>
        <row r="355">
          <cell r="B355" t="str">
            <v>gallon </v>
          </cell>
          <cell r="C355">
            <v>0.2642007926023778</v>
          </cell>
        </row>
        <row r="356">
          <cell r="B356" t="str">
            <v>litres (l)</v>
          </cell>
          <cell r="C356">
            <v>1</v>
          </cell>
        </row>
        <row r="357">
          <cell r="B357" t="str">
            <v>foot3</v>
          </cell>
          <cell r="C357">
            <v>35.31073446327684</v>
          </cell>
        </row>
        <row r="358">
          <cell r="B358" t="str">
            <v>metre3</v>
          </cell>
          <cell r="C358">
            <v>1</v>
          </cell>
        </row>
        <row r="362">
          <cell r="B362" t="str">
            <v>TJ</v>
          </cell>
          <cell r="C362" t="str">
            <v>fiftyone</v>
          </cell>
        </row>
        <row r="363">
          <cell r="B363" t="str">
            <v>GJ</v>
          </cell>
          <cell r="C363" t="str">
            <v>fiftyone</v>
          </cell>
        </row>
        <row r="364">
          <cell r="B364" t="str">
            <v>MJ</v>
          </cell>
          <cell r="C364" t="str">
            <v>fiftyone</v>
          </cell>
        </row>
        <row r="365">
          <cell r="B365" t="str">
            <v>kWh</v>
          </cell>
          <cell r="C365" t="str">
            <v>fiftyone</v>
          </cell>
        </row>
        <row r="366">
          <cell r="B366" t="str">
            <v>mmBtu</v>
          </cell>
          <cell r="C366" t="str">
            <v>fiftyone</v>
          </cell>
        </row>
        <row r="367">
          <cell r="B367" t="str">
            <v>Therm</v>
          </cell>
          <cell r="C367" t="str">
            <v>fiftyone</v>
          </cell>
        </row>
        <row r="368">
          <cell r="B368" t="str">
            <v>metric tonne (t)</v>
          </cell>
          <cell r="C368" t="str">
            <v>fiftytwo</v>
          </cell>
        </row>
        <row r="369">
          <cell r="B369" t="str">
            <v>pound (lb)</v>
          </cell>
          <cell r="C369" t="str">
            <v>fiftytwo</v>
          </cell>
        </row>
        <row r="370">
          <cell r="B370" t="str">
            <v>Kg</v>
          </cell>
          <cell r="C370" t="str">
            <v>fiftytwo</v>
          </cell>
        </row>
        <row r="371">
          <cell r="B371" t="str">
            <v>barrel (bbl)</v>
          </cell>
          <cell r="C371" t="str">
            <v>fiftythree</v>
          </cell>
        </row>
        <row r="372">
          <cell r="B372" t="str">
            <v>gallon </v>
          </cell>
          <cell r="C372" t="str">
            <v>fiftythree</v>
          </cell>
        </row>
        <row r="373">
          <cell r="B373" t="str">
            <v>litres (l)</v>
          </cell>
          <cell r="C373" t="str">
            <v>fiftythree</v>
          </cell>
        </row>
        <row r="374">
          <cell r="B374" t="str">
            <v>foot3</v>
          </cell>
          <cell r="C374" t="str">
            <v>fiftyfour</v>
          </cell>
        </row>
        <row r="375">
          <cell r="B375" t="str">
            <v>metre3</v>
          </cell>
          <cell r="C375" t="str">
            <v>fiftyfour</v>
          </cell>
        </row>
        <row r="379">
          <cell r="B379" t="str">
            <v>Kg</v>
          </cell>
          <cell r="C379" t="str">
            <v>metric tonne (t)</v>
          </cell>
          <cell r="D379">
            <v>1000</v>
          </cell>
          <cell r="E379">
            <v>0.001</v>
          </cell>
        </row>
        <row r="380">
          <cell r="B380" t="str">
            <v>metric tonne (t)</v>
          </cell>
          <cell r="C380" t="str">
            <v>metric tonne (t)</v>
          </cell>
          <cell r="D380">
            <v>1</v>
          </cell>
          <cell r="E380">
            <v>1</v>
          </cell>
        </row>
        <row r="381">
          <cell r="B381" t="str">
            <v>pound (lb)</v>
          </cell>
          <cell r="C381" t="str">
            <v>metric tonne (t)</v>
          </cell>
          <cell r="D381">
            <v>2205</v>
          </cell>
          <cell r="E381">
            <v>0.00045351473922902497</v>
          </cell>
        </row>
        <row r="382">
          <cell r="B382" t="str">
            <v>TJ</v>
          </cell>
          <cell r="C382" t="str">
            <v>TJ</v>
          </cell>
          <cell r="D382">
            <v>1</v>
          </cell>
          <cell r="E382">
            <v>1</v>
          </cell>
        </row>
        <row r="383">
          <cell r="B383" t="str">
            <v>GJ</v>
          </cell>
          <cell r="C383" t="str">
            <v>TJ</v>
          </cell>
          <cell r="D383">
            <v>1000</v>
          </cell>
          <cell r="E383">
            <v>0.001</v>
          </cell>
        </row>
        <row r="384">
          <cell r="B384" t="str">
            <v>MJ</v>
          </cell>
          <cell r="C384" t="str">
            <v>TJ</v>
          </cell>
          <cell r="D384">
            <v>1000000</v>
          </cell>
          <cell r="E384">
            <v>1E-06</v>
          </cell>
        </row>
        <row r="385">
          <cell r="B385" t="str">
            <v>kWh</v>
          </cell>
          <cell r="C385" t="str">
            <v>TJ</v>
          </cell>
          <cell r="D385">
            <v>277800</v>
          </cell>
          <cell r="E385">
            <v>3.599712023038157E-06</v>
          </cell>
        </row>
        <row r="386">
          <cell r="B386" t="str">
            <v>mmBtu</v>
          </cell>
          <cell r="C386" t="str">
            <v>TJ</v>
          </cell>
          <cell r="D386">
            <v>947.8672985781991</v>
          </cell>
          <cell r="E386">
            <v>0.001055</v>
          </cell>
        </row>
        <row r="387">
          <cell r="B387" t="str">
            <v>Therm</v>
          </cell>
          <cell r="C387" t="str">
            <v>TJ</v>
          </cell>
          <cell r="D387">
            <v>9478.67298578199</v>
          </cell>
          <cell r="E387">
            <v>0.0001055</v>
          </cell>
        </row>
        <row r="388">
          <cell r="B388" t="str">
            <v>barrel (bbl)</v>
          </cell>
          <cell r="C388" t="str">
            <v>L</v>
          </cell>
          <cell r="D388">
            <v>0.006290495061961375</v>
          </cell>
          <cell r="E388">
            <v>158.97000000000003</v>
          </cell>
        </row>
        <row r="389">
          <cell r="B389" t="str">
            <v>gallon </v>
          </cell>
          <cell r="C389" t="str">
            <v>L</v>
          </cell>
          <cell r="D389">
            <v>0.2642007926023778</v>
          </cell>
          <cell r="E389">
            <v>3.7850000000000006</v>
          </cell>
        </row>
        <row r="390">
          <cell r="B390" t="str">
            <v>litres (l)</v>
          </cell>
          <cell r="C390" t="str">
            <v>L</v>
          </cell>
          <cell r="D390">
            <v>1</v>
          </cell>
          <cell r="E390">
            <v>1</v>
          </cell>
        </row>
        <row r="391">
          <cell r="B391" t="str">
            <v>foot3</v>
          </cell>
          <cell r="C391" t="str">
            <v>m3</v>
          </cell>
          <cell r="D391">
            <v>35.31073446327684</v>
          </cell>
          <cell r="E391">
            <v>0.028319999999999998</v>
          </cell>
        </row>
        <row r="392">
          <cell r="B392" t="str">
            <v>metre3</v>
          </cell>
          <cell r="C392" t="str">
            <v>m4</v>
          </cell>
          <cell r="D392">
            <v>1</v>
          </cell>
          <cell r="E392">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You have supplied an emission factor based on energy units (e.g., tonnes CO2 / kWh fuel). Please ensure that you have indicated the heating value basis of this factor. </v>
          </cell>
        </row>
        <row r="406">
          <cell r="B406" t="str">
            <v>Energy</v>
          </cell>
          <cell r="C406" t="str">
            <v>Fuel extraction or energy-producing industries. Examples include pulic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P1" t="str">
            <v>CEMENTO</v>
          </cell>
        </row>
        <row r="2">
          <cell r="L2" t="str">
            <v>Litros</v>
          </cell>
          <cell r="P2" t="str">
            <v>CONCRETO</v>
          </cell>
        </row>
        <row r="3">
          <cell r="L3" t="str">
            <v>m³</v>
          </cell>
        </row>
        <row r="4">
          <cell r="L4" t="str">
            <v>ton</v>
          </cell>
        </row>
        <row r="5">
          <cell r="L5" t="str">
            <v>kg</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P1" t="str">
            <v>CEMENTO</v>
          </cell>
        </row>
        <row r="2">
          <cell r="L2" t="str">
            <v>Litros</v>
          </cell>
          <cell r="P2" t="str">
            <v>CONCRETO</v>
          </cell>
        </row>
        <row r="3">
          <cell r="L3" t="str">
            <v>m³</v>
          </cell>
        </row>
        <row r="4">
          <cell r="L4" t="str">
            <v>ton</v>
          </cell>
        </row>
        <row r="5">
          <cell r="L5" t="str">
            <v>kg</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uentes Estacionarias"/>
      <sheetName val="Factores de Emisión"/>
    </sheetNames>
    <sheetDataSet>
      <sheetData sheetId="0" refreshError="1"/>
      <sheetData sheetId="1">
        <row r="10">
          <cell r="C10" t="str">
            <v>Gasohol</v>
          </cell>
        </row>
        <row r="11">
          <cell r="C11" t="str">
            <v>Diésel 2</v>
          </cell>
        </row>
        <row r="12">
          <cell r="C12" t="str">
            <v>Diésel B5</v>
          </cell>
        </row>
        <row r="13">
          <cell r="C13" t="str">
            <v>Petróleo industrial</v>
          </cell>
        </row>
        <row r="14">
          <cell r="C14" t="str">
            <v>GLP</v>
          </cell>
        </row>
        <row r="15">
          <cell r="C15" t="str">
            <v>Gas natural</v>
          </cell>
        </row>
        <row r="16">
          <cell r="C16" t="str">
            <v>Gas del regenerador</v>
          </cell>
        </row>
        <row r="17">
          <cell r="C17" t="str">
            <v>Gas ácido</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Overview"/>
      <sheetName val="Abreviações e Definições"/>
      <sheetName val="Checklist"/>
      <sheetName val="Resumo GEE"/>
      <sheetName val="Informações Gerais"/>
      <sheetName val="Fontes Estacionárias"/>
      <sheetName val="Fontes Móveis"/>
      <sheetName val="Gerenciamento de Resíduos"/>
      <sheetName val="Insumos"/>
      <sheetName val="Viagens de Executivos"/>
      <sheetName val="Memo Item"/>
      <sheetName val="Fatores de Conversão"/>
      <sheetName val="Rastreabilidade"/>
      <sheetName val="AUX"/>
      <sheetName val="AUX2"/>
    </sheetNames>
    <sheetDataSet>
      <sheetData sheetId="0"/>
      <sheetData sheetId="1"/>
      <sheetData sheetId="2"/>
      <sheetData sheetId="3"/>
      <sheetData sheetId="4"/>
      <sheetData sheetId="5"/>
      <sheetData sheetId="6"/>
      <sheetData sheetId="7"/>
      <sheetData sheetId="8"/>
      <sheetData sheetId="9"/>
      <sheetData sheetId="10"/>
      <sheetData sheetId="11">
        <row r="6">
          <cell r="A6" t="str">
            <v>MWh</v>
          </cell>
        </row>
        <row r="7">
          <cell r="A7" t="str">
            <v>KWh</v>
          </cell>
        </row>
        <row r="8">
          <cell r="A8" t="str">
            <v>ton</v>
          </cell>
        </row>
        <row r="9">
          <cell r="A9" t="str">
            <v>kcal</v>
          </cell>
        </row>
        <row r="10">
          <cell r="A10" t="str">
            <v>L</v>
          </cell>
        </row>
        <row r="11">
          <cell r="A11" t="str">
            <v>m3</v>
          </cell>
        </row>
        <row r="12">
          <cell r="A12" t="str">
            <v>kg</v>
          </cell>
          <cell r="C12" t="str">
            <v>ton</v>
          </cell>
        </row>
        <row r="13">
          <cell r="A13" t="str">
            <v>h</v>
          </cell>
          <cell r="C13" t="str">
            <v>L</v>
          </cell>
        </row>
        <row r="14">
          <cell r="A14" t="str">
            <v>km</v>
          </cell>
          <cell r="C14" t="str">
            <v>m3</v>
          </cell>
        </row>
        <row r="15">
          <cell r="A15" t="str">
            <v>MJ</v>
          </cell>
          <cell r="C15" t="str">
            <v>kg</v>
          </cell>
        </row>
        <row r="16">
          <cell r="A16" t="str">
            <v>GJ</v>
          </cell>
        </row>
        <row r="21">
          <cell r="A21" t="str">
            <v>Óleo Combustível Pesado</v>
          </cell>
        </row>
        <row r="22">
          <cell r="A22" t="str">
            <v>Biodiesel</v>
          </cell>
        </row>
        <row r="23">
          <cell r="A23" t="str">
            <v>Etanol</v>
          </cell>
        </row>
        <row r="24">
          <cell r="A24" t="str">
            <v>Biomassa </v>
          </cell>
        </row>
        <row r="25">
          <cell r="A25" t="str">
            <v>Diesel Brasil</v>
          </cell>
        </row>
        <row r="26">
          <cell r="A26" t="str">
            <v>Óleo Diesel</v>
          </cell>
        </row>
        <row r="27">
          <cell r="A27" t="str">
            <v>Gasolina Brasil</v>
          </cell>
        </row>
        <row r="28">
          <cell r="A28" t="str">
            <v>Gasolina Automotiva</v>
          </cell>
        </row>
        <row r="29">
          <cell r="A29" t="str">
            <v>Gasolina de Aviação</v>
          </cell>
        </row>
        <row r="30">
          <cell r="A30" t="str">
            <v>Querosene de Avião </v>
          </cell>
        </row>
        <row r="31">
          <cell r="A31" t="str">
            <v>GLP</v>
          </cell>
        </row>
        <row r="32">
          <cell r="A32" t="str">
            <v>Carvão Vegetal </v>
          </cell>
        </row>
        <row r="33">
          <cell r="A33" t="str">
            <v>Gás Natural </v>
          </cell>
        </row>
        <row r="34">
          <cell r="A34" t="str">
            <v>GNC</v>
          </cell>
        </row>
        <row r="35">
          <cell r="A35" t="str">
            <v>Licor Negro</v>
          </cell>
        </row>
        <row r="36">
          <cell r="A36" t="str">
            <v>Carvão (Sub-Bit)</v>
          </cell>
        </row>
        <row r="37">
          <cell r="A37" t="str">
            <v>Resíduo de madeira</v>
          </cell>
        </row>
        <row r="38">
          <cell r="A38" t="str">
            <v>Vapor gerado</v>
          </cell>
        </row>
        <row r="39">
          <cell r="A39" t="str">
            <v>Eletricidade comprada</v>
          </cell>
        </row>
        <row r="40">
          <cell r="A40" t="str">
            <v>Eletricidade gerada</v>
          </cell>
        </row>
        <row r="73">
          <cell r="B73" t="str">
            <v>Etanol</v>
          </cell>
          <cell r="C73" t="str">
            <v>Gasolina Brasil</v>
          </cell>
          <cell r="D73" t="str">
            <v>Gasolina</v>
          </cell>
          <cell r="E73" t="str">
            <v>Óleo Diesel</v>
          </cell>
          <cell r="F73" t="str">
            <v>Biodiesel</v>
          </cell>
          <cell r="G73" t="str">
            <v>Diesel Brasil</v>
          </cell>
          <cell r="H73" t="str">
            <v>Propano (GLP)</v>
          </cell>
          <cell r="I73" t="str">
            <v>Óleo Combustível Pesado</v>
          </cell>
          <cell r="J73" t="str">
            <v>Gás Natural</v>
          </cell>
          <cell r="K73" t="str">
            <v>Querosene</v>
          </cell>
          <cell r="L73" t="str">
            <v>GNC</v>
          </cell>
          <cell r="M73" t="str">
            <v>GNL</v>
          </cell>
        </row>
        <row r="74">
          <cell r="A74" t="str">
            <v>Veículos Leves</v>
          </cell>
        </row>
        <row r="75">
          <cell r="A75" t="str">
            <v>Motocicletas</v>
          </cell>
        </row>
        <row r="76">
          <cell r="A76" t="str">
            <v>On-road</v>
          </cell>
        </row>
        <row r="77">
          <cell r="A77" t="str">
            <v>Off-road</v>
          </cell>
        </row>
        <row r="78">
          <cell r="A78" t="str">
            <v>Caminhões Leves</v>
          </cell>
        </row>
        <row r="79">
          <cell r="A79" t="str">
            <v>Caminhões Pesados</v>
          </cell>
        </row>
        <row r="80">
          <cell r="A80" t="str">
            <v>Ônibus</v>
          </cell>
        </row>
        <row r="81">
          <cell r="A81" t="str">
            <v>Transporte Ferroviário</v>
          </cell>
        </row>
        <row r="82">
          <cell r="A82" t="str">
            <v>Transporte Rodoviário</v>
          </cell>
        </row>
        <row r="83">
          <cell r="A83" t="str">
            <v>Transporte Marítimo</v>
          </cell>
        </row>
        <row r="84">
          <cell r="A84" t="str">
            <v>Transporte Aéreo</v>
          </cell>
        </row>
        <row r="148">
          <cell r="A148" t="str">
            <v>Coberto - anaeróbio</v>
          </cell>
        </row>
        <row r="149">
          <cell r="A149" t="str">
            <v>Cobertura permeável - semiaeróbio</v>
          </cell>
        </row>
        <row r="150">
          <cell r="A150" t="str">
            <v>Descoberto - Profundo (&gt;5m)</v>
          </cell>
        </row>
        <row r="151">
          <cell r="A151" t="str">
            <v>Descoberto - Raso (&lt;5m)</v>
          </cell>
        </row>
        <row r="152">
          <cell r="A152" t="str">
            <v>Não categorizado</v>
          </cell>
        </row>
        <row r="172">
          <cell r="B172" t="str">
            <v>Seco Z. Temperada</v>
          </cell>
          <cell r="C172" t="str">
            <v>Úmido Z. Temperada</v>
          </cell>
          <cell r="D172" t="str">
            <v>Seco Z. Tropical</v>
          </cell>
          <cell r="E172" t="str">
            <v>Úmido Z. Tropical</v>
          </cell>
        </row>
      </sheetData>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Overview"/>
      <sheetName val="Abreviações e Definições"/>
      <sheetName val="Checklist"/>
      <sheetName val="Resumo GEE"/>
      <sheetName val="Informações Gerais"/>
      <sheetName val="Fontes Estacionárias"/>
      <sheetName val="Fontes Móveis"/>
      <sheetName val="Gerenciamento de Resíduos"/>
      <sheetName val="Insumos"/>
      <sheetName val="Viagens de Executivos"/>
      <sheetName val="Memo Item"/>
      <sheetName val="Fatores de Conversão"/>
      <sheetName val="Rastreabilidade"/>
      <sheetName val="AUX"/>
      <sheetName val="AUX2"/>
    </sheetNames>
    <sheetDataSet>
      <sheetData sheetId="0"/>
      <sheetData sheetId="1"/>
      <sheetData sheetId="2"/>
      <sheetData sheetId="3"/>
      <sheetData sheetId="4"/>
      <sheetData sheetId="5"/>
      <sheetData sheetId="6"/>
      <sheetData sheetId="7"/>
      <sheetData sheetId="8"/>
      <sheetData sheetId="9"/>
      <sheetData sheetId="10"/>
      <sheetData sheetId="11">
        <row r="6">
          <cell r="A6" t="str">
            <v>MWh</v>
          </cell>
        </row>
        <row r="7">
          <cell r="A7" t="str">
            <v>KWh</v>
          </cell>
        </row>
        <row r="8">
          <cell r="A8" t="str">
            <v>ton</v>
          </cell>
        </row>
        <row r="9">
          <cell r="A9" t="str">
            <v>kcal</v>
          </cell>
        </row>
        <row r="10">
          <cell r="A10" t="str">
            <v>L</v>
          </cell>
        </row>
        <row r="11">
          <cell r="A11" t="str">
            <v>m3</v>
          </cell>
        </row>
        <row r="12">
          <cell r="A12" t="str">
            <v>kg</v>
          </cell>
          <cell r="C12" t="str">
            <v>ton</v>
          </cell>
        </row>
        <row r="13">
          <cell r="A13" t="str">
            <v>h</v>
          </cell>
          <cell r="C13" t="str">
            <v>L</v>
          </cell>
        </row>
        <row r="14">
          <cell r="A14" t="str">
            <v>km</v>
          </cell>
          <cell r="C14" t="str">
            <v>m3</v>
          </cell>
        </row>
        <row r="15">
          <cell r="A15" t="str">
            <v>MJ</v>
          </cell>
          <cell r="C15" t="str">
            <v>kg</v>
          </cell>
        </row>
        <row r="16">
          <cell r="A16" t="str">
            <v>GJ</v>
          </cell>
        </row>
        <row r="21">
          <cell r="A21" t="str">
            <v>Óleo Combustível Pesado</v>
          </cell>
        </row>
        <row r="22">
          <cell r="A22" t="str">
            <v>Biodiesel</v>
          </cell>
        </row>
        <row r="23">
          <cell r="A23" t="str">
            <v>Etanol</v>
          </cell>
        </row>
        <row r="24">
          <cell r="A24" t="str">
            <v>Biomassa </v>
          </cell>
        </row>
        <row r="25">
          <cell r="A25" t="str">
            <v>Diesel Brasil</v>
          </cell>
        </row>
        <row r="26">
          <cell r="A26" t="str">
            <v>Óleo Diesel</v>
          </cell>
        </row>
        <row r="27">
          <cell r="A27" t="str">
            <v>Gasolina Brasil</v>
          </cell>
        </row>
        <row r="28">
          <cell r="A28" t="str">
            <v>Gasolina Automotiva</v>
          </cell>
        </row>
        <row r="29">
          <cell r="A29" t="str">
            <v>Gasolina de Aviação</v>
          </cell>
        </row>
        <row r="30">
          <cell r="A30" t="str">
            <v>Querosene de Avião </v>
          </cell>
        </row>
        <row r="31">
          <cell r="A31" t="str">
            <v>GLP</v>
          </cell>
        </row>
        <row r="32">
          <cell r="A32" t="str">
            <v>Carvão Vegetal </v>
          </cell>
        </row>
        <row r="33">
          <cell r="A33" t="str">
            <v>Gás Natural </v>
          </cell>
        </row>
        <row r="34">
          <cell r="A34" t="str">
            <v>GNC</v>
          </cell>
        </row>
        <row r="35">
          <cell r="A35" t="str">
            <v>Licor Negro</v>
          </cell>
        </row>
        <row r="36">
          <cell r="A36" t="str">
            <v>Carvão (Sub-Bit)</v>
          </cell>
        </row>
        <row r="37">
          <cell r="A37" t="str">
            <v>Resíduo de madeira</v>
          </cell>
        </row>
        <row r="38">
          <cell r="A38" t="str">
            <v>Vapor gerado</v>
          </cell>
        </row>
        <row r="39">
          <cell r="A39" t="str">
            <v>Eletricidade comprada</v>
          </cell>
        </row>
        <row r="40">
          <cell r="A40" t="str">
            <v>Eletricidade gerada</v>
          </cell>
        </row>
        <row r="73">
          <cell r="B73" t="str">
            <v>Etanol</v>
          </cell>
          <cell r="C73" t="str">
            <v>Gasolina Brasil</v>
          </cell>
          <cell r="D73" t="str">
            <v>Gasolina</v>
          </cell>
          <cell r="E73" t="str">
            <v>Óleo Diesel</v>
          </cell>
          <cell r="F73" t="str">
            <v>Biodiesel</v>
          </cell>
          <cell r="G73" t="str">
            <v>Diesel Brasil</v>
          </cell>
          <cell r="H73" t="str">
            <v>Propano (GLP)</v>
          </cell>
          <cell r="I73" t="str">
            <v>Óleo Combustível Pesado</v>
          </cell>
          <cell r="J73" t="str">
            <v>Gás Natural</v>
          </cell>
          <cell r="K73" t="str">
            <v>Querosene</v>
          </cell>
          <cell r="L73" t="str">
            <v>GNC</v>
          </cell>
          <cell r="M73" t="str">
            <v>GNL</v>
          </cell>
        </row>
        <row r="74">
          <cell r="A74" t="str">
            <v>Veículos Leves</v>
          </cell>
        </row>
        <row r="75">
          <cell r="A75" t="str">
            <v>Motocicletas</v>
          </cell>
        </row>
        <row r="76">
          <cell r="A76" t="str">
            <v>On-road</v>
          </cell>
        </row>
        <row r="77">
          <cell r="A77" t="str">
            <v>Off-road</v>
          </cell>
        </row>
        <row r="78">
          <cell r="A78" t="str">
            <v>Caminhões Leves</v>
          </cell>
        </row>
        <row r="79">
          <cell r="A79" t="str">
            <v>Caminhões Pesados</v>
          </cell>
        </row>
        <row r="80">
          <cell r="A80" t="str">
            <v>Ônibus</v>
          </cell>
        </row>
        <row r="81">
          <cell r="A81" t="str">
            <v>Transporte Ferroviário</v>
          </cell>
        </row>
        <row r="82">
          <cell r="A82" t="str">
            <v>Transporte Rodoviário</v>
          </cell>
        </row>
        <row r="83">
          <cell r="A83" t="str">
            <v>Transporte Marítimo</v>
          </cell>
        </row>
        <row r="84">
          <cell r="A84" t="str">
            <v>Transporte Aéreo</v>
          </cell>
        </row>
        <row r="148">
          <cell r="A148" t="str">
            <v>Coberto - anaeróbio</v>
          </cell>
        </row>
        <row r="149">
          <cell r="A149" t="str">
            <v>Cobertura permeável - semiaeróbio</v>
          </cell>
        </row>
        <row r="150">
          <cell r="A150" t="str">
            <v>Descoberto - Profundo (&gt;5m)</v>
          </cell>
        </row>
        <row r="151">
          <cell r="A151" t="str">
            <v>Descoberto - Raso (&lt;5m)</v>
          </cell>
        </row>
        <row r="152">
          <cell r="A152" t="str">
            <v>Não categorizado</v>
          </cell>
        </row>
        <row r="172">
          <cell r="B172" t="str">
            <v>Seco Z. Temperada</v>
          </cell>
          <cell r="C172" t="str">
            <v>Úmido Z. Temperada</v>
          </cell>
          <cell r="D172" t="str">
            <v>Seco Z. Tropical</v>
          </cell>
          <cell r="E172" t="str">
            <v>Úmido Z. Tropical</v>
          </cell>
        </row>
      </sheetData>
      <sheetData sheetId="12"/>
      <sheetData sheetId="13"/>
      <sheetData sheetId="1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row r="9">
          <cell r="E9" t="str">
            <v>Manufacturing</v>
          </cell>
          <cell r="F9" t="str">
            <v>Tier3Manufacturing</v>
          </cell>
        </row>
        <row r="10">
          <cell r="E10" t="str">
            <v>Construction</v>
          </cell>
        </row>
        <row r="11">
          <cell r="E11" t="str">
            <v>Commercial</v>
          </cell>
        </row>
        <row r="12">
          <cell r="E12" t="str">
            <v>Institutional</v>
          </cell>
        </row>
        <row r="13">
          <cell r="E13" t="str">
            <v>Residential</v>
          </cell>
        </row>
        <row r="14">
          <cell r="E14" t="str">
            <v>Agriculture</v>
          </cell>
        </row>
        <row r="15">
          <cell r="E15" t="str">
            <v>Forestry</v>
          </cell>
        </row>
        <row r="16">
          <cell r="E16" t="str">
            <v>Fisheries</v>
          </cell>
        </row>
      </sheetData>
      <sheetData sheetId="5"/>
      <sheetData sheetId="6">
        <row r="7">
          <cell r="C7" t="str">
            <v>Crude oil</v>
          </cell>
          <cell r="D7">
            <v>1</v>
          </cell>
          <cell r="E7">
            <v>73300</v>
          </cell>
          <cell r="F7">
            <v>42.3</v>
          </cell>
          <cell r="G7" t="str">
            <v>Y</v>
          </cell>
        </row>
        <row r="8">
          <cell r="C8" t="str">
            <v>Orimulsion</v>
          </cell>
          <cell r="D8">
            <v>1</v>
          </cell>
          <cell r="E8">
            <v>77000</v>
          </cell>
          <cell r="F8">
            <v>27.5</v>
          </cell>
          <cell r="G8" t="str">
            <v>N</v>
          </cell>
        </row>
        <row r="9">
          <cell r="C9" t="str">
            <v>Natural Gas Liquids</v>
          </cell>
          <cell r="D9">
            <v>1</v>
          </cell>
          <cell r="E9">
            <v>64200</v>
          </cell>
          <cell r="F9">
            <v>44.2</v>
          </cell>
          <cell r="G9" t="str">
            <v>N</v>
          </cell>
        </row>
        <row r="10">
          <cell r="C10" t="str">
            <v>Motor gasoline</v>
          </cell>
          <cell r="D10">
            <v>1</v>
          </cell>
          <cell r="E10">
            <v>69300</v>
          </cell>
          <cell r="F10">
            <v>44.3</v>
          </cell>
          <cell r="G10" t="str">
            <v>Y</v>
          </cell>
        </row>
        <row r="11">
          <cell r="C11" t="str">
            <v>Aviation gasoline</v>
          </cell>
          <cell r="D11">
            <v>1</v>
          </cell>
          <cell r="E11">
            <v>70000</v>
          </cell>
          <cell r="F11">
            <v>44.3</v>
          </cell>
          <cell r="G11" t="str">
            <v>Y</v>
          </cell>
        </row>
        <row r="12">
          <cell r="C12" t="str">
            <v>Jet gasoline</v>
          </cell>
          <cell r="D12">
            <v>1</v>
          </cell>
          <cell r="E12">
            <v>70000</v>
          </cell>
          <cell r="F12">
            <v>44.3</v>
          </cell>
          <cell r="G12" t="str">
            <v>N</v>
          </cell>
        </row>
        <row r="13">
          <cell r="C13" t="str">
            <v>Jet kerosene</v>
          </cell>
          <cell r="D13">
            <v>1</v>
          </cell>
          <cell r="E13">
            <v>71500</v>
          </cell>
          <cell r="F13">
            <v>44.1</v>
          </cell>
          <cell r="G13" t="str">
            <v>Y</v>
          </cell>
        </row>
        <row r="14">
          <cell r="C14" t="str">
            <v>Other kerosene</v>
          </cell>
          <cell r="D14">
            <v>1</v>
          </cell>
          <cell r="E14">
            <v>71900</v>
          </cell>
          <cell r="F14">
            <v>43.8</v>
          </cell>
          <cell r="G14" t="str">
            <v>Y</v>
          </cell>
        </row>
        <row r="15">
          <cell r="C15" t="str">
            <v>Shale oil</v>
          </cell>
          <cell r="D15">
            <v>1</v>
          </cell>
          <cell r="E15">
            <v>73300</v>
          </cell>
          <cell r="F15">
            <v>38.1</v>
          </cell>
          <cell r="G15" t="str">
            <v>Y</v>
          </cell>
        </row>
        <row r="16">
          <cell r="C16" t="str">
            <v>Gas/Diesel oil</v>
          </cell>
          <cell r="D16">
            <v>1</v>
          </cell>
          <cell r="E16">
            <v>74100</v>
          </cell>
          <cell r="F16">
            <v>43</v>
          </cell>
          <cell r="G16" t="str">
            <v>Y</v>
          </cell>
        </row>
        <row r="17">
          <cell r="C17" t="str">
            <v>Residual fuel oil</v>
          </cell>
          <cell r="D17">
            <v>1</v>
          </cell>
          <cell r="E17">
            <v>77400</v>
          </cell>
          <cell r="F17">
            <v>40.4</v>
          </cell>
          <cell r="G17" t="str">
            <v>Y</v>
          </cell>
        </row>
        <row r="18">
          <cell r="C18" t="str">
            <v>Liquified Petroleum Gases</v>
          </cell>
          <cell r="D18">
            <v>1</v>
          </cell>
          <cell r="E18">
            <v>63100</v>
          </cell>
          <cell r="F18">
            <v>47.3</v>
          </cell>
          <cell r="G18" t="str">
            <v>Y</v>
          </cell>
        </row>
        <row r="19">
          <cell r="C19" t="str">
            <v>Ethane</v>
          </cell>
          <cell r="D19">
            <v>1</v>
          </cell>
          <cell r="E19">
            <v>61600</v>
          </cell>
          <cell r="F19">
            <v>46.4</v>
          </cell>
          <cell r="G19" t="str">
            <v>Y</v>
          </cell>
        </row>
        <row r="20">
          <cell r="C20" t="str">
            <v>Naphtha</v>
          </cell>
          <cell r="D20">
            <v>1</v>
          </cell>
          <cell r="E20">
            <v>73300</v>
          </cell>
          <cell r="F20">
            <v>44.5</v>
          </cell>
          <cell r="G20" t="str">
            <v>Y</v>
          </cell>
        </row>
        <row r="21">
          <cell r="C21" t="str">
            <v>Bitumen</v>
          </cell>
          <cell r="D21">
            <v>1</v>
          </cell>
          <cell r="E21">
            <v>80700</v>
          </cell>
          <cell r="F21">
            <v>40.2</v>
          </cell>
          <cell r="G21" t="str">
            <v>N</v>
          </cell>
        </row>
        <row r="22">
          <cell r="C22" t="str">
            <v>Lubricants</v>
          </cell>
          <cell r="D22">
            <v>1</v>
          </cell>
          <cell r="E22">
            <v>73300</v>
          </cell>
          <cell r="F22">
            <v>40.2</v>
          </cell>
          <cell r="G22" t="str">
            <v>Y</v>
          </cell>
        </row>
        <row r="23">
          <cell r="C23" t="str">
            <v>Petroleum coke</v>
          </cell>
          <cell r="D23">
            <v>1</v>
          </cell>
          <cell r="E23">
            <v>97500</v>
          </cell>
          <cell r="F23">
            <v>32.5</v>
          </cell>
          <cell r="G23" t="str">
            <v>N</v>
          </cell>
        </row>
        <row r="24">
          <cell r="C24" t="str">
            <v>Refinery feedstocks</v>
          </cell>
          <cell r="D24">
            <v>1</v>
          </cell>
          <cell r="E24">
            <v>73300</v>
          </cell>
          <cell r="F24">
            <v>43</v>
          </cell>
          <cell r="G24" t="str">
            <v>N</v>
          </cell>
        </row>
        <row r="25">
          <cell r="C25" t="str">
            <v>Refinery gas</v>
          </cell>
          <cell r="D25">
            <v>1</v>
          </cell>
          <cell r="E25">
            <v>57600</v>
          </cell>
          <cell r="F25">
            <v>49.5</v>
          </cell>
          <cell r="G25" t="str">
            <v>N</v>
          </cell>
        </row>
        <row r="26">
          <cell r="C26" t="str">
            <v>Paraffin waxes</v>
          </cell>
          <cell r="D26">
            <v>1</v>
          </cell>
          <cell r="E26">
            <v>73300</v>
          </cell>
          <cell r="F26">
            <v>40.2</v>
          </cell>
          <cell r="G26" t="str">
            <v>N</v>
          </cell>
        </row>
        <row r="27">
          <cell r="C27" t="str">
            <v>White Spirit/SBP</v>
          </cell>
          <cell r="D27">
            <v>1</v>
          </cell>
          <cell r="E27">
            <v>73300</v>
          </cell>
          <cell r="F27">
            <v>40.2</v>
          </cell>
          <cell r="G27" t="str">
            <v>N</v>
          </cell>
        </row>
        <row r="28">
          <cell r="C28" t="str">
            <v>Other petroleum products</v>
          </cell>
          <cell r="D28">
            <v>1</v>
          </cell>
          <cell r="E28">
            <v>73300</v>
          </cell>
          <cell r="F28">
            <v>40.2</v>
          </cell>
          <cell r="G28" t="str">
            <v>N</v>
          </cell>
        </row>
        <row r="29">
          <cell r="C29" t="str">
            <v>Anthracite</v>
          </cell>
          <cell r="D29">
            <v>1</v>
          </cell>
          <cell r="E29">
            <v>98300</v>
          </cell>
          <cell r="F29">
            <v>26.7</v>
          </cell>
          <cell r="G29" t="str">
            <v>Y</v>
          </cell>
        </row>
        <row r="30">
          <cell r="C30" t="str">
            <v>Coking coal</v>
          </cell>
          <cell r="D30">
            <v>1</v>
          </cell>
          <cell r="E30">
            <v>94600</v>
          </cell>
          <cell r="F30">
            <v>28.2</v>
          </cell>
          <cell r="G30" t="str">
            <v>Y</v>
          </cell>
        </row>
        <row r="31">
          <cell r="C31" t="str">
            <v>Other bituminous coal</v>
          </cell>
          <cell r="D31">
            <v>1</v>
          </cell>
          <cell r="E31">
            <v>94600</v>
          </cell>
          <cell r="F31">
            <v>25.8</v>
          </cell>
          <cell r="G31" t="str">
            <v>Y</v>
          </cell>
        </row>
        <row r="32">
          <cell r="C32" t="str">
            <v>Sub bituminous coal</v>
          </cell>
          <cell r="D32">
            <v>1</v>
          </cell>
          <cell r="E32">
            <v>96100</v>
          </cell>
          <cell r="F32">
            <v>18.9</v>
          </cell>
          <cell r="G32" t="str">
            <v>Y</v>
          </cell>
        </row>
        <row r="33">
          <cell r="C33" t="str">
            <v>Lignite</v>
          </cell>
          <cell r="D33">
            <v>1</v>
          </cell>
          <cell r="E33">
            <v>101000</v>
          </cell>
          <cell r="F33">
            <v>11.9</v>
          </cell>
          <cell r="G33" t="str">
            <v>Y</v>
          </cell>
        </row>
        <row r="34">
          <cell r="C34" t="str">
            <v>Oil shale and tar sands</v>
          </cell>
          <cell r="D34">
            <v>1</v>
          </cell>
          <cell r="E34">
            <v>107000</v>
          </cell>
          <cell r="F34">
            <v>8.9</v>
          </cell>
          <cell r="G34" t="str">
            <v>N</v>
          </cell>
        </row>
        <row r="35">
          <cell r="C35" t="str">
            <v>Brown coal briquettes</v>
          </cell>
          <cell r="D35">
            <v>1</v>
          </cell>
          <cell r="E35">
            <v>97500</v>
          </cell>
          <cell r="F35">
            <v>20.7</v>
          </cell>
          <cell r="G35" t="str">
            <v>Y</v>
          </cell>
        </row>
        <row r="36">
          <cell r="C36" t="str">
            <v>Patent fuel</v>
          </cell>
          <cell r="D36">
            <v>1</v>
          </cell>
          <cell r="E36">
            <v>97500</v>
          </cell>
          <cell r="F36">
            <v>20.7</v>
          </cell>
          <cell r="G36" t="str">
            <v>Y</v>
          </cell>
        </row>
        <row r="37">
          <cell r="C37" t="str">
            <v>Coke oven coke</v>
          </cell>
          <cell r="D37">
            <v>1</v>
          </cell>
          <cell r="E37">
            <v>107000</v>
          </cell>
          <cell r="F37">
            <v>28.2</v>
          </cell>
          <cell r="G37" t="str">
            <v>Y</v>
          </cell>
        </row>
        <row r="38">
          <cell r="C38" t="str">
            <v>Lignite coke</v>
          </cell>
          <cell r="D38">
            <v>1</v>
          </cell>
          <cell r="E38">
            <v>107000</v>
          </cell>
          <cell r="F38">
            <v>28.2</v>
          </cell>
          <cell r="G38" t="str">
            <v>Y</v>
          </cell>
        </row>
        <row r="39">
          <cell r="C39" t="str">
            <v>Gas coke</v>
          </cell>
          <cell r="D39">
            <v>1</v>
          </cell>
          <cell r="E39">
            <v>107000</v>
          </cell>
          <cell r="F39">
            <v>28.2</v>
          </cell>
          <cell r="G39" t="str">
            <v>N</v>
          </cell>
        </row>
        <row r="40">
          <cell r="C40" t="str">
            <v>Coal tar</v>
          </cell>
          <cell r="D40">
            <v>1</v>
          </cell>
          <cell r="E40">
            <v>80700</v>
          </cell>
          <cell r="F40">
            <v>28</v>
          </cell>
          <cell r="G40" t="str">
            <v>N</v>
          </cell>
        </row>
        <row r="41">
          <cell r="C41" t="str">
            <v>Gas works gas</v>
          </cell>
          <cell r="D41">
            <v>1</v>
          </cell>
          <cell r="E41">
            <v>44400</v>
          </cell>
          <cell r="F41">
            <v>38.7</v>
          </cell>
          <cell r="G41" t="str">
            <v>N</v>
          </cell>
        </row>
        <row r="42">
          <cell r="C42" t="str">
            <v>Coke oven gas</v>
          </cell>
          <cell r="D42">
            <v>1</v>
          </cell>
          <cell r="E42">
            <v>44400</v>
          </cell>
          <cell r="F42">
            <v>38.7</v>
          </cell>
          <cell r="G42" t="str">
            <v>N</v>
          </cell>
        </row>
        <row r="43">
          <cell r="C43" t="str">
            <v>Blast furnace gas</v>
          </cell>
          <cell r="D43">
            <v>1</v>
          </cell>
          <cell r="E43">
            <v>260000</v>
          </cell>
          <cell r="F43">
            <v>2.47</v>
          </cell>
          <cell r="G43" t="str">
            <v>N</v>
          </cell>
        </row>
        <row r="44">
          <cell r="C44" t="str">
            <v>Oxygen steel furnace gas</v>
          </cell>
          <cell r="D44">
            <v>1</v>
          </cell>
          <cell r="E44">
            <v>182000</v>
          </cell>
          <cell r="F44">
            <v>7.06</v>
          </cell>
          <cell r="G44" t="str">
            <v>N</v>
          </cell>
        </row>
        <row r="45">
          <cell r="C45" t="str">
            <v>Natural gas</v>
          </cell>
          <cell r="D45">
            <v>1</v>
          </cell>
          <cell r="E45">
            <v>56100</v>
          </cell>
          <cell r="F45">
            <v>48</v>
          </cell>
          <cell r="G45" t="str">
            <v>Y</v>
          </cell>
        </row>
        <row r="46">
          <cell r="C46" t="str">
            <v>Municipal waste (Non biomass fraction)</v>
          </cell>
          <cell r="D46">
            <v>1</v>
          </cell>
          <cell r="E46">
            <v>91700</v>
          </cell>
          <cell r="F46">
            <v>10</v>
          </cell>
          <cell r="G46" t="str">
            <v>Y</v>
          </cell>
        </row>
        <row r="47">
          <cell r="C47" t="str">
            <v>Industrial wastes</v>
          </cell>
          <cell r="D47">
            <v>1</v>
          </cell>
          <cell r="E47">
            <v>143000</v>
          </cell>
          <cell r="F47" t="str">
            <v>NA</v>
          </cell>
          <cell r="G47" t="str">
            <v>N</v>
          </cell>
        </row>
        <row r="48">
          <cell r="C48" t="str">
            <v>Waste oils</v>
          </cell>
          <cell r="D48">
            <v>1</v>
          </cell>
          <cell r="E48">
            <v>73300</v>
          </cell>
          <cell r="F48">
            <v>40.2</v>
          </cell>
          <cell r="G48" t="str">
            <v>Y</v>
          </cell>
        </row>
        <row r="49">
          <cell r="C49" t="str">
            <v>Wood or Wood waste</v>
          </cell>
          <cell r="D49">
            <v>2</v>
          </cell>
          <cell r="E49">
            <v>112000</v>
          </cell>
          <cell r="F49">
            <v>15.6</v>
          </cell>
          <cell r="G49" t="str">
            <v>Y</v>
          </cell>
        </row>
        <row r="50">
          <cell r="C50" t="str">
            <v>Sulphite lyes (Black liqour)</v>
          </cell>
          <cell r="D50">
            <v>2</v>
          </cell>
          <cell r="E50">
            <v>95300</v>
          </cell>
          <cell r="F50">
            <v>11.8</v>
          </cell>
          <cell r="G50" t="str">
            <v>N</v>
          </cell>
        </row>
        <row r="51">
          <cell r="C51" t="str">
            <v>Other primary solid biomass fuels</v>
          </cell>
          <cell r="D51">
            <v>2</v>
          </cell>
          <cell r="E51">
            <v>100000</v>
          </cell>
          <cell r="F51">
            <v>11.6</v>
          </cell>
          <cell r="G51" t="str">
            <v>N</v>
          </cell>
        </row>
        <row r="52">
          <cell r="C52" t="str">
            <v>Charcoal</v>
          </cell>
          <cell r="D52">
            <v>2</v>
          </cell>
          <cell r="E52">
            <v>112000</v>
          </cell>
          <cell r="F52">
            <v>29.5</v>
          </cell>
          <cell r="G52" t="str">
            <v>Y</v>
          </cell>
        </row>
        <row r="53">
          <cell r="C53" t="str">
            <v>Biogasoline</v>
          </cell>
          <cell r="D53">
            <v>2</v>
          </cell>
          <cell r="E53">
            <v>70800</v>
          </cell>
          <cell r="F53">
            <v>27</v>
          </cell>
          <cell r="G53" t="str">
            <v>N</v>
          </cell>
        </row>
        <row r="54">
          <cell r="C54" t="str">
            <v>Biodiesels</v>
          </cell>
          <cell r="D54">
            <v>2</v>
          </cell>
          <cell r="E54">
            <v>70800</v>
          </cell>
          <cell r="F54">
            <v>27</v>
          </cell>
          <cell r="G54" t="str">
            <v>N</v>
          </cell>
        </row>
        <row r="55">
          <cell r="C55" t="str">
            <v>Other liquid biofuels</v>
          </cell>
          <cell r="D55">
            <v>2</v>
          </cell>
          <cell r="E55">
            <v>79600</v>
          </cell>
          <cell r="F55">
            <v>27.4</v>
          </cell>
          <cell r="G55" t="str">
            <v>N</v>
          </cell>
        </row>
        <row r="56">
          <cell r="C56" t="str">
            <v>Landfill gas</v>
          </cell>
          <cell r="D56">
            <v>2</v>
          </cell>
          <cell r="E56">
            <v>54600</v>
          </cell>
          <cell r="F56">
            <v>50.4</v>
          </cell>
          <cell r="G56" t="str">
            <v>Y</v>
          </cell>
        </row>
        <row r="57">
          <cell r="C57" t="str">
            <v>Sludge gas</v>
          </cell>
          <cell r="D57">
            <v>2</v>
          </cell>
          <cell r="E57">
            <v>54600</v>
          </cell>
          <cell r="F57">
            <v>50.4</v>
          </cell>
          <cell r="G57" t="str">
            <v>N</v>
          </cell>
        </row>
        <row r="58">
          <cell r="C58" t="str">
            <v>Other biogas</v>
          </cell>
          <cell r="D58">
            <v>2</v>
          </cell>
          <cell r="E58">
            <v>54600</v>
          </cell>
          <cell r="F58">
            <v>50.4</v>
          </cell>
          <cell r="G58" t="str">
            <v>N</v>
          </cell>
        </row>
        <row r="59">
          <cell r="C59" t="str">
            <v>Municipal wastes (Biomass fraction)</v>
          </cell>
          <cell r="D59">
            <v>2</v>
          </cell>
          <cell r="E59">
            <v>100000</v>
          </cell>
          <cell r="F59">
            <v>11.6</v>
          </cell>
          <cell r="G59" t="str">
            <v>Y</v>
          </cell>
        </row>
        <row r="60">
          <cell r="C60" t="str">
            <v>Peat</v>
          </cell>
          <cell r="D60">
            <v>2</v>
          </cell>
          <cell r="E60">
            <v>106000</v>
          </cell>
          <cell r="F60">
            <v>9.76</v>
          </cell>
          <cell r="G60" t="str">
            <v>N</v>
          </cell>
        </row>
        <row r="66">
          <cell r="C66" t="str">
            <v>TJ</v>
          </cell>
          <cell r="D66" t="str">
            <v>/1000</v>
          </cell>
          <cell r="E66">
            <v>0.001</v>
          </cell>
        </row>
        <row r="67">
          <cell r="C67" t="str">
            <v>GJ</v>
          </cell>
          <cell r="D67" t="str">
            <v>/1000000</v>
          </cell>
          <cell r="E67">
            <v>1E-06</v>
          </cell>
        </row>
        <row r="68">
          <cell r="C68" t="str">
            <v>MJ</v>
          </cell>
          <cell r="D68" t="str">
            <v>/1000000000</v>
          </cell>
          <cell r="E68">
            <v>1E-09</v>
          </cell>
        </row>
        <row r="69">
          <cell r="C69" t="str">
            <v>KWh</v>
          </cell>
          <cell r="D69" t="str">
            <v>/1000000000000*3600</v>
          </cell>
          <cell r="E69">
            <v>3.5997120230381567E-09</v>
          </cell>
        </row>
        <row r="70">
          <cell r="C70" t="str">
            <v>mmBtu</v>
          </cell>
          <cell r="D70" t="str">
            <v>(/1000000)/0.9478</v>
          </cell>
          <cell r="E70">
            <v>1.0551E-06</v>
          </cell>
        </row>
        <row r="71">
          <cell r="C71" t="str">
            <v>Therm</v>
          </cell>
          <cell r="D71" t="str">
            <v>((/1000000)/0.9478)/10</v>
          </cell>
          <cell r="E71">
            <v>1.0550749103186325E-07</v>
          </cell>
        </row>
        <row r="76">
          <cell r="C76" t="str">
            <v>metric tonne (t)</v>
          </cell>
          <cell r="E76">
            <v>1E-06</v>
          </cell>
        </row>
        <row r="77">
          <cell r="C77" t="str">
            <v>pound (lb)</v>
          </cell>
          <cell r="E77">
            <v>4.5351473922902485E-10</v>
          </cell>
        </row>
        <row r="78">
          <cell r="C78" t="str">
            <v>Kg</v>
          </cell>
          <cell r="E78">
            <v>9.999999999999999E-10</v>
          </cell>
        </row>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row r="235">
          <cell r="B235" t="str">
            <v>Crude oil</v>
          </cell>
          <cell r="C235">
            <v>0.002480472</v>
          </cell>
        </row>
        <row r="236">
          <cell r="B236" t="str">
            <v>Motor gasoline</v>
          </cell>
          <cell r="C236">
            <v>0.0022717925999999997</v>
          </cell>
        </row>
        <row r="237">
          <cell r="B237" t="str">
            <v>Aviation gasoline</v>
          </cell>
          <cell r="C237">
            <v>0.00220171</v>
          </cell>
        </row>
        <row r="238">
          <cell r="B238" t="str">
            <v>Jet kerosene</v>
          </cell>
          <cell r="C238">
            <v>0.0024909885</v>
          </cell>
        </row>
        <row r="239">
          <cell r="B239" t="str">
            <v>Other kerosene</v>
          </cell>
          <cell r="C239">
            <v>0.0025193760000000003</v>
          </cell>
        </row>
        <row r="240">
          <cell r="B240" t="str">
            <v>Shale oil</v>
          </cell>
          <cell r="C240">
            <v>0.00279273</v>
          </cell>
        </row>
        <row r="241">
          <cell r="B241" t="str">
            <v>Gas/Diesel oil</v>
          </cell>
          <cell r="C241">
            <v>0.002676492</v>
          </cell>
        </row>
        <row r="242">
          <cell r="B242" t="str">
            <v>Residual fuel oil</v>
          </cell>
          <cell r="C242">
            <v>0.0029393423999999994</v>
          </cell>
        </row>
        <row r="243">
          <cell r="B243" t="str">
            <v>Liquified Petroleum Gases</v>
          </cell>
          <cell r="C243">
            <v>0.0016117002</v>
          </cell>
        </row>
        <row r="244">
          <cell r="B244" t="str">
            <v>Naphtha</v>
          </cell>
          <cell r="C244">
            <v>0.0025116245000000002</v>
          </cell>
        </row>
        <row r="245">
          <cell r="B245" t="str">
            <v>Lubricants</v>
          </cell>
          <cell r="C245">
            <v>0.00294666</v>
          </cell>
        </row>
        <row r="250">
          <cell r="B250" t="str">
            <v>Landfill gas</v>
          </cell>
          <cell r="C250">
            <v>0.0024766560000000003</v>
          </cell>
        </row>
        <row r="251">
          <cell r="B251" t="str">
            <v>Ethane</v>
          </cell>
          <cell r="C251">
            <v>0.0037157120000000004</v>
          </cell>
        </row>
        <row r="252">
          <cell r="B252" t="str">
            <v>Natural Gas</v>
          </cell>
          <cell r="C252">
            <v>0.0018849599999999998</v>
          </cell>
        </row>
      </sheetData>
      <sheetData sheetId="7"/>
      <sheetData sheetId="8">
        <row r="7">
          <cell r="B7" t="str">
            <v>Crude oil</v>
          </cell>
          <cell r="C7">
            <v>3</v>
          </cell>
          <cell r="D7" t="str">
            <v>Crude oil</v>
          </cell>
          <cell r="E7">
            <v>3</v>
          </cell>
          <cell r="F7" t="str">
            <v>Crude oil</v>
          </cell>
          <cell r="G7">
            <v>3</v>
          </cell>
          <cell r="H7" t="str">
            <v>Crude oil</v>
          </cell>
          <cell r="I7">
            <v>10</v>
          </cell>
          <cell r="J7" t="str">
            <v>Crude oil</v>
          </cell>
          <cell r="K7">
            <v>10</v>
          </cell>
          <cell r="L7" t="str">
            <v>Crude oil</v>
          </cell>
          <cell r="M7">
            <v>10</v>
          </cell>
          <cell r="N7" t="str">
            <v>Crude oil</v>
          </cell>
          <cell r="O7">
            <v>10</v>
          </cell>
          <cell r="P7" t="str">
            <v>Crude oil</v>
          </cell>
          <cell r="Q7">
            <v>10</v>
          </cell>
          <cell r="R7" t="str">
            <v>Crude oil</v>
          </cell>
          <cell r="S7">
            <v>10</v>
          </cell>
        </row>
        <row r="8">
          <cell r="B8" t="str">
            <v>Orimulsion</v>
          </cell>
          <cell r="C8">
            <v>3</v>
          </cell>
          <cell r="D8" t="str">
            <v>Orimulsion</v>
          </cell>
          <cell r="E8">
            <v>3</v>
          </cell>
          <cell r="F8" t="str">
            <v>Orimulsion</v>
          </cell>
          <cell r="G8">
            <v>3</v>
          </cell>
          <cell r="H8" t="str">
            <v>Orimulsion</v>
          </cell>
          <cell r="I8">
            <v>10</v>
          </cell>
          <cell r="J8" t="str">
            <v>Orimulsion</v>
          </cell>
          <cell r="K8">
            <v>10</v>
          </cell>
          <cell r="L8" t="str">
            <v>Orimulsion</v>
          </cell>
          <cell r="M8">
            <v>10</v>
          </cell>
          <cell r="N8" t="str">
            <v>Orimulsion</v>
          </cell>
          <cell r="O8">
            <v>10</v>
          </cell>
          <cell r="P8" t="str">
            <v>Orimulsion</v>
          </cell>
          <cell r="Q8">
            <v>10</v>
          </cell>
          <cell r="R8" t="str">
            <v>Orimulsion</v>
          </cell>
          <cell r="S8">
            <v>10</v>
          </cell>
        </row>
        <row r="9">
          <cell r="B9" t="str">
            <v>Natural Gas Liquids</v>
          </cell>
          <cell r="C9">
            <v>3</v>
          </cell>
          <cell r="D9" t="str">
            <v>Natural Gas Liquids</v>
          </cell>
          <cell r="E9">
            <v>3</v>
          </cell>
          <cell r="F9" t="str">
            <v>Natural Gas Liquids</v>
          </cell>
          <cell r="G9">
            <v>3</v>
          </cell>
          <cell r="H9" t="str">
            <v>Natural Gas Liquids</v>
          </cell>
          <cell r="I9">
            <v>10</v>
          </cell>
          <cell r="J9" t="str">
            <v>Natural Gas Liquids</v>
          </cell>
          <cell r="K9">
            <v>10</v>
          </cell>
          <cell r="L9" t="str">
            <v>Natural Gas Liquids</v>
          </cell>
          <cell r="M9">
            <v>10</v>
          </cell>
          <cell r="N9" t="str">
            <v>Natural Gas Liquids</v>
          </cell>
          <cell r="O9">
            <v>10</v>
          </cell>
          <cell r="P9" t="str">
            <v>Natural Gas Liquids</v>
          </cell>
          <cell r="Q9">
            <v>10</v>
          </cell>
          <cell r="R9" t="str">
            <v>Natural Gas Liquids</v>
          </cell>
          <cell r="S9">
            <v>10</v>
          </cell>
        </row>
        <row r="10">
          <cell r="B10" t="str">
            <v>Motor gasoline</v>
          </cell>
          <cell r="C10">
            <v>3</v>
          </cell>
          <cell r="D10" t="str">
            <v>Motor gasoline</v>
          </cell>
          <cell r="E10">
            <v>3</v>
          </cell>
          <cell r="F10" t="str">
            <v>Motor gasoline</v>
          </cell>
          <cell r="G10">
            <v>3</v>
          </cell>
          <cell r="H10" t="str">
            <v>Motor gasoline</v>
          </cell>
          <cell r="I10">
            <v>10</v>
          </cell>
          <cell r="J10" t="str">
            <v>Motor gasoline</v>
          </cell>
          <cell r="K10">
            <v>10</v>
          </cell>
          <cell r="L10" t="str">
            <v>Motor gasoline</v>
          </cell>
          <cell r="M10">
            <v>10</v>
          </cell>
          <cell r="N10" t="str">
            <v>Motor gasoline</v>
          </cell>
          <cell r="O10">
            <v>10</v>
          </cell>
          <cell r="P10" t="str">
            <v>Motor gasoline</v>
          </cell>
          <cell r="Q10">
            <v>10</v>
          </cell>
          <cell r="R10" t="str">
            <v>Motor gasoline</v>
          </cell>
          <cell r="S10">
            <v>10</v>
          </cell>
        </row>
        <row r="11">
          <cell r="B11" t="str">
            <v>Aviation gasoline</v>
          </cell>
          <cell r="C11">
            <v>3</v>
          </cell>
          <cell r="D11" t="str">
            <v>Aviation gasoline</v>
          </cell>
          <cell r="E11">
            <v>3</v>
          </cell>
          <cell r="F11" t="str">
            <v>Aviation gasoline</v>
          </cell>
          <cell r="G11">
            <v>3</v>
          </cell>
          <cell r="H11" t="str">
            <v>Aviation gasoline</v>
          </cell>
          <cell r="I11">
            <v>10</v>
          </cell>
          <cell r="J11" t="str">
            <v>Aviation gasoline</v>
          </cell>
          <cell r="K11">
            <v>10</v>
          </cell>
          <cell r="L11" t="str">
            <v>Aviation gasoline</v>
          </cell>
          <cell r="M11">
            <v>10</v>
          </cell>
          <cell r="N11" t="str">
            <v>Aviation gasoline</v>
          </cell>
          <cell r="O11">
            <v>10</v>
          </cell>
          <cell r="P11" t="str">
            <v>Aviation gasoline</v>
          </cell>
          <cell r="Q11">
            <v>10</v>
          </cell>
          <cell r="R11" t="str">
            <v>Aviation gasoline</v>
          </cell>
          <cell r="S11">
            <v>10</v>
          </cell>
        </row>
        <row r="12">
          <cell r="B12" t="str">
            <v>Jet gasoline</v>
          </cell>
          <cell r="C12">
            <v>3</v>
          </cell>
          <cell r="D12" t="str">
            <v>Jet gasoline</v>
          </cell>
          <cell r="E12">
            <v>3</v>
          </cell>
          <cell r="F12" t="str">
            <v>Jet gasoline</v>
          </cell>
          <cell r="G12">
            <v>3</v>
          </cell>
          <cell r="H12" t="str">
            <v>Jet gasoline</v>
          </cell>
          <cell r="I12">
            <v>10</v>
          </cell>
          <cell r="J12" t="str">
            <v>Jet gasoline</v>
          </cell>
          <cell r="K12">
            <v>10</v>
          </cell>
          <cell r="L12" t="str">
            <v>Jet gasoline</v>
          </cell>
          <cell r="M12">
            <v>10</v>
          </cell>
          <cell r="N12" t="str">
            <v>Jet gasoline</v>
          </cell>
          <cell r="O12">
            <v>10</v>
          </cell>
          <cell r="P12" t="str">
            <v>Jet gasoline</v>
          </cell>
          <cell r="Q12">
            <v>10</v>
          </cell>
          <cell r="R12" t="str">
            <v>Jet gasoline</v>
          </cell>
          <cell r="S12">
            <v>10</v>
          </cell>
        </row>
        <row r="13">
          <cell r="B13" t="str">
            <v>Jet kerosene</v>
          </cell>
          <cell r="C13">
            <v>3</v>
          </cell>
          <cell r="D13" t="str">
            <v>Jet kerosene</v>
          </cell>
          <cell r="E13">
            <v>3</v>
          </cell>
          <cell r="F13" t="str">
            <v>Jet kerosene</v>
          </cell>
          <cell r="G13">
            <v>3</v>
          </cell>
          <cell r="H13" t="str">
            <v>Jet kerosene</v>
          </cell>
          <cell r="I13">
            <v>10</v>
          </cell>
          <cell r="J13" t="str">
            <v>Jet kerosene</v>
          </cell>
          <cell r="K13">
            <v>10</v>
          </cell>
          <cell r="L13" t="str">
            <v>Jet kerosene</v>
          </cell>
          <cell r="M13">
            <v>10</v>
          </cell>
          <cell r="N13" t="str">
            <v>Jet kerosene</v>
          </cell>
          <cell r="O13">
            <v>10</v>
          </cell>
          <cell r="P13" t="str">
            <v>Jet kerosene</v>
          </cell>
          <cell r="Q13">
            <v>10</v>
          </cell>
          <cell r="R13" t="str">
            <v>Jet kerosene</v>
          </cell>
          <cell r="S13">
            <v>10</v>
          </cell>
        </row>
        <row r="14">
          <cell r="B14" t="str">
            <v>Other kerosene</v>
          </cell>
          <cell r="C14">
            <v>3</v>
          </cell>
          <cell r="D14" t="str">
            <v>Other kerosene</v>
          </cell>
          <cell r="E14">
            <v>3</v>
          </cell>
          <cell r="F14" t="str">
            <v>Other kerosene</v>
          </cell>
          <cell r="G14">
            <v>3</v>
          </cell>
          <cell r="H14" t="str">
            <v>Other kerosene</v>
          </cell>
          <cell r="I14">
            <v>10</v>
          </cell>
          <cell r="J14" t="str">
            <v>Other kerosene</v>
          </cell>
          <cell r="K14">
            <v>10</v>
          </cell>
          <cell r="L14" t="str">
            <v>Other kerosene</v>
          </cell>
          <cell r="M14">
            <v>10</v>
          </cell>
          <cell r="N14" t="str">
            <v>Other kerosene</v>
          </cell>
          <cell r="O14">
            <v>10</v>
          </cell>
          <cell r="P14" t="str">
            <v>Other kerosene</v>
          </cell>
          <cell r="Q14">
            <v>10</v>
          </cell>
          <cell r="R14" t="str">
            <v>Other kerosene</v>
          </cell>
          <cell r="S14">
            <v>10</v>
          </cell>
        </row>
        <row r="15">
          <cell r="B15" t="str">
            <v>Shale oil</v>
          </cell>
          <cell r="C15">
            <v>3</v>
          </cell>
          <cell r="D15" t="str">
            <v>Shale oil</v>
          </cell>
          <cell r="E15">
            <v>3</v>
          </cell>
          <cell r="F15" t="str">
            <v>Shale oil</v>
          </cell>
          <cell r="G15">
            <v>3</v>
          </cell>
          <cell r="H15" t="str">
            <v>Shale oil</v>
          </cell>
          <cell r="I15">
            <v>10</v>
          </cell>
          <cell r="J15" t="str">
            <v>Shale oil</v>
          </cell>
          <cell r="K15">
            <v>10</v>
          </cell>
          <cell r="L15" t="str">
            <v>Shale oil</v>
          </cell>
          <cell r="M15">
            <v>10</v>
          </cell>
          <cell r="N15" t="str">
            <v>Shale oil</v>
          </cell>
          <cell r="O15">
            <v>10</v>
          </cell>
          <cell r="P15" t="str">
            <v>Shale oil</v>
          </cell>
          <cell r="Q15">
            <v>10</v>
          </cell>
          <cell r="R15" t="str">
            <v>Shale oil</v>
          </cell>
          <cell r="S15">
            <v>10</v>
          </cell>
        </row>
        <row r="16">
          <cell r="B16" t="str">
            <v>Gas/Diesel oil</v>
          </cell>
          <cell r="C16">
            <v>3</v>
          </cell>
          <cell r="D16" t="str">
            <v>Gas/Diesel oil</v>
          </cell>
          <cell r="E16">
            <v>3</v>
          </cell>
          <cell r="F16" t="str">
            <v>Gas/Diesel oil</v>
          </cell>
          <cell r="G16">
            <v>3</v>
          </cell>
          <cell r="H16" t="str">
            <v>Gas/Diesel oil</v>
          </cell>
          <cell r="I16">
            <v>10</v>
          </cell>
          <cell r="J16" t="str">
            <v>Gas/Diesel oil</v>
          </cell>
          <cell r="K16">
            <v>10</v>
          </cell>
          <cell r="L16" t="str">
            <v>Gas/Diesel oil</v>
          </cell>
          <cell r="M16">
            <v>10</v>
          </cell>
          <cell r="N16" t="str">
            <v>Gas/Diesel oil</v>
          </cell>
          <cell r="O16">
            <v>10</v>
          </cell>
          <cell r="P16" t="str">
            <v>Gas/Diesel oil</v>
          </cell>
          <cell r="Q16">
            <v>10</v>
          </cell>
          <cell r="R16" t="str">
            <v>Gas/Diesel oil</v>
          </cell>
          <cell r="S16">
            <v>10</v>
          </cell>
        </row>
        <row r="17">
          <cell r="B17" t="str">
            <v>Residual fuel oil</v>
          </cell>
          <cell r="C17">
            <v>3</v>
          </cell>
          <cell r="D17" t="str">
            <v>Residual fuel oil</v>
          </cell>
          <cell r="E17">
            <v>3</v>
          </cell>
          <cell r="F17" t="str">
            <v>Residual fuel oil</v>
          </cell>
          <cell r="G17">
            <v>3</v>
          </cell>
          <cell r="H17" t="str">
            <v>Residual fuel oil</v>
          </cell>
          <cell r="I17">
            <v>10</v>
          </cell>
          <cell r="J17" t="str">
            <v>Residual fuel oil</v>
          </cell>
          <cell r="K17">
            <v>10</v>
          </cell>
          <cell r="L17" t="str">
            <v>Residual fuel oil</v>
          </cell>
          <cell r="M17">
            <v>10</v>
          </cell>
          <cell r="N17" t="str">
            <v>Residual fuel oil</v>
          </cell>
          <cell r="O17">
            <v>10</v>
          </cell>
          <cell r="P17" t="str">
            <v>Residual fuel oil</v>
          </cell>
          <cell r="Q17">
            <v>10</v>
          </cell>
          <cell r="R17" t="str">
            <v>Residual fuel oil</v>
          </cell>
          <cell r="S17">
            <v>10</v>
          </cell>
        </row>
        <row r="18">
          <cell r="B18" t="str">
            <v>Liquified Petroleum Gases</v>
          </cell>
          <cell r="C18">
            <v>1</v>
          </cell>
          <cell r="D18" t="str">
            <v>Liquified Petroleum Gases</v>
          </cell>
          <cell r="E18">
            <v>1</v>
          </cell>
          <cell r="F18" t="str">
            <v>Liquified Petroleum Gases</v>
          </cell>
          <cell r="G18">
            <v>1</v>
          </cell>
          <cell r="H18" t="str">
            <v>Liquified Petroleum Gases</v>
          </cell>
          <cell r="I18">
            <v>5</v>
          </cell>
          <cell r="J18" t="str">
            <v>Liquified Petroleum Gases</v>
          </cell>
          <cell r="K18">
            <v>5</v>
          </cell>
          <cell r="L18" t="str">
            <v>Liquified Petroleum Gases</v>
          </cell>
          <cell r="M18">
            <v>5</v>
          </cell>
          <cell r="N18" t="str">
            <v>Liquified Petroleum Gases</v>
          </cell>
          <cell r="O18">
            <v>5</v>
          </cell>
          <cell r="P18" t="str">
            <v>Liquified Petroleum Gases</v>
          </cell>
          <cell r="Q18">
            <v>5</v>
          </cell>
          <cell r="R18" t="str">
            <v>Liquified Petroleum Gases</v>
          </cell>
          <cell r="S18">
            <v>5</v>
          </cell>
        </row>
        <row r="19">
          <cell r="B19" t="str">
            <v>Ethane</v>
          </cell>
          <cell r="C19">
            <v>1</v>
          </cell>
          <cell r="D19" t="str">
            <v>Ethane</v>
          </cell>
          <cell r="E19">
            <v>1</v>
          </cell>
          <cell r="F19" t="str">
            <v>Ethane</v>
          </cell>
          <cell r="G19">
            <v>1</v>
          </cell>
          <cell r="H19" t="str">
            <v>Ethane</v>
          </cell>
          <cell r="I19">
            <v>5</v>
          </cell>
          <cell r="J19" t="str">
            <v>Ethane</v>
          </cell>
          <cell r="K19">
            <v>5</v>
          </cell>
          <cell r="L19" t="str">
            <v>Ethane</v>
          </cell>
          <cell r="M19">
            <v>5</v>
          </cell>
          <cell r="N19" t="str">
            <v>Ethane</v>
          </cell>
          <cell r="O19">
            <v>5</v>
          </cell>
          <cell r="P19" t="str">
            <v>Ethane</v>
          </cell>
          <cell r="Q19">
            <v>5</v>
          </cell>
          <cell r="R19" t="str">
            <v>Ethane</v>
          </cell>
          <cell r="S19">
            <v>5</v>
          </cell>
        </row>
        <row r="20">
          <cell r="B20" t="str">
            <v>Naphtha</v>
          </cell>
          <cell r="C20">
            <v>3</v>
          </cell>
          <cell r="D20" t="str">
            <v>Naphtha</v>
          </cell>
          <cell r="E20">
            <v>3</v>
          </cell>
          <cell r="F20" t="str">
            <v>Naphtha</v>
          </cell>
          <cell r="G20">
            <v>3</v>
          </cell>
          <cell r="H20" t="str">
            <v>Naphtha</v>
          </cell>
          <cell r="I20">
            <v>10</v>
          </cell>
          <cell r="J20" t="str">
            <v>Naphtha</v>
          </cell>
          <cell r="K20">
            <v>10</v>
          </cell>
          <cell r="L20" t="str">
            <v>Naphtha</v>
          </cell>
          <cell r="M20">
            <v>10</v>
          </cell>
          <cell r="N20" t="str">
            <v>Naphtha</v>
          </cell>
          <cell r="O20">
            <v>10</v>
          </cell>
          <cell r="P20" t="str">
            <v>Naphtha</v>
          </cell>
          <cell r="Q20">
            <v>10</v>
          </cell>
          <cell r="R20" t="str">
            <v>Naphtha</v>
          </cell>
          <cell r="S20">
            <v>10</v>
          </cell>
        </row>
        <row r="21">
          <cell r="B21" t="str">
            <v>Bitumen</v>
          </cell>
          <cell r="C21">
            <v>3</v>
          </cell>
          <cell r="D21" t="str">
            <v>Bitumen</v>
          </cell>
          <cell r="E21">
            <v>3</v>
          </cell>
          <cell r="F21" t="str">
            <v>Bitumen</v>
          </cell>
          <cell r="G21">
            <v>3</v>
          </cell>
          <cell r="H21" t="str">
            <v>Bitumen</v>
          </cell>
          <cell r="I21">
            <v>10</v>
          </cell>
          <cell r="J21" t="str">
            <v>Bitumen</v>
          </cell>
          <cell r="K21">
            <v>10</v>
          </cell>
          <cell r="L21" t="str">
            <v>Bitumen</v>
          </cell>
          <cell r="M21">
            <v>10</v>
          </cell>
          <cell r="N21" t="str">
            <v>Bitumen</v>
          </cell>
          <cell r="O21">
            <v>10</v>
          </cell>
          <cell r="P21" t="str">
            <v>Bitumen</v>
          </cell>
          <cell r="Q21">
            <v>10</v>
          </cell>
          <cell r="R21" t="str">
            <v>Bitumen</v>
          </cell>
          <cell r="S21">
            <v>10</v>
          </cell>
        </row>
        <row r="22">
          <cell r="B22" t="str">
            <v>Lubricants</v>
          </cell>
          <cell r="C22">
            <v>3</v>
          </cell>
          <cell r="D22" t="str">
            <v>Lubricants</v>
          </cell>
          <cell r="E22">
            <v>3</v>
          </cell>
          <cell r="F22" t="str">
            <v>Lubricants</v>
          </cell>
          <cell r="G22">
            <v>3</v>
          </cell>
          <cell r="H22" t="str">
            <v>Lubricants</v>
          </cell>
          <cell r="I22">
            <v>10</v>
          </cell>
          <cell r="J22" t="str">
            <v>Lubricants</v>
          </cell>
          <cell r="K22">
            <v>10</v>
          </cell>
          <cell r="L22" t="str">
            <v>Lubricants</v>
          </cell>
          <cell r="M22">
            <v>10</v>
          </cell>
          <cell r="N22" t="str">
            <v>Lubricants</v>
          </cell>
          <cell r="O22">
            <v>10</v>
          </cell>
          <cell r="P22" t="str">
            <v>Lubricants</v>
          </cell>
          <cell r="Q22">
            <v>10</v>
          </cell>
          <cell r="R22" t="str">
            <v>Lubricants</v>
          </cell>
          <cell r="S22">
            <v>10</v>
          </cell>
        </row>
        <row r="23">
          <cell r="B23" t="str">
            <v>Petroleum coke</v>
          </cell>
          <cell r="C23">
            <v>3</v>
          </cell>
          <cell r="D23" t="str">
            <v>Petroleum coke</v>
          </cell>
          <cell r="E23">
            <v>3</v>
          </cell>
          <cell r="F23" t="str">
            <v>Petroleum coke</v>
          </cell>
          <cell r="G23">
            <v>3</v>
          </cell>
          <cell r="H23" t="str">
            <v>Petroleum coke</v>
          </cell>
          <cell r="I23">
            <v>10</v>
          </cell>
          <cell r="J23" t="str">
            <v>Petroleum coke</v>
          </cell>
          <cell r="K23">
            <v>10</v>
          </cell>
          <cell r="L23" t="str">
            <v>Petroleum coke</v>
          </cell>
          <cell r="M23">
            <v>10</v>
          </cell>
          <cell r="N23" t="str">
            <v>Petroleum coke</v>
          </cell>
          <cell r="O23">
            <v>10</v>
          </cell>
          <cell r="P23" t="str">
            <v>Petroleum coke</v>
          </cell>
          <cell r="Q23">
            <v>10</v>
          </cell>
          <cell r="R23" t="str">
            <v>Petroleum coke</v>
          </cell>
          <cell r="S23">
            <v>10</v>
          </cell>
        </row>
        <row r="24">
          <cell r="B24" t="str">
            <v>Refinery feedstocks</v>
          </cell>
          <cell r="C24">
            <v>3</v>
          </cell>
          <cell r="D24" t="str">
            <v>Refinery feedstocks</v>
          </cell>
          <cell r="E24">
            <v>3</v>
          </cell>
          <cell r="F24" t="str">
            <v>Refinery feedstocks</v>
          </cell>
          <cell r="G24">
            <v>3</v>
          </cell>
          <cell r="H24" t="str">
            <v>Refinery feedstocks</v>
          </cell>
          <cell r="I24">
            <v>10</v>
          </cell>
          <cell r="J24" t="str">
            <v>Refinery feedstocks</v>
          </cell>
          <cell r="K24">
            <v>10</v>
          </cell>
          <cell r="L24" t="str">
            <v>Refinery feedstocks</v>
          </cell>
          <cell r="M24">
            <v>10</v>
          </cell>
          <cell r="N24" t="str">
            <v>Refinery feedstocks</v>
          </cell>
          <cell r="O24">
            <v>10</v>
          </cell>
          <cell r="P24" t="str">
            <v>Refinery feedstocks</v>
          </cell>
          <cell r="Q24">
            <v>10</v>
          </cell>
          <cell r="R24" t="str">
            <v>Refinery feedstocks</v>
          </cell>
          <cell r="S24">
            <v>10</v>
          </cell>
        </row>
        <row r="25">
          <cell r="B25" t="str">
            <v>Refinery gas</v>
          </cell>
          <cell r="C25">
            <v>1</v>
          </cell>
          <cell r="D25" t="str">
            <v>Refinery gas</v>
          </cell>
          <cell r="E25">
            <v>1</v>
          </cell>
          <cell r="F25" t="str">
            <v>Refinery gas</v>
          </cell>
          <cell r="G25">
            <v>1</v>
          </cell>
          <cell r="H25" t="str">
            <v>Refinery gas</v>
          </cell>
          <cell r="I25">
            <v>5</v>
          </cell>
          <cell r="J25" t="str">
            <v>Refinery gas</v>
          </cell>
          <cell r="K25">
            <v>5</v>
          </cell>
          <cell r="L25" t="str">
            <v>Refinery gas</v>
          </cell>
          <cell r="M25">
            <v>5</v>
          </cell>
          <cell r="N25" t="str">
            <v>Refinery gas</v>
          </cell>
          <cell r="O25">
            <v>5</v>
          </cell>
          <cell r="P25" t="str">
            <v>Refinery gas</v>
          </cell>
          <cell r="Q25">
            <v>5</v>
          </cell>
          <cell r="R25" t="str">
            <v>Refinery gas</v>
          </cell>
          <cell r="S25">
            <v>5</v>
          </cell>
        </row>
        <row r="26">
          <cell r="B26" t="str">
            <v>Paraffin waxes</v>
          </cell>
          <cell r="C26">
            <v>3</v>
          </cell>
          <cell r="D26" t="str">
            <v>Paraffin waxes</v>
          </cell>
          <cell r="E26">
            <v>3</v>
          </cell>
          <cell r="F26" t="str">
            <v>Paraffin waxes</v>
          </cell>
          <cell r="G26">
            <v>3</v>
          </cell>
          <cell r="H26" t="str">
            <v>Paraffin waxes</v>
          </cell>
          <cell r="I26">
            <v>10</v>
          </cell>
          <cell r="J26" t="str">
            <v>Paraffin waxes</v>
          </cell>
          <cell r="K26">
            <v>10</v>
          </cell>
          <cell r="L26" t="str">
            <v>Paraffin waxes</v>
          </cell>
          <cell r="M26">
            <v>10</v>
          </cell>
          <cell r="N26" t="str">
            <v>Paraffin waxes</v>
          </cell>
          <cell r="O26">
            <v>10</v>
          </cell>
          <cell r="P26" t="str">
            <v>Paraffin waxes</v>
          </cell>
          <cell r="Q26">
            <v>10</v>
          </cell>
          <cell r="R26" t="str">
            <v>Paraffin waxes</v>
          </cell>
          <cell r="S26">
            <v>10</v>
          </cell>
        </row>
        <row r="27">
          <cell r="B27" t="str">
            <v>White Spirit/SBP</v>
          </cell>
          <cell r="C27">
            <v>3</v>
          </cell>
          <cell r="D27" t="str">
            <v>White Spirit/SBP</v>
          </cell>
          <cell r="E27">
            <v>3</v>
          </cell>
          <cell r="F27" t="str">
            <v>White Spirit/SBP</v>
          </cell>
          <cell r="G27">
            <v>3</v>
          </cell>
          <cell r="H27" t="str">
            <v>White Spirit/SBP</v>
          </cell>
          <cell r="I27">
            <v>10</v>
          </cell>
          <cell r="J27" t="str">
            <v>White Spirit/SBP</v>
          </cell>
          <cell r="K27">
            <v>10</v>
          </cell>
          <cell r="L27" t="str">
            <v>White Spirit/SBP</v>
          </cell>
          <cell r="M27">
            <v>10</v>
          </cell>
          <cell r="N27" t="str">
            <v>White Spirit/SBP</v>
          </cell>
          <cell r="O27">
            <v>10</v>
          </cell>
          <cell r="P27" t="str">
            <v>White Spirit/SBP</v>
          </cell>
          <cell r="Q27">
            <v>10</v>
          </cell>
          <cell r="R27" t="str">
            <v>White Spirit/SBP</v>
          </cell>
          <cell r="S27">
            <v>10</v>
          </cell>
        </row>
        <row r="28">
          <cell r="B28" t="str">
            <v>Other petroleum products</v>
          </cell>
          <cell r="C28">
            <v>3</v>
          </cell>
          <cell r="D28" t="str">
            <v>Other petroleum products</v>
          </cell>
          <cell r="E28">
            <v>3</v>
          </cell>
          <cell r="F28" t="str">
            <v>Other petroleum products</v>
          </cell>
          <cell r="G28">
            <v>3</v>
          </cell>
          <cell r="H28" t="str">
            <v>Other petroleum products</v>
          </cell>
          <cell r="I28">
            <v>10</v>
          </cell>
          <cell r="J28" t="str">
            <v>Other petroleum products</v>
          </cell>
          <cell r="K28">
            <v>10</v>
          </cell>
          <cell r="L28" t="str">
            <v>Other petroleum products</v>
          </cell>
          <cell r="M28">
            <v>10</v>
          </cell>
          <cell r="N28" t="str">
            <v>Other petroleum products</v>
          </cell>
          <cell r="O28">
            <v>10</v>
          </cell>
          <cell r="P28" t="str">
            <v>Other petroleum products</v>
          </cell>
          <cell r="Q28">
            <v>10</v>
          </cell>
          <cell r="R28" t="str">
            <v>Other petroleum products</v>
          </cell>
          <cell r="S28">
            <v>10</v>
          </cell>
        </row>
        <row r="29">
          <cell r="B29" t="str">
            <v>Anthracite</v>
          </cell>
          <cell r="C29">
            <v>1</v>
          </cell>
          <cell r="D29" t="str">
            <v>Anthracite</v>
          </cell>
          <cell r="E29">
            <v>10</v>
          </cell>
          <cell r="F29" t="str">
            <v>Anthracite</v>
          </cell>
          <cell r="G29">
            <v>10</v>
          </cell>
          <cell r="H29" t="str">
            <v>Anthracite</v>
          </cell>
          <cell r="I29">
            <v>10</v>
          </cell>
          <cell r="J29" t="str">
            <v>Anthracite</v>
          </cell>
          <cell r="K29">
            <v>10</v>
          </cell>
          <cell r="L29" t="str">
            <v>Anthracite</v>
          </cell>
          <cell r="M29">
            <v>300</v>
          </cell>
          <cell r="N29" t="str">
            <v>Anthracite</v>
          </cell>
          <cell r="O29">
            <v>300</v>
          </cell>
          <cell r="P29" t="str">
            <v>Anthracite</v>
          </cell>
          <cell r="Q29">
            <v>300</v>
          </cell>
          <cell r="R29" t="str">
            <v>Anthracite</v>
          </cell>
          <cell r="S29">
            <v>300</v>
          </cell>
        </row>
        <row r="30">
          <cell r="B30" t="str">
            <v>Coking coal</v>
          </cell>
          <cell r="C30">
            <v>1</v>
          </cell>
          <cell r="D30" t="str">
            <v>Coking coal</v>
          </cell>
          <cell r="E30">
            <v>10</v>
          </cell>
          <cell r="F30" t="str">
            <v>Coking coal</v>
          </cell>
          <cell r="G30">
            <v>10</v>
          </cell>
          <cell r="H30" t="str">
            <v>Coking coal</v>
          </cell>
          <cell r="I30">
            <v>10</v>
          </cell>
          <cell r="J30" t="str">
            <v>Coking coal</v>
          </cell>
          <cell r="K30">
            <v>10</v>
          </cell>
          <cell r="L30" t="str">
            <v>Coking coal</v>
          </cell>
          <cell r="M30">
            <v>300</v>
          </cell>
          <cell r="N30" t="str">
            <v>Coking coal</v>
          </cell>
          <cell r="O30">
            <v>300</v>
          </cell>
          <cell r="P30" t="str">
            <v>Coking coal</v>
          </cell>
          <cell r="Q30">
            <v>300</v>
          </cell>
          <cell r="R30" t="str">
            <v>Coking coal</v>
          </cell>
          <cell r="S30">
            <v>300</v>
          </cell>
        </row>
        <row r="31">
          <cell r="B31" t="str">
            <v>Other bituminous coal</v>
          </cell>
          <cell r="C31">
            <v>1</v>
          </cell>
          <cell r="D31" t="str">
            <v>Other bituminous coal</v>
          </cell>
          <cell r="E31">
            <v>10</v>
          </cell>
          <cell r="F31" t="str">
            <v>Other bituminous coal</v>
          </cell>
          <cell r="G31">
            <v>10</v>
          </cell>
          <cell r="H31" t="str">
            <v>Other bituminous coal</v>
          </cell>
          <cell r="I31">
            <v>10</v>
          </cell>
          <cell r="J31" t="str">
            <v>Other bituminous coal</v>
          </cell>
          <cell r="K31">
            <v>10</v>
          </cell>
          <cell r="L31" t="str">
            <v>Other bituminous coal</v>
          </cell>
          <cell r="M31">
            <v>300</v>
          </cell>
          <cell r="N31" t="str">
            <v>Other bituminous coal</v>
          </cell>
          <cell r="O31">
            <v>300</v>
          </cell>
          <cell r="P31" t="str">
            <v>Other bituminous coal</v>
          </cell>
          <cell r="Q31">
            <v>300</v>
          </cell>
          <cell r="R31" t="str">
            <v>Other bituminous coal</v>
          </cell>
          <cell r="S31">
            <v>300</v>
          </cell>
        </row>
        <row r="32">
          <cell r="B32" t="str">
            <v>Sub bituminous coal</v>
          </cell>
          <cell r="C32">
            <v>1</v>
          </cell>
          <cell r="D32" t="str">
            <v>Sub bituminous coal</v>
          </cell>
          <cell r="E32">
            <v>10</v>
          </cell>
          <cell r="F32" t="str">
            <v>Sub bituminous coal</v>
          </cell>
          <cell r="G32">
            <v>10</v>
          </cell>
          <cell r="H32" t="str">
            <v>Sub bituminous coal</v>
          </cell>
          <cell r="I32">
            <v>10</v>
          </cell>
          <cell r="J32" t="str">
            <v>Sub bituminous coal</v>
          </cell>
          <cell r="K32">
            <v>10</v>
          </cell>
          <cell r="L32" t="str">
            <v>Sub bituminous coal</v>
          </cell>
          <cell r="M32">
            <v>300</v>
          </cell>
          <cell r="N32" t="str">
            <v>Sub bituminous coal</v>
          </cell>
          <cell r="O32">
            <v>300</v>
          </cell>
          <cell r="P32" t="str">
            <v>Sub bituminous coal</v>
          </cell>
          <cell r="Q32">
            <v>300</v>
          </cell>
          <cell r="R32" t="str">
            <v>Sub bituminous coal</v>
          </cell>
          <cell r="S32">
            <v>300</v>
          </cell>
        </row>
        <row r="33">
          <cell r="B33" t="str">
            <v>Lignite</v>
          </cell>
          <cell r="C33">
            <v>1</v>
          </cell>
          <cell r="D33" t="str">
            <v>Lignite</v>
          </cell>
          <cell r="E33">
            <v>10</v>
          </cell>
          <cell r="F33" t="str">
            <v>Lignite</v>
          </cell>
          <cell r="G33">
            <v>10</v>
          </cell>
          <cell r="H33" t="str">
            <v>Lignite</v>
          </cell>
          <cell r="I33">
            <v>10</v>
          </cell>
          <cell r="J33" t="str">
            <v>Lignite</v>
          </cell>
          <cell r="K33">
            <v>10</v>
          </cell>
          <cell r="L33" t="str">
            <v>Lignite</v>
          </cell>
          <cell r="M33">
            <v>300</v>
          </cell>
          <cell r="N33" t="str">
            <v>Lignite</v>
          </cell>
          <cell r="O33">
            <v>300</v>
          </cell>
          <cell r="P33" t="str">
            <v>Lignite</v>
          </cell>
          <cell r="Q33">
            <v>300</v>
          </cell>
          <cell r="R33" t="str">
            <v>Lignite</v>
          </cell>
          <cell r="S33">
            <v>300</v>
          </cell>
        </row>
        <row r="34">
          <cell r="B34" t="str">
            <v>Oil shale and tar sands</v>
          </cell>
          <cell r="C34">
            <v>1</v>
          </cell>
          <cell r="D34" t="str">
            <v>Oil shale and tar sands</v>
          </cell>
          <cell r="E34">
            <v>10</v>
          </cell>
          <cell r="F34" t="str">
            <v>Oil shale and tar sands</v>
          </cell>
          <cell r="G34">
            <v>10</v>
          </cell>
          <cell r="H34" t="str">
            <v>Oil shale and tar sands</v>
          </cell>
          <cell r="I34">
            <v>10</v>
          </cell>
          <cell r="J34" t="str">
            <v>Oil shale and tar sands</v>
          </cell>
          <cell r="K34">
            <v>10</v>
          </cell>
          <cell r="L34" t="str">
            <v>Oil shale and tar sands</v>
          </cell>
          <cell r="M34">
            <v>300</v>
          </cell>
          <cell r="N34" t="str">
            <v>Oil shale and tar sands</v>
          </cell>
          <cell r="O34">
            <v>300</v>
          </cell>
          <cell r="P34" t="str">
            <v>Oil shale and tar sands</v>
          </cell>
          <cell r="Q34">
            <v>300</v>
          </cell>
          <cell r="R34" t="str">
            <v>Oil shale and tar sands</v>
          </cell>
          <cell r="S34">
            <v>300</v>
          </cell>
        </row>
        <row r="35">
          <cell r="B35" t="str">
            <v>Brown coal briquettes</v>
          </cell>
          <cell r="C35">
            <v>1</v>
          </cell>
          <cell r="D35" t="str">
            <v>Brown coal briquettes</v>
          </cell>
          <cell r="E35">
            <v>10</v>
          </cell>
          <cell r="F35" t="str">
            <v>Brown coal briquettes</v>
          </cell>
          <cell r="G35">
            <v>10</v>
          </cell>
          <cell r="H35" t="str">
            <v>Brown coal briquettes</v>
          </cell>
          <cell r="I35">
            <v>10</v>
          </cell>
          <cell r="J35" t="str">
            <v>Brown coal briquettes</v>
          </cell>
          <cell r="K35">
            <v>10</v>
          </cell>
          <cell r="L35" t="str">
            <v>Brown coal briquettes</v>
          </cell>
          <cell r="M35">
            <v>300</v>
          </cell>
          <cell r="N35" t="str">
            <v>Brown coal briquettes</v>
          </cell>
          <cell r="O35">
            <v>300</v>
          </cell>
          <cell r="P35" t="str">
            <v>Brown coal briquettes</v>
          </cell>
          <cell r="Q35">
            <v>300</v>
          </cell>
          <cell r="R35" t="str">
            <v>Brown coal briquettes</v>
          </cell>
          <cell r="S35">
            <v>300</v>
          </cell>
        </row>
        <row r="36">
          <cell r="B36" t="str">
            <v>Patent fuel</v>
          </cell>
          <cell r="C36">
            <v>1</v>
          </cell>
          <cell r="D36" t="str">
            <v>Patent fuel</v>
          </cell>
          <cell r="E36">
            <v>10</v>
          </cell>
          <cell r="F36" t="str">
            <v>Patent fuel</v>
          </cell>
          <cell r="G36">
            <v>10</v>
          </cell>
          <cell r="H36" t="str">
            <v>Patent fuel</v>
          </cell>
          <cell r="I36">
            <v>10</v>
          </cell>
          <cell r="J36" t="str">
            <v>Patent fuel</v>
          </cell>
          <cell r="K36">
            <v>10</v>
          </cell>
          <cell r="L36" t="str">
            <v>Patent fuel</v>
          </cell>
          <cell r="M36">
            <v>300</v>
          </cell>
          <cell r="N36" t="str">
            <v>Patent fuel</v>
          </cell>
          <cell r="O36">
            <v>300</v>
          </cell>
          <cell r="P36" t="str">
            <v>Patent fuel</v>
          </cell>
          <cell r="Q36">
            <v>300</v>
          </cell>
          <cell r="R36" t="str">
            <v>Patent fuel</v>
          </cell>
          <cell r="S36">
            <v>300</v>
          </cell>
        </row>
        <row r="37">
          <cell r="B37" t="str">
            <v>Coke oven coke</v>
          </cell>
          <cell r="C37">
            <v>1</v>
          </cell>
          <cell r="D37" t="str">
            <v>Coke oven coke</v>
          </cell>
          <cell r="E37">
            <v>10</v>
          </cell>
          <cell r="F37" t="str">
            <v>Coke oven coke</v>
          </cell>
          <cell r="G37">
            <v>10</v>
          </cell>
          <cell r="H37" t="str">
            <v>Coke oven coke</v>
          </cell>
          <cell r="I37">
            <v>10</v>
          </cell>
          <cell r="J37" t="str">
            <v>Coke oven coke</v>
          </cell>
          <cell r="K37">
            <v>10</v>
          </cell>
          <cell r="L37" t="str">
            <v>Coke oven coke</v>
          </cell>
          <cell r="M37">
            <v>300</v>
          </cell>
          <cell r="N37" t="str">
            <v>Coke oven coke</v>
          </cell>
          <cell r="O37">
            <v>300</v>
          </cell>
          <cell r="P37" t="str">
            <v>Coke oven coke</v>
          </cell>
          <cell r="Q37">
            <v>300</v>
          </cell>
          <cell r="R37" t="str">
            <v>Coke oven coke</v>
          </cell>
          <cell r="S37">
            <v>300</v>
          </cell>
        </row>
        <row r="38">
          <cell r="B38" t="str">
            <v>Lignite coke</v>
          </cell>
          <cell r="C38">
            <v>1</v>
          </cell>
          <cell r="D38" t="str">
            <v>Lignite coke</v>
          </cell>
          <cell r="E38">
            <v>10</v>
          </cell>
          <cell r="F38" t="str">
            <v>Lignite coke</v>
          </cell>
          <cell r="G38">
            <v>10</v>
          </cell>
          <cell r="H38" t="str">
            <v>Lignite coke</v>
          </cell>
          <cell r="I38">
            <v>10</v>
          </cell>
          <cell r="J38" t="str">
            <v>Lignite coke</v>
          </cell>
          <cell r="K38">
            <v>10</v>
          </cell>
          <cell r="L38" t="str">
            <v>Lignite coke</v>
          </cell>
          <cell r="M38">
            <v>300</v>
          </cell>
          <cell r="N38" t="str">
            <v>Lignite coke</v>
          </cell>
          <cell r="O38">
            <v>300</v>
          </cell>
          <cell r="P38" t="str">
            <v>Lignite coke</v>
          </cell>
          <cell r="Q38">
            <v>300</v>
          </cell>
          <cell r="R38" t="str">
            <v>Lignite coke</v>
          </cell>
          <cell r="S38">
            <v>300</v>
          </cell>
        </row>
        <row r="39">
          <cell r="B39" t="str">
            <v>Gas coke</v>
          </cell>
          <cell r="C39">
            <v>1</v>
          </cell>
          <cell r="D39" t="str">
            <v>Gas coke</v>
          </cell>
          <cell r="E39">
            <v>1</v>
          </cell>
          <cell r="F39" t="str">
            <v>Gas coke</v>
          </cell>
          <cell r="G39">
            <v>1</v>
          </cell>
          <cell r="H39" t="str">
            <v>Gas coke</v>
          </cell>
          <cell r="I39">
            <v>5</v>
          </cell>
          <cell r="J39" t="str">
            <v>Gas coke</v>
          </cell>
          <cell r="K39">
            <v>5</v>
          </cell>
          <cell r="L39" t="str">
            <v>Gas coke</v>
          </cell>
          <cell r="M39">
            <v>5</v>
          </cell>
          <cell r="N39" t="str">
            <v>Gas coke</v>
          </cell>
          <cell r="O39">
            <v>5</v>
          </cell>
          <cell r="P39" t="str">
            <v>Gas coke</v>
          </cell>
          <cell r="Q39">
            <v>5</v>
          </cell>
          <cell r="R39" t="str">
            <v>Gas coke</v>
          </cell>
          <cell r="S39">
            <v>5</v>
          </cell>
        </row>
        <row r="40">
          <cell r="B40" t="str">
            <v>Coal tar</v>
          </cell>
          <cell r="C40">
            <v>1</v>
          </cell>
          <cell r="D40" t="str">
            <v>Coal tar</v>
          </cell>
          <cell r="E40">
            <v>10</v>
          </cell>
          <cell r="F40" t="str">
            <v>Coal tar</v>
          </cell>
          <cell r="G40">
            <v>10</v>
          </cell>
          <cell r="H40" t="str">
            <v>Coal tar</v>
          </cell>
          <cell r="I40">
            <v>10</v>
          </cell>
          <cell r="J40" t="str">
            <v>Coal tar</v>
          </cell>
          <cell r="K40">
            <v>10</v>
          </cell>
          <cell r="L40" t="str">
            <v>Coal tar</v>
          </cell>
          <cell r="M40">
            <v>300</v>
          </cell>
          <cell r="N40" t="str">
            <v>Coal tar</v>
          </cell>
          <cell r="O40">
            <v>300</v>
          </cell>
          <cell r="P40" t="str">
            <v>Coal tar</v>
          </cell>
          <cell r="Q40">
            <v>300</v>
          </cell>
          <cell r="R40" t="str">
            <v>Coal tar</v>
          </cell>
          <cell r="S40">
            <v>300</v>
          </cell>
        </row>
        <row r="41">
          <cell r="B41" t="str">
            <v>Gas works gas</v>
          </cell>
          <cell r="C41">
            <v>1</v>
          </cell>
          <cell r="D41" t="str">
            <v>Gas works gas</v>
          </cell>
          <cell r="E41">
            <v>1</v>
          </cell>
          <cell r="F41" t="str">
            <v>Gas works gas</v>
          </cell>
          <cell r="G41">
            <v>1</v>
          </cell>
          <cell r="H41" t="str">
            <v>Gas works gas</v>
          </cell>
          <cell r="I41">
            <v>5</v>
          </cell>
          <cell r="J41" t="str">
            <v>Gas works gas</v>
          </cell>
          <cell r="K41">
            <v>5</v>
          </cell>
          <cell r="L41" t="str">
            <v>Gas works gas</v>
          </cell>
          <cell r="M41">
            <v>5</v>
          </cell>
          <cell r="N41" t="str">
            <v>Gas works gas</v>
          </cell>
          <cell r="O41">
            <v>5</v>
          </cell>
          <cell r="P41" t="str">
            <v>Gas works gas</v>
          </cell>
          <cell r="Q41">
            <v>5</v>
          </cell>
          <cell r="R41" t="str">
            <v>Gas works gas</v>
          </cell>
          <cell r="S41">
            <v>5</v>
          </cell>
        </row>
        <row r="42">
          <cell r="B42" t="str">
            <v>Coke oven gas</v>
          </cell>
          <cell r="C42">
            <v>1</v>
          </cell>
          <cell r="D42" t="str">
            <v>Coke oven gas</v>
          </cell>
          <cell r="E42">
            <v>1</v>
          </cell>
          <cell r="F42" t="str">
            <v>Coke oven gas</v>
          </cell>
          <cell r="G42">
            <v>1</v>
          </cell>
          <cell r="H42" t="str">
            <v>Coke oven gas</v>
          </cell>
          <cell r="I42">
            <v>5</v>
          </cell>
          <cell r="J42" t="str">
            <v>Coke oven gas</v>
          </cell>
          <cell r="K42">
            <v>5</v>
          </cell>
          <cell r="L42" t="str">
            <v>Coke oven gas</v>
          </cell>
          <cell r="M42">
            <v>5</v>
          </cell>
          <cell r="N42" t="str">
            <v>Coke oven gas</v>
          </cell>
          <cell r="O42">
            <v>5</v>
          </cell>
          <cell r="P42" t="str">
            <v>Coke oven gas</v>
          </cell>
          <cell r="Q42">
            <v>5</v>
          </cell>
          <cell r="R42" t="str">
            <v>Coke oven gas</v>
          </cell>
          <cell r="S42">
            <v>5</v>
          </cell>
        </row>
        <row r="43">
          <cell r="B43" t="str">
            <v>Blast furnace gas</v>
          </cell>
          <cell r="C43">
            <v>1</v>
          </cell>
          <cell r="D43" t="str">
            <v>Blast furnace gas</v>
          </cell>
          <cell r="E43">
            <v>1</v>
          </cell>
          <cell r="F43" t="str">
            <v>Blast furnace gas</v>
          </cell>
          <cell r="G43">
            <v>1</v>
          </cell>
          <cell r="H43" t="str">
            <v>Blast furnace gas</v>
          </cell>
          <cell r="I43">
            <v>5</v>
          </cell>
          <cell r="J43" t="str">
            <v>Blast furnace gas</v>
          </cell>
          <cell r="K43">
            <v>5</v>
          </cell>
          <cell r="L43" t="str">
            <v>Blast furnace gas</v>
          </cell>
          <cell r="M43">
            <v>5</v>
          </cell>
          <cell r="N43" t="str">
            <v>Blast furnace gas</v>
          </cell>
          <cell r="O43">
            <v>5</v>
          </cell>
          <cell r="P43" t="str">
            <v>Blast furnace gas</v>
          </cell>
          <cell r="Q43">
            <v>5</v>
          </cell>
          <cell r="R43" t="str">
            <v>Blast furnace gas</v>
          </cell>
          <cell r="S43">
            <v>5</v>
          </cell>
        </row>
        <row r="44">
          <cell r="B44" t="str">
            <v>Oxygen steel furnace gas</v>
          </cell>
          <cell r="C44">
            <v>1</v>
          </cell>
          <cell r="D44" t="str">
            <v>Oxygen steel furnace gas</v>
          </cell>
          <cell r="E44">
            <v>1</v>
          </cell>
          <cell r="F44" t="str">
            <v>Oxygen steel furnace gas</v>
          </cell>
          <cell r="G44">
            <v>1</v>
          </cell>
          <cell r="H44" t="str">
            <v>Oxygen steel furnace gas</v>
          </cell>
          <cell r="I44">
            <v>5</v>
          </cell>
          <cell r="J44" t="str">
            <v>Oxygen steel furnace gas</v>
          </cell>
          <cell r="K44">
            <v>5</v>
          </cell>
          <cell r="L44" t="str">
            <v>Oxygen steel furnace gas</v>
          </cell>
          <cell r="M44">
            <v>5</v>
          </cell>
          <cell r="N44" t="str">
            <v>Oxygen steel furnace gas</v>
          </cell>
          <cell r="O44">
            <v>5</v>
          </cell>
          <cell r="P44" t="str">
            <v>Oxygen steel furnace gas</v>
          </cell>
          <cell r="Q44">
            <v>5</v>
          </cell>
          <cell r="R44" t="str">
            <v>Oxygen steel furnace gas</v>
          </cell>
          <cell r="S44">
            <v>5</v>
          </cell>
        </row>
        <row r="45">
          <cell r="B45" t="str">
            <v>Natural gas</v>
          </cell>
          <cell r="C45">
            <v>1</v>
          </cell>
          <cell r="D45" t="str">
            <v>Natural gas</v>
          </cell>
          <cell r="E45">
            <v>1</v>
          </cell>
          <cell r="F45" t="str">
            <v>Natural gas</v>
          </cell>
          <cell r="G45">
            <v>1</v>
          </cell>
          <cell r="H45" t="str">
            <v>Natural gas</v>
          </cell>
          <cell r="I45">
            <v>5</v>
          </cell>
          <cell r="J45" t="str">
            <v>Natural gas</v>
          </cell>
          <cell r="K45">
            <v>5</v>
          </cell>
          <cell r="L45" t="str">
            <v>Natural gas</v>
          </cell>
          <cell r="M45">
            <v>5</v>
          </cell>
          <cell r="N45" t="str">
            <v>Natural gas</v>
          </cell>
          <cell r="O45">
            <v>5</v>
          </cell>
          <cell r="P45" t="str">
            <v>Natural gas</v>
          </cell>
          <cell r="Q45">
            <v>5</v>
          </cell>
          <cell r="R45" t="str">
            <v>Natural gas</v>
          </cell>
          <cell r="S45">
            <v>5</v>
          </cell>
        </row>
        <row r="46">
          <cell r="B46" t="str">
            <v>Municipal waste (Non biomass fraction)</v>
          </cell>
          <cell r="C46">
            <v>30</v>
          </cell>
          <cell r="D46" t="str">
            <v>Municipal waste (Non biomass fraction)</v>
          </cell>
          <cell r="E46">
            <v>30</v>
          </cell>
          <cell r="F46" t="str">
            <v>Municipal waste (Non biomass fraction)</v>
          </cell>
          <cell r="G46">
            <v>30</v>
          </cell>
          <cell r="H46" t="str">
            <v>Municipal waste (Non biomass fraction)</v>
          </cell>
          <cell r="I46">
            <v>300</v>
          </cell>
          <cell r="J46" t="str">
            <v>Municipal waste (Non biomass fraction)</v>
          </cell>
          <cell r="K46">
            <v>300</v>
          </cell>
          <cell r="L46" t="str">
            <v>Municipal waste (Non biomass fraction)</v>
          </cell>
          <cell r="M46">
            <v>300</v>
          </cell>
          <cell r="N46" t="str">
            <v>Municipal waste (Non biomass fraction)</v>
          </cell>
          <cell r="O46">
            <v>300</v>
          </cell>
          <cell r="P46" t="str">
            <v>Municipal waste (Non biomass fraction)</v>
          </cell>
          <cell r="Q46">
            <v>300</v>
          </cell>
          <cell r="R46" t="str">
            <v>Municipal waste (Non biomass fraction)</v>
          </cell>
          <cell r="S46">
            <v>300</v>
          </cell>
        </row>
        <row r="47">
          <cell r="B47" t="str">
            <v>Industrial wastes</v>
          </cell>
          <cell r="C47">
            <v>30</v>
          </cell>
          <cell r="D47" t="str">
            <v>Industrial wastes</v>
          </cell>
          <cell r="E47">
            <v>30</v>
          </cell>
          <cell r="F47" t="str">
            <v>Industrial wastes</v>
          </cell>
          <cell r="G47">
            <v>30</v>
          </cell>
          <cell r="H47" t="str">
            <v>Industrial wastes</v>
          </cell>
          <cell r="I47">
            <v>300</v>
          </cell>
          <cell r="J47" t="str">
            <v>Industrial wastes</v>
          </cell>
          <cell r="K47">
            <v>300</v>
          </cell>
          <cell r="L47" t="str">
            <v>Industrial wastes</v>
          </cell>
          <cell r="M47">
            <v>300</v>
          </cell>
          <cell r="N47" t="str">
            <v>Industrial wastes</v>
          </cell>
          <cell r="O47">
            <v>300</v>
          </cell>
          <cell r="P47" t="str">
            <v>Industrial wastes</v>
          </cell>
          <cell r="Q47">
            <v>300</v>
          </cell>
          <cell r="R47" t="str">
            <v>Industrial wastes</v>
          </cell>
          <cell r="S47">
            <v>300</v>
          </cell>
        </row>
        <row r="48">
          <cell r="B48" t="str">
            <v>Waste oils</v>
          </cell>
          <cell r="C48">
            <v>30</v>
          </cell>
          <cell r="D48" t="str">
            <v>Waste oils</v>
          </cell>
          <cell r="E48">
            <v>30</v>
          </cell>
          <cell r="F48" t="str">
            <v>Waste oils</v>
          </cell>
          <cell r="G48">
            <v>30</v>
          </cell>
          <cell r="H48" t="str">
            <v>Waste oils</v>
          </cell>
          <cell r="I48">
            <v>300</v>
          </cell>
          <cell r="J48" t="str">
            <v>Waste oils</v>
          </cell>
          <cell r="K48">
            <v>300</v>
          </cell>
          <cell r="L48" t="str">
            <v>Waste oils</v>
          </cell>
          <cell r="M48">
            <v>300</v>
          </cell>
          <cell r="N48" t="str">
            <v>Waste oils</v>
          </cell>
          <cell r="O48">
            <v>300</v>
          </cell>
          <cell r="P48" t="str">
            <v>Waste oils</v>
          </cell>
          <cell r="Q48">
            <v>300</v>
          </cell>
          <cell r="R48" t="str">
            <v>Waste oils</v>
          </cell>
          <cell r="S48">
            <v>300</v>
          </cell>
        </row>
        <row r="49">
          <cell r="B49" t="str">
            <v>Wood or Wood waste</v>
          </cell>
          <cell r="C49">
            <v>30</v>
          </cell>
          <cell r="D49" t="str">
            <v>Wood or Wood waste</v>
          </cell>
          <cell r="E49">
            <v>30</v>
          </cell>
          <cell r="F49" t="str">
            <v>Wood or Wood waste</v>
          </cell>
          <cell r="G49">
            <v>30</v>
          </cell>
          <cell r="H49" t="str">
            <v>Wood or Wood waste</v>
          </cell>
          <cell r="I49">
            <v>300</v>
          </cell>
          <cell r="J49" t="str">
            <v>Wood or Wood waste</v>
          </cell>
          <cell r="K49">
            <v>300</v>
          </cell>
          <cell r="L49" t="str">
            <v>Wood or Wood waste</v>
          </cell>
          <cell r="M49">
            <v>300</v>
          </cell>
          <cell r="N49" t="str">
            <v>Wood or Wood waste</v>
          </cell>
          <cell r="O49">
            <v>300</v>
          </cell>
          <cell r="P49" t="str">
            <v>Wood or Wood waste</v>
          </cell>
          <cell r="Q49">
            <v>300</v>
          </cell>
          <cell r="R49" t="str">
            <v>Wood or Wood waste</v>
          </cell>
          <cell r="S49">
            <v>300</v>
          </cell>
        </row>
        <row r="50">
          <cell r="B50" t="str">
            <v>Sulphite lyes (Black liqour)</v>
          </cell>
          <cell r="C50">
            <v>3</v>
          </cell>
          <cell r="D50" t="str">
            <v>Sulphite lyes (Black liqour)</v>
          </cell>
          <cell r="E50">
            <v>3</v>
          </cell>
          <cell r="F50" t="str">
            <v>Sulphite lyes (Black liqour)</v>
          </cell>
          <cell r="G50">
            <v>3</v>
          </cell>
          <cell r="H50" t="str">
            <v>Sulphite lyes (Black liqour)</v>
          </cell>
          <cell r="I50">
            <v>3</v>
          </cell>
          <cell r="J50" t="str">
            <v>Sulphite lyes (Black liqour)</v>
          </cell>
          <cell r="K50">
            <v>3</v>
          </cell>
          <cell r="L50" t="str">
            <v>Sulphite lyes (Black liqour)</v>
          </cell>
          <cell r="M50">
            <v>3</v>
          </cell>
          <cell r="N50" t="str">
            <v>Sulphite lyes (Black liqour)</v>
          </cell>
          <cell r="O50">
            <v>3</v>
          </cell>
          <cell r="P50" t="str">
            <v>Sulphite lyes (Black liqour)</v>
          </cell>
          <cell r="Q50">
            <v>3</v>
          </cell>
          <cell r="R50" t="str">
            <v>Sulphite lyes (Black liqour)</v>
          </cell>
          <cell r="S50">
            <v>3</v>
          </cell>
        </row>
        <row r="51">
          <cell r="B51" t="str">
            <v>Other primary solid biomass fuels</v>
          </cell>
          <cell r="C51">
            <v>30</v>
          </cell>
          <cell r="D51" t="str">
            <v>Other primary solid biomass fuels</v>
          </cell>
          <cell r="E51">
            <v>20</v>
          </cell>
          <cell r="F51" t="str">
            <v>Other primary solid biomass fuels</v>
          </cell>
          <cell r="G51">
            <v>20</v>
          </cell>
          <cell r="H51" t="str">
            <v>Other primary solid biomass fuels</v>
          </cell>
          <cell r="I51">
            <v>300</v>
          </cell>
          <cell r="J51" t="str">
            <v>Other primary solid biomass fuels</v>
          </cell>
          <cell r="K51">
            <v>300</v>
          </cell>
          <cell r="L51" t="str">
            <v>Other primary solid biomass fuels</v>
          </cell>
          <cell r="M51">
            <v>300</v>
          </cell>
          <cell r="N51" t="str">
            <v>Other primary solid biomass fuels</v>
          </cell>
          <cell r="O51">
            <v>300</v>
          </cell>
          <cell r="P51" t="str">
            <v>Other primary solid biomass fuels</v>
          </cell>
          <cell r="Q51">
            <v>300</v>
          </cell>
          <cell r="R51" t="str">
            <v>Other primary solid biomass fuels</v>
          </cell>
          <cell r="S51">
            <v>300</v>
          </cell>
        </row>
        <row r="52">
          <cell r="B52" t="str">
            <v>Charcoal</v>
          </cell>
          <cell r="C52">
            <v>200</v>
          </cell>
          <cell r="D52" t="str">
            <v>Charcoal</v>
          </cell>
          <cell r="E52">
            <v>200</v>
          </cell>
          <cell r="F52" t="str">
            <v>Charcoal</v>
          </cell>
          <cell r="G52">
            <v>200</v>
          </cell>
          <cell r="H52" t="str">
            <v>Charcoal</v>
          </cell>
          <cell r="I52">
            <v>200</v>
          </cell>
          <cell r="J52" t="str">
            <v>Charcoal</v>
          </cell>
          <cell r="K52">
            <v>200</v>
          </cell>
          <cell r="L52" t="str">
            <v>Charcoal</v>
          </cell>
          <cell r="M52">
            <v>200</v>
          </cell>
          <cell r="N52" t="str">
            <v>Charcoal</v>
          </cell>
          <cell r="O52">
            <v>200</v>
          </cell>
          <cell r="P52" t="str">
            <v>Charcoal</v>
          </cell>
          <cell r="Q52">
            <v>200</v>
          </cell>
          <cell r="R52" t="str">
            <v>Charcoal</v>
          </cell>
          <cell r="S52">
            <v>200</v>
          </cell>
        </row>
        <row r="53">
          <cell r="B53" t="str">
            <v>Biogasoline</v>
          </cell>
          <cell r="C53">
            <v>3</v>
          </cell>
          <cell r="D53" t="str">
            <v>Biogasoline</v>
          </cell>
          <cell r="E53">
            <v>3</v>
          </cell>
          <cell r="F53" t="str">
            <v>Biogasoline</v>
          </cell>
          <cell r="G53">
            <v>3</v>
          </cell>
          <cell r="H53" t="str">
            <v>Biogasoline</v>
          </cell>
          <cell r="I53">
            <v>10</v>
          </cell>
          <cell r="J53" t="str">
            <v>Biogasoline</v>
          </cell>
          <cell r="K53">
            <v>10</v>
          </cell>
          <cell r="L53" t="str">
            <v>Biogasoline</v>
          </cell>
          <cell r="M53">
            <v>10</v>
          </cell>
          <cell r="N53" t="str">
            <v>Biogasoline</v>
          </cell>
          <cell r="O53">
            <v>10</v>
          </cell>
          <cell r="P53" t="str">
            <v>Biogasoline</v>
          </cell>
          <cell r="Q53">
            <v>10</v>
          </cell>
          <cell r="R53" t="str">
            <v>Biogasoline</v>
          </cell>
          <cell r="S53">
            <v>10</v>
          </cell>
        </row>
        <row r="54">
          <cell r="B54" t="str">
            <v>Biodiesels</v>
          </cell>
          <cell r="C54">
            <v>3</v>
          </cell>
          <cell r="D54" t="str">
            <v>Biodiesels</v>
          </cell>
          <cell r="E54">
            <v>3</v>
          </cell>
          <cell r="F54" t="str">
            <v>Biodiesels</v>
          </cell>
          <cell r="G54">
            <v>3</v>
          </cell>
          <cell r="H54" t="str">
            <v>Biodiesels</v>
          </cell>
          <cell r="I54">
            <v>10</v>
          </cell>
          <cell r="J54" t="str">
            <v>Biodiesels</v>
          </cell>
          <cell r="K54">
            <v>10</v>
          </cell>
          <cell r="L54" t="str">
            <v>Biodiesels</v>
          </cell>
          <cell r="M54">
            <v>10</v>
          </cell>
          <cell r="N54" t="str">
            <v>Biodiesels</v>
          </cell>
          <cell r="O54">
            <v>10</v>
          </cell>
          <cell r="P54" t="str">
            <v>Biodiesels</v>
          </cell>
          <cell r="Q54">
            <v>10</v>
          </cell>
          <cell r="R54" t="str">
            <v>Biodiesels</v>
          </cell>
          <cell r="S54">
            <v>10</v>
          </cell>
        </row>
        <row r="55">
          <cell r="B55" t="str">
            <v>Other liquid biofuels</v>
          </cell>
          <cell r="C55">
            <v>3</v>
          </cell>
          <cell r="D55" t="str">
            <v>Other liquid biofuels</v>
          </cell>
          <cell r="E55">
            <v>3</v>
          </cell>
          <cell r="F55" t="str">
            <v>Other liquid biofuels</v>
          </cell>
          <cell r="G55">
            <v>3</v>
          </cell>
          <cell r="H55" t="str">
            <v>Other liquid biofuels</v>
          </cell>
          <cell r="I55">
            <v>10</v>
          </cell>
          <cell r="J55" t="str">
            <v>Other liquid biofuels</v>
          </cell>
          <cell r="K55">
            <v>10</v>
          </cell>
          <cell r="L55" t="str">
            <v>Other liquid biofuels</v>
          </cell>
          <cell r="M55">
            <v>10</v>
          </cell>
          <cell r="N55" t="str">
            <v>Other liquid biofuels</v>
          </cell>
          <cell r="O55">
            <v>10</v>
          </cell>
          <cell r="P55" t="str">
            <v>Other liquid biofuels</v>
          </cell>
          <cell r="Q55">
            <v>10</v>
          </cell>
          <cell r="R55" t="str">
            <v>Other liquid biofuels</v>
          </cell>
          <cell r="S55">
            <v>10</v>
          </cell>
        </row>
        <row r="56">
          <cell r="B56" t="str">
            <v>Landfill gas</v>
          </cell>
          <cell r="C56">
            <v>1</v>
          </cell>
          <cell r="D56" t="str">
            <v>Landfill gas</v>
          </cell>
          <cell r="E56">
            <v>1</v>
          </cell>
          <cell r="F56" t="str">
            <v>Landfill gas</v>
          </cell>
          <cell r="G56">
            <v>1</v>
          </cell>
          <cell r="H56" t="str">
            <v>Landfill gas</v>
          </cell>
          <cell r="I56">
            <v>5</v>
          </cell>
          <cell r="J56" t="str">
            <v>Landfill gas</v>
          </cell>
          <cell r="K56">
            <v>5</v>
          </cell>
          <cell r="L56" t="str">
            <v>Landfill gas</v>
          </cell>
          <cell r="M56">
            <v>5</v>
          </cell>
          <cell r="N56" t="str">
            <v>Landfill gas</v>
          </cell>
          <cell r="O56">
            <v>5</v>
          </cell>
          <cell r="P56" t="str">
            <v>Landfill gas</v>
          </cell>
          <cell r="Q56">
            <v>5</v>
          </cell>
          <cell r="R56" t="str">
            <v>Landfill gas</v>
          </cell>
          <cell r="S56">
            <v>5</v>
          </cell>
        </row>
        <row r="57">
          <cell r="B57" t="str">
            <v>Sludge gas</v>
          </cell>
          <cell r="C57">
            <v>1</v>
          </cell>
          <cell r="D57" t="str">
            <v>Sludge gas</v>
          </cell>
          <cell r="E57">
            <v>1</v>
          </cell>
          <cell r="F57" t="str">
            <v>Sludge gas</v>
          </cell>
          <cell r="G57">
            <v>1</v>
          </cell>
          <cell r="H57" t="str">
            <v>Sludge gas</v>
          </cell>
          <cell r="I57">
            <v>5</v>
          </cell>
          <cell r="J57" t="str">
            <v>Sludge gas</v>
          </cell>
          <cell r="K57">
            <v>5</v>
          </cell>
          <cell r="L57" t="str">
            <v>Sludge gas</v>
          </cell>
          <cell r="M57">
            <v>5</v>
          </cell>
          <cell r="N57" t="str">
            <v>Sludge gas</v>
          </cell>
          <cell r="O57">
            <v>5</v>
          </cell>
          <cell r="P57" t="str">
            <v>Sludge gas</v>
          </cell>
          <cell r="Q57">
            <v>5</v>
          </cell>
          <cell r="R57" t="str">
            <v>Sludge gas</v>
          </cell>
          <cell r="S57">
            <v>5</v>
          </cell>
        </row>
        <row r="58">
          <cell r="B58" t="str">
            <v>Other biogas</v>
          </cell>
          <cell r="C58">
            <v>1</v>
          </cell>
          <cell r="D58" t="str">
            <v>Other biogas</v>
          </cell>
          <cell r="E58">
            <v>1</v>
          </cell>
          <cell r="F58" t="str">
            <v>Other biogas</v>
          </cell>
          <cell r="G58">
            <v>1</v>
          </cell>
          <cell r="H58" t="str">
            <v>Other biogas</v>
          </cell>
          <cell r="I58">
            <v>5</v>
          </cell>
          <cell r="J58" t="str">
            <v>Other biogas</v>
          </cell>
          <cell r="K58">
            <v>5</v>
          </cell>
          <cell r="L58" t="str">
            <v>Other biogas</v>
          </cell>
          <cell r="M58">
            <v>5</v>
          </cell>
          <cell r="N58" t="str">
            <v>Other biogas</v>
          </cell>
          <cell r="O58">
            <v>5</v>
          </cell>
          <cell r="P58" t="str">
            <v>Other biogas</v>
          </cell>
          <cell r="Q58">
            <v>5</v>
          </cell>
          <cell r="R58" t="str">
            <v>Other biogas</v>
          </cell>
          <cell r="S58">
            <v>5</v>
          </cell>
        </row>
        <row r="59">
          <cell r="B59" t="str">
            <v>Municipal wastes (Biomass fraction)</v>
          </cell>
          <cell r="C59">
            <v>30</v>
          </cell>
          <cell r="D59" t="str">
            <v>Municipal wastes (Biomass fraction)</v>
          </cell>
          <cell r="E59">
            <v>30</v>
          </cell>
          <cell r="F59" t="str">
            <v>Municipal wastes (Biomass fraction)</v>
          </cell>
          <cell r="G59">
            <v>30</v>
          </cell>
          <cell r="H59" t="str">
            <v>Municipal wastes (Biomass fraction)</v>
          </cell>
          <cell r="I59">
            <v>300</v>
          </cell>
          <cell r="J59" t="str">
            <v>Municipal wastes (Biomass fraction)</v>
          </cell>
          <cell r="K59">
            <v>300</v>
          </cell>
          <cell r="L59" t="str">
            <v>Municipal wastes (Biomass fraction)</v>
          </cell>
          <cell r="M59">
            <v>300</v>
          </cell>
          <cell r="N59" t="str">
            <v>Municipal wastes (Biomass fraction)</v>
          </cell>
          <cell r="O59">
            <v>300</v>
          </cell>
          <cell r="P59" t="str">
            <v>Municipal wastes (Biomass fraction)</v>
          </cell>
          <cell r="Q59">
            <v>300</v>
          </cell>
          <cell r="R59" t="str">
            <v>Municipal wastes (Biomass fraction)</v>
          </cell>
          <cell r="S59">
            <v>300</v>
          </cell>
        </row>
        <row r="60">
          <cell r="B60" t="str">
            <v>Peat</v>
          </cell>
          <cell r="C60">
            <v>1</v>
          </cell>
          <cell r="D60" t="str">
            <v>Peat</v>
          </cell>
          <cell r="E60">
            <v>2</v>
          </cell>
          <cell r="F60" t="str">
            <v>Peat</v>
          </cell>
          <cell r="G60">
            <v>2</v>
          </cell>
          <cell r="H60" t="str">
            <v>Peat</v>
          </cell>
          <cell r="I60">
            <v>10</v>
          </cell>
          <cell r="J60" t="str">
            <v>Peat</v>
          </cell>
          <cell r="K60">
            <v>10</v>
          </cell>
          <cell r="L60" t="str">
            <v>Peat</v>
          </cell>
          <cell r="M60">
            <v>300</v>
          </cell>
          <cell r="N60" t="str">
            <v>Peat</v>
          </cell>
          <cell r="O60">
            <v>300</v>
          </cell>
          <cell r="P60" t="str">
            <v>Peat</v>
          </cell>
          <cell r="Q60">
            <v>300</v>
          </cell>
          <cell r="R60" t="str">
            <v>Peat</v>
          </cell>
          <cell r="S60">
            <v>300</v>
          </cell>
        </row>
        <row r="274">
          <cell r="B274" t="str">
            <v>Energy</v>
          </cell>
          <cell r="C274" t="str">
            <v>energyLiquidEFs</v>
          </cell>
          <cell r="D274" t="str">
            <v>energyGasEFs</v>
          </cell>
        </row>
        <row r="275">
          <cell r="B275" t="str">
            <v>Manufacturing</v>
          </cell>
          <cell r="C275" t="str">
            <v>manufacturingLiquidEFs</v>
          </cell>
          <cell r="D275" t="str">
            <v>manufacturingGasEFs</v>
          </cell>
        </row>
        <row r="276">
          <cell r="B276" t="str">
            <v>Construction</v>
          </cell>
          <cell r="C276" t="str">
            <v>constructionLiquidEFs</v>
          </cell>
          <cell r="D276" t="str">
            <v>constructionGasEFs</v>
          </cell>
        </row>
        <row r="277">
          <cell r="B277" t="str">
            <v>Commercial</v>
          </cell>
          <cell r="C277" t="str">
            <v>commercialLiquidEFs</v>
          </cell>
          <cell r="D277" t="str">
            <v>commercialGasEFs</v>
          </cell>
        </row>
        <row r="278">
          <cell r="B278" t="str">
            <v>Institutional</v>
          </cell>
          <cell r="C278" t="str">
            <v>institutionalLiquidEFs</v>
          </cell>
          <cell r="D278" t="str">
            <v>institutionalGasEFs</v>
          </cell>
        </row>
        <row r="279">
          <cell r="B279" t="str">
            <v>Residential</v>
          </cell>
          <cell r="C279" t="str">
            <v>residentialLiquidEFs</v>
          </cell>
          <cell r="D279" t="str">
            <v>residentialGasEFs</v>
          </cell>
        </row>
        <row r="280">
          <cell r="B280" t="str">
            <v>Agriculture</v>
          </cell>
          <cell r="C280" t="str">
            <v>agricultureLiquidEFs</v>
          </cell>
          <cell r="D280" t="str">
            <v>agricultureGasEFs</v>
          </cell>
        </row>
        <row r="281">
          <cell r="B281" t="str">
            <v>Forestry</v>
          </cell>
          <cell r="C281" t="str">
            <v>forestryLiquidEFs</v>
          </cell>
          <cell r="D281" t="str">
            <v>forestryGasEFs</v>
          </cell>
        </row>
        <row r="282">
          <cell r="B282" t="str">
            <v>Fisheries</v>
          </cell>
          <cell r="C282" t="str">
            <v>fisheriesLiquidEFs</v>
          </cell>
          <cell r="D282" t="str">
            <v>fisheriesGasEFs</v>
          </cell>
        </row>
      </sheetData>
      <sheetData sheetId="9"/>
      <sheetData sheetId="10">
        <row r="7">
          <cell r="B7" t="str">
            <v>Crude oil</v>
          </cell>
          <cell r="C7">
            <v>0.6</v>
          </cell>
          <cell r="D7" t="str">
            <v>Crude oil</v>
          </cell>
          <cell r="E7">
            <v>0.6</v>
          </cell>
          <cell r="F7" t="str">
            <v>Crude oil</v>
          </cell>
          <cell r="G7">
            <v>0.6</v>
          </cell>
          <cell r="H7" t="str">
            <v>Crude oil</v>
          </cell>
          <cell r="I7">
            <v>0.6</v>
          </cell>
          <cell r="J7" t="str">
            <v>Crude oil</v>
          </cell>
          <cell r="K7">
            <v>0.6</v>
          </cell>
          <cell r="L7" t="str">
            <v>Crude oil</v>
          </cell>
          <cell r="M7">
            <v>0.6</v>
          </cell>
          <cell r="N7" t="str">
            <v>Crude oil</v>
          </cell>
          <cell r="O7">
            <v>0.6</v>
          </cell>
          <cell r="P7" t="str">
            <v>Crude oil</v>
          </cell>
          <cell r="Q7">
            <v>0.6</v>
          </cell>
          <cell r="R7" t="str">
            <v>Crude oil</v>
          </cell>
          <cell r="S7">
            <v>0.6</v>
          </cell>
        </row>
        <row r="8">
          <cell r="B8" t="str">
            <v>Orimulsion</v>
          </cell>
          <cell r="C8">
            <v>0.6</v>
          </cell>
          <cell r="D8" t="str">
            <v>Orimulsion</v>
          </cell>
          <cell r="E8">
            <v>0.6</v>
          </cell>
          <cell r="F8" t="str">
            <v>Orimulsion</v>
          </cell>
          <cell r="G8">
            <v>0.6</v>
          </cell>
          <cell r="H8" t="str">
            <v>Orimulsion</v>
          </cell>
          <cell r="I8">
            <v>0.6</v>
          </cell>
          <cell r="J8" t="str">
            <v>Orimulsion</v>
          </cell>
          <cell r="K8">
            <v>0.6</v>
          </cell>
          <cell r="L8" t="str">
            <v>Orimulsion</v>
          </cell>
          <cell r="M8">
            <v>0.6</v>
          </cell>
          <cell r="N8" t="str">
            <v>Orimulsion</v>
          </cell>
          <cell r="O8">
            <v>0.6</v>
          </cell>
          <cell r="P8" t="str">
            <v>Orimulsion</v>
          </cell>
          <cell r="Q8">
            <v>0.6</v>
          </cell>
          <cell r="R8" t="str">
            <v>Orimulsion</v>
          </cell>
          <cell r="S8">
            <v>0.6</v>
          </cell>
        </row>
        <row r="9">
          <cell r="B9" t="str">
            <v>Natural Gas Liquids</v>
          </cell>
          <cell r="C9">
            <v>0.6</v>
          </cell>
          <cell r="D9" t="str">
            <v>Natural Gas Liquids</v>
          </cell>
          <cell r="E9">
            <v>0.6</v>
          </cell>
          <cell r="F9" t="str">
            <v>Natural Gas Liquids</v>
          </cell>
          <cell r="G9">
            <v>0.6</v>
          </cell>
          <cell r="H9" t="str">
            <v>Natural Gas Liquids</v>
          </cell>
          <cell r="I9">
            <v>0.6</v>
          </cell>
          <cell r="J9" t="str">
            <v>Natural Gas Liquids</v>
          </cell>
          <cell r="K9">
            <v>0.6</v>
          </cell>
          <cell r="L9" t="str">
            <v>Natural Gas Liquids</v>
          </cell>
          <cell r="M9">
            <v>0.6</v>
          </cell>
          <cell r="N9" t="str">
            <v>Natural Gas Liquids</v>
          </cell>
          <cell r="O9">
            <v>0.6</v>
          </cell>
          <cell r="P9" t="str">
            <v>Natural Gas Liquids</v>
          </cell>
          <cell r="Q9">
            <v>0.6</v>
          </cell>
          <cell r="R9" t="str">
            <v>Natural Gas Liquids</v>
          </cell>
          <cell r="S9">
            <v>0.6</v>
          </cell>
        </row>
        <row r="10">
          <cell r="B10" t="str">
            <v>Motor gasoline</v>
          </cell>
          <cell r="C10">
            <v>0.6</v>
          </cell>
          <cell r="D10" t="str">
            <v>Motor gasoline</v>
          </cell>
          <cell r="E10">
            <v>0.6</v>
          </cell>
          <cell r="F10" t="str">
            <v>Motor gasoline</v>
          </cell>
          <cell r="G10">
            <v>0.6</v>
          </cell>
          <cell r="H10" t="str">
            <v>Motor gasoline</v>
          </cell>
          <cell r="I10">
            <v>0.6</v>
          </cell>
          <cell r="J10" t="str">
            <v>Motor gasoline</v>
          </cell>
          <cell r="K10">
            <v>0.6</v>
          </cell>
          <cell r="L10" t="str">
            <v>Motor gasoline</v>
          </cell>
          <cell r="M10">
            <v>0.6</v>
          </cell>
          <cell r="N10" t="str">
            <v>Motor gasoline</v>
          </cell>
          <cell r="O10">
            <v>0.6</v>
          </cell>
          <cell r="P10" t="str">
            <v>Motor gasoline</v>
          </cell>
          <cell r="Q10">
            <v>0.6</v>
          </cell>
          <cell r="R10" t="str">
            <v>Motor gasoline</v>
          </cell>
          <cell r="S10">
            <v>0.6</v>
          </cell>
        </row>
        <row r="11">
          <cell r="B11" t="str">
            <v>Aviation gasoline</v>
          </cell>
          <cell r="C11">
            <v>0.6</v>
          </cell>
          <cell r="D11" t="str">
            <v>Aviation gasoline</v>
          </cell>
          <cell r="E11">
            <v>0.6</v>
          </cell>
          <cell r="F11" t="str">
            <v>Aviation gasoline</v>
          </cell>
          <cell r="G11">
            <v>0.6</v>
          </cell>
          <cell r="H11" t="str">
            <v>Aviation gasoline</v>
          </cell>
          <cell r="I11">
            <v>0.6</v>
          </cell>
          <cell r="J11" t="str">
            <v>Aviation gasoline</v>
          </cell>
          <cell r="K11">
            <v>0.6</v>
          </cell>
          <cell r="L11" t="str">
            <v>Aviation gasoline</v>
          </cell>
          <cell r="M11">
            <v>0.6</v>
          </cell>
          <cell r="N11" t="str">
            <v>Aviation gasoline</v>
          </cell>
          <cell r="O11">
            <v>0.6</v>
          </cell>
          <cell r="P11" t="str">
            <v>Aviation gasoline</v>
          </cell>
          <cell r="Q11">
            <v>0.6</v>
          </cell>
          <cell r="R11" t="str">
            <v>Aviation gasoline</v>
          </cell>
          <cell r="S11">
            <v>0.6</v>
          </cell>
        </row>
        <row r="12">
          <cell r="B12" t="str">
            <v>Jet gasoline</v>
          </cell>
          <cell r="C12">
            <v>0.6</v>
          </cell>
          <cell r="D12" t="str">
            <v>Jet gasoline</v>
          </cell>
          <cell r="E12">
            <v>0.6</v>
          </cell>
          <cell r="F12" t="str">
            <v>Jet gasoline</v>
          </cell>
          <cell r="G12">
            <v>0.6</v>
          </cell>
          <cell r="H12" t="str">
            <v>Jet gasoline</v>
          </cell>
          <cell r="I12">
            <v>0.6</v>
          </cell>
          <cell r="J12" t="str">
            <v>Jet gasoline</v>
          </cell>
          <cell r="K12">
            <v>0.6</v>
          </cell>
          <cell r="L12" t="str">
            <v>Jet gasoline</v>
          </cell>
          <cell r="M12">
            <v>0.6</v>
          </cell>
          <cell r="N12" t="str">
            <v>Jet gasoline</v>
          </cell>
          <cell r="O12">
            <v>0.6</v>
          </cell>
          <cell r="P12" t="str">
            <v>Jet gasoline</v>
          </cell>
          <cell r="Q12">
            <v>0.6</v>
          </cell>
          <cell r="R12" t="str">
            <v>Jet gasoline</v>
          </cell>
          <cell r="S12">
            <v>0.6</v>
          </cell>
        </row>
        <row r="13">
          <cell r="B13" t="str">
            <v>Jet kerosene</v>
          </cell>
          <cell r="C13">
            <v>0.6</v>
          </cell>
          <cell r="D13" t="str">
            <v>Jet kerosene</v>
          </cell>
          <cell r="E13">
            <v>0.6</v>
          </cell>
          <cell r="F13" t="str">
            <v>Jet kerosene</v>
          </cell>
          <cell r="G13">
            <v>0.6</v>
          </cell>
          <cell r="H13" t="str">
            <v>Jet kerosene</v>
          </cell>
          <cell r="I13">
            <v>0.6</v>
          </cell>
          <cell r="J13" t="str">
            <v>Jet kerosene</v>
          </cell>
          <cell r="K13">
            <v>0.6</v>
          </cell>
          <cell r="L13" t="str">
            <v>Jet kerosene</v>
          </cell>
          <cell r="M13">
            <v>0.6</v>
          </cell>
          <cell r="N13" t="str">
            <v>Jet kerosene</v>
          </cell>
          <cell r="O13">
            <v>0.6</v>
          </cell>
          <cell r="P13" t="str">
            <v>Jet kerosene</v>
          </cell>
          <cell r="Q13">
            <v>0.6</v>
          </cell>
          <cell r="R13" t="str">
            <v>Jet kerosene</v>
          </cell>
          <cell r="S13">
            <v>0.6</v>
          </cell>
        </row>
        <row r="14">
          <cell r="B14" t="str">
            <v>Other kerosene</v>
          </cell>
          <cell r="C14">
            <v>0.6</v>
          </cell>
          <cell r="D14" t="str">
            <v>Other kerosene</v>
          </cell>
          <cell r="E14">
            <v>0.6</v>
          </cell>
          <cell r="F14" t="str">
            <v>Other kerosene</v>
          </cell>
          <cell r="G14">
            <v>0.6</v>
          </cell>
          <cell r="H14" t="str">
            <v>Other kerosene</v>
          </cell>
          <cell r="I14">
            <v>0.6</v>
          </cell>
          <cell r="J14" t="str">
            <v>Other kerosene</v>
          </cell>
          <cell r="K14">
            <v>0.6</v>
          </cell>
          <cell r="L14" t="str">
            <v>Other kerosene</v>
          </cell>
          <cell r="M14">
            <v>0.6</v>
          </cell>
          <cell r="N14" t="str">
            <v>Other kerosene</v>
          </cell>
          <cell r="O14">
            <v>0.6</v>
          </cell>
          <cell r="P14" t="str">
            <v>Other kerosene</v>
          </cell>
          <cell r="Q14">
            <v>0.6</v>
          </cell>
          <cell r="R14" t="str">
            <v>Other kerosene</v>
          </cell>
          <cell r="S14">
            <v>0.6</v>
          </cell>
        </row>
        <row r="15">
          <cell r="B15" t="str">
            <v>Shale oil</v>
          </cell>
          <cell r="C15">
            <v>0.6</v>
          </cell>
          <cell r="D15" t="str">
            <v>Shale oil</v>
          </cell>
          <cell r="E15">
            <v>0.6</v>
          </cell>
          <cell r="F15" t="str">
            <v>Shale oil</v>
          </cell>
          <cell r="G15">
            <v>0.6</v>
          </cell>
          <cell r="H15" t="str">
            <v>Shale oil</v>
          </cell>
          <cell r="I15">
            <v>0.6</v>
          </cell>
          <cell r="J15" t="str">
            <v>Shale oil</v>
          </cell>
          <cell r="K15">
            <v>0.6</v>
          </cell>
          <cell r="L15" t="str">
            <v>Shale oil</v>
          </cell>
          <cell r="M15">
            <v>0.6</v>
          </cell>
          <cell r="N15" t="str">
            <v>Shale oil</v>
          </cell>
          <cell r="O15">
            <v>0.6</v>
          </cell>
          <cell r="P15" t="str">
            <v>Shale oil</v>
          </cell>
          <cell r="Q15">
            <v>0.6</v>
          </cell>
          <cell r="R15" t="str">
            <v>Shale oil</v>
          </cell>
          <cell r="S15">
            <v>0.6</v>
          </cell>
        </row>
        <row r="16">
          <cell r="B16" t="str">
            <v>Gas/Diesel oil</v>
          </cell>
          <cell r="C16">
            <v>0.6</v>
          </cell>
          <cell r="D16" t="str">
            <v>Gas/Diesel oil</v>
          </cell>
          <cell r="E16">
            <v>0.6</v>
          </cell>
          <cell r="F16" t="str">
            <v>Gas/Diesel oil</v>
          </cell>
          <cell r="G16">
            <v>0.6</v>
          </cell>
          <cell r="H16" t="str">
            <v>Gas/Diesel oil</v>
          </cell>
          <cell r="I16">
            <v>0.6</v>
          </cell>
          <cell r="J16" t="str">
            <v>Gas/Diesel oil</v>
          </cell>
          <cell r="K16">
            <v>0.6</v>
          </cell>
          <cell r="L16" t="str">
            <v>Gas/Diesel oil</v>
          </cell>
          <cell r="M16">
            <v>0.6</v>
          </cell>
          <cell r="N16" t="str">
            <v>Gas/Diesel oil</v>
          </cell>
          <cell r="O16">
            <v>0.6</v>
          </cell>
          <cell r="P16" t="str">
            <v>Gas/Diesel oil</v>
          </cell>
          <cell r="Q16">
            <v>0.6</v>
          </cell>
          <cell r="R16" t="str">
            <v>Gas/Diesel oil</v>
          </cell>
          <cell r="S16">
            <v>0.6</v>
          </cell>
        </row>
        <row r="17">
          <cell r="B17" t="str">
            <v>Residual fuel oil</v>
          </cell>
          <cell r="C17">
            <v>0.6</v>
          </cell>
          <cell r="D17" t="str">
            <v>Residual fuel oil</v>
          </cell>
          <cell r="E17">
            <v>0.6</v>
          </cell>
          <cell r="F17" t="str">
            <v>Residual fuel oil</v>
          </cell>
          <cell r="G17">
            <v>0.6</v>
          </cell>
          <cell r="H17" t="str">
            <v>Residual fuel oil</v>
          </cell>
          <cell r="I17">
            <v>0.6</v>
          </cell>
          <cell r="J17" t="str">
            <v>Residual fuel oil</v>
          </cell>
          <cell r="K17">
            <v>0.6</v>
          </cell>
          <cell r="L17" t="str">
            <v>Residual fuel oil</v>
          </cell>
          <cell r="M17">
            <v>0.6</v>
          </cell>
          <cell r="N17" t="str">
            <v>Residual fuel oil</v>
          </cell>
          <cell r="O17">
            <v>0.6</v>
          </cell>
          <cell r="P17" t="str">
            <v>Residual fuel oil</v>
          </cell>
          <cell r="Q17">
            <v>0.6</v>
          </cell>
          <cell r="R17" t="str">
            <v>Residual fuel oil</v>
          </cell>
          <cell r="S17">
            <v>0.6</v>
          </cell>
        </row>
        <row r="18">
          <cell r="B18" t="str">
            <v>Liquified Petroleum Gases</v>
          </cell>
          <cell r="C18">
            <v>0.1</v>
          </cell>
          <cell r="D18" t="str">
            <v>Liquified Petroleum Gases</v>
          </cell>
          <cell r="E18">
            <v>0.1</v>
          </cell>
          <cell r="F18" t="str">
            <v>Liquified Petroleum Gases</v>
          </cell>
          <cell r="G18">
            <v>0.1</v>
          </cell>
          <cell r="H18" t="str">
            <v>Liquified Petroleum Gases</v>
          </cell>
          <cell r="I18">
            <v>0.1</v>
          </cell>
          <cell r="J18" t="str">
            <v>Liquified Petroleum Gases</v>
          </cell>
          <cell r="K18">
            <v>0.1</v>
          </cell>
          <cell r="L18" t="str">
            <v>Liquified Petroleum Gases</v>
          </cell>
          <cell r="M18">
            <v>0.1</v>
          </cell>
          <cell r="N18" t="str">
            <v>Liquified Petroleum Gases</v>
          </cell>
          <cell r="O18">
            <v>0.1</v>
          </cell>
          <cell r="P18" t="str">
            <v>Liquified Petroleum Gases</v>
          </cell>
          <cell r="Q18">
            <v>0.1</v>
          </cell>
          <cell r="R18" t="str">
            <v>Liquified Petroleum Gases</v>
          </cell>
          <cell r="S18">
            <v>0.1</v>
          </cell>
        </row>
        <row r="19">
          <cell r="B19" t="str">
            <v>Ethane</v>
          </cell>
          <cell r="C19">
            <v>0.1</v>
          </cell>
          <cell r="D19" t="str">
            <v>Ethane</v>
          </cell>
          <cell r="E19">
            <v>0.1</v>
          </cell>
          <cell r="F19" t="str">
            <v>Ethane</v>
          </cell>
          <cell r="G19">
            <v>0.1</v>
          </cell>
          <cell r="H19" t="str">
            <v>Ethane</v>
          </cell>
          <cell r="I19">
            <v>0.1</v>
          </cell>
          <cell r="J19" t="str">
            <v>Ethane</v>
          </cell>
          <cell r="K19">
            <v>0.1</v>
          </cell>
          <cell r="L19" t="str">
            <v>Ethane</v>
          </cell>
          <cell r="M19">
            <v>0.1</v>
          </cell>
          <cell r="N19" t="str">
            <v>Ethane</v>
          </cell>
          <cell r="O19">
            <v>0.1</v>
          </cell>
          <cell r="P19" t="str">
            <v>Ethane</v>
          </cell>
          <cell r="Q19">
            <v>0.1</v>
          </cell>
          <cell r="R19" t="str">
            <v>Ethane</v>
          </cell>
          <cell r="S19">
            <v>0.1</v>
          </cell>
        </row>
        <row r="20">
          <cell r="B20" t="str">
            <v>Naphtha</v>
          </cell>
          <cell r="C20">
            <v>0.6</v>
          </cell>
          <cell r="D20" t="str">
            <v>Naphtha</v>
          </cell>
          <cell r="E20">
            <v>0.6</v>
          </cell>
          <cell r="F20" t="str">
            <v>Naphtha</v>
          </cell>
          <cell r="G20">
            <v>0.6</v>
          </cell>
          <cell r="H20" t="str">
            <v>Naphtha</v>
          </cell>
          <cell r="I20">
            <v>0.6</v>
          </cell>
          <cell r="J20" t="str">
            <v>Naphtha</v>
          </cell>
          <cell r="K20">
            <v>0.6</v>
          </cell>
          <cell r="L20" t="str">
            <v>Naphtha</v>
          </cell>
          <cell r="M20">
            <v>0.6</v>
          </cell>
          <cell r="N20" t="str">
            <v>Naphtha</v>
          </cell>
          <cell r="O20">
            <v>0.6</v>
          </cell>
          <cell r="P20" t="str">
            <v>Naphtha</v>
          </cell>
          <cell r="Q20">
            <v>0.6</v>
          </cell>
          <cell r="R20" t="str">
            <v>Naphtha</v>
          </cell>
          <cell r="S20">
            <v>0.6</v>
          </cell>
        </row>
        <row r="21">
          <cell r="B21" t="str">
            <v>Bitumen</v>
          </cell>
          <cell r="C21">
            <v>0.6</v>
          </cell>
          <cell r="D21" t="str">
            <v>Bitumen</v>
          </cell>
          <cell r="E21">
            <v>0.6</v>
          </cell>
          <cell r="F21" t="str">
            <v>Bitumen</v>
          </cell>
          <cell r="G21">
            <v>0.6</v>
          </cell>
          <cell r="H21" t="str">
            <v>Bitumen</v>
          </cell>
          <cell r="I21">
            <v>0.6</v>
          </cell>
          <cell r="J21" t="str">
            <v>Bitumen</v>
          </cell>
          <cell r="K21">
            <v>0.6</v>
          </cell>
          <cell r="L21" t="str">
            <v>Bitumen</v>
          </cell>
          <cell r="M21">
            <v>0.6</v>
          </cell>
          <cell r="N21" t="str">
            <v>Bitumen</v>
          </cell>
          <cell r="O21">
            <v>0.6</v>
          </cell>
          <cell r="P21" t="str">
            <v>Bitumen</v>
          </cell>
          <cell r="Q21">
            <v>0.6</v>
          </cell>
          <cell r="R21" t="str">
            <v>Bitumen</v>
          </cell>
          <cell r="S21">
            <v>0.6</v>
          </cell>
        </row>
        <row r="22">
          <cell r="B22" t="str">
            <v>Lubricants</v>
          </cell>
          <cell r="C22">
            <v>0.6</v>
          </cell>
          <cell r="D22" t="str">
            <v>Lubricants</v>
          </cell>
          <cell r="E22">
            <v>0.6</v>
          </cell>
          <cell r="F22" t="str">
            <v>Lubricants</v>
          </cell>
          <cell r="G22">
            <v>0.6</v>
          </cell>
          <cell r="H22" t="str">
            <v>Lubricants</v>
          </cell>
          <cell r="I22">
            <v>0.6</v>
          </cell>
          <cell r="J22" t="str">
            <v>Lubricants</v>
          </cell>
          <cell r="K22">
            <v>0.6</v>
          </cell>
          <cell r="L22" t="str">
            <v>Lubricants</v>
          </cell>
          <cell r="M22">
            <v>0.6</v>
          </cell>
          <cell r="N22" t="str">
            <v>Lubricants</v>
          </cell>
          <cell r="O22">
            <v>0.6</v>
          </cell>
          <cell r="P22" t="str">
            <v>Lubricants</v>
          </cell>
          <cell r="Q22">
            <v>0.6</v>
          </cell>
          <cell r="R22" t="str">
            <v>Lubricants</v>
          </cell>
          <cell r="S22">
            <v>0.6</v>
          </cell>
        </row>
        <row r="23">
          <cell r="B23" t="str">
            <v>Petroleum coke</v>
          </cell>
          <cell r="C23">
            <v>0.6</v>
          </cell>
          <cell r="D23" t="str">
            <v>Petroleum coke</v>
          </cell>
          <cell r="E23">
            <v>0.6</v>
          </cell>
          <cell r="F23" t="str">
            <v>Petroleum coke</v>
          </cell>
          <cell r="G23">
            <v>0.6</v>
          </cell>
          <cell r="H23" t="str">
            <v>Petroleum coke</v>
          </cell>
          <cell r="I23">
            <v>0.6</v>
          </cell>
          <cell r="J23" t="str">
            <v>Petroleum coke</v>
          </cell>
          <cell r="K23">
            <v>0.6</v>
          </cell>
          <cell r="L23" t="str">
            <v>Petroleum coke</v>
          </cell>
          <cell r="M23">
            <v>0.6</v>
          </cell>
          <cell r="N23" t="str">
            <v>Petroleum coke</v>
          </cell>
          <cell r="O23">
            <v>0.6</v>
          </cell>
          <cell r="P23" t="str">
            <v>Petroleum coke</v>
          </cell>
          <cell r="Q23">
            <v>0.6</v>
          </cell>
          <cell r="R23" t="str">
            <v>Petroleum coke</v>
          </cell>
          <cell r="S23">
            <v>0.6</v>
          </cell>
        </row>
        <row r="24">
          <cell r="B24" t="str">
            <v>Refinery feedstocks</v>
          </cell>
          <cell r="C24">
            <v>0.6</v>
          </cell>
          <cell r="D24" t="str">
            <v>Refinery feedstocks</v>
          </cell>
          <cell r="E24">
            <v>0.6</v>
          </cell>
          <cell r="F24" t="str">
            <v>Refinery feedstocks</v>
          </cell>
          <cell r="G24">
            <v>0.6</v>
          </cell>
          <cell r="H24" t="str">
            <v>Refinery feedstocks</v>
          </cell>
          <cell r="I24">
            <v>0.6</v>
          </cell>
          <cell r="J24" t="str">
            <v>Refinery feedstocks</v>
          </cell>
          <cell r="K24">
            <v>0.6</v>
          </cell>
          <cell r="L24" t="str">
            <v>Refinery feedstocks</v>
          </cell>
          <cell r="M24">
            <v>0.6</v>
          </cell>
          <cell r="N24" t="str">
            <v>Refinery feedstocks</v>
          </cell>
          <cell r="O24">
            <v>0.6</v>
          </cell>
          <cell r="P24" t="str">
            <v>Refinery feedstocks</v>
          </cell>
          <cell r="Q24">
            <v>0.6</v>
          </cell>
          <cell r="R24" t="str">
            <v>Refinery feedstocks</v>
          </cell>
          <cell r="S24">
            <v>0.6</v>
          </cell>
        </row>
        <row r="25">
          <cell r="B25" t="str">
            <v>Refinery gas</v>
          </cell>
          <cell r="C25">
            <v>0.1</v>
          </cell>
          <cell r="D25" t="str">
            <v>Refinery gas</v>
          </cell>
          <cell r="E25">
            <v>0.1</v>
          </cell>
          <cell r="F25" t="str">
            <v>Refinery gas</v>
          </cell>
          <cell r="G25">
            <v>0.1</v>
          </cell>
          <cell r="H25" t="str">
            <v>Refinery gas</v>
          </cell>
          <cell r="I25">
            <v>0.1</v>
          </cell>
          <cell r="J25" t="str">
            <v>Refinery gas</v>
          </cell>
          <cell r="K25">
            <v>0.1</v>
          </cell>
          <cell r="L25" t="str">
            <v>Refinery gas</v>
          </cell>
          <cell r="M25">
            <v>0.1</v>
          </cell>
          <cell r="N25" t="str">
            <v>Refinery gas</v>
          </cell>
          <cell r="O25">
            <v>0.1</v>
          </cell>
          <cell r="P25" t="str">
            <v>Refinery gas</v>
          </cell>
          <cell r="Q25">
            <v>0.1</v>
          </cell>
          <cell r="R25" t="str">
            <v>Refinery gas</v>
          </cell>
          <cell r="S25">
            <v>0.1</v>
          </cell>
        </row>
        <row r="26">
          <cell r="B26" t="str">
            <v>Paraffin waxes</v>
          </cell>
          <cell r="C26">
            <v>0.6</v>
          </cell>
          <cell r="D26" t="str">
            <v>Paraffin waxes</v>
          </cell>
          <cell r="E26">
            <v>0.6</v>
          </cell>
          <cell r="F26" t="str">
            <v>Paraffin waxes</v>
          </cell>
          <cell r="G26">
            <v>0.6</v>
          </cell>
          <cell r="H26" t="str">
            <v>Paraffin waxes</v>
          </cell>
          <cell r="I26">
            <v>0.6</v>
          </cell>
          <cell r="J26" t="str">
            <v>Paraffin waxes</v>
          </cell>
          <cell r="K26">
            <v>0.6</v>
          </cell>
          <cell r="L26" t="str">
            <v>Paraffin waxes</v>
          </cell>
          <cell r="M26">
            <v>0.6</v>
          </cell>
          <cell r="N26" t="str">
            <v>Paraffin waxes</v>
          </cell>
          <cell r="O26">
            <v>0.6</v>
          </cell>
          <cell r="P26" t="str">
            <v>Paraffin waxes</v>
          </cell>
          <cell r="Q26">
            <v>0.6</v>
          </cell>
          <cell r="R26" t="str">
            <v>Paraffin waxes</v>
          </cell>
          <cell r="S26">
            <v>0.6</v>
          </cell>
        </row>
        <row r="27">
          <cell r="B27" t="str">
            <v>White Spirit/SBP</v>
          </cell>
          <cell r="C27">
            <v>0.6</v>
          </cell>
          <cell r="D27" t="str">
            <v>White Spirit/SBP</v>
          </cell>
          <cell r="E27">
            <v>0.6</v>
          </cell>
          <cell r="F27" t="str">
            <v>White Spirit/SBP</v>
          </cell>
          <cell r="G27">
            <v>0.6</v>
          </cell>
          <cell r="H27" t="str">
            <v>White Spirit/SBP</v>
          </cell>
          <cell r="I27">
            <v>0.6</v>
          </cell>
          <cell r="J27" t="str">
            <v>White Spirit/SBP</v>
          </cell>
          <cell r="K27">
            <v>0.6</v>
          </cell>
          <cell r="L27" t="str">
            <v>White Spirit/SBP</v>
          </cell>
          <cell r="M27">
            <v>0.6</v>
          </cell>
          <cell r="N27" t="str">
            <v>White Spirit/SBP</v>
          </cell>
          <cell r="O27">
            <v>0.6</v>
          </cell>
          <cell r="P27" t="str">
            <v>White Spirit/SBP</v>
          </cell>
          <cell r="Q27">
            <v>0.6</v>
          </cell>
          <cell r="R27" t="str">
            <v>White Spirit/SBP</v>
          </cell>
          <cell r="S27">
            <v>0.6</v>
          </cell>
        </row>
        <row r="28">
          <cell r="B28" t="str">
            <v>Other petroleum products</v>
          </cell>
          <cell r="C28">
            <v>0.6</v>
          </cell>
          <cell r="D28" t="str">
            <v>Other petroleum products</v>
          </cell>
          <cell r="E28">
            <v>0.6</v>
          </cell>
          <cell r="F28" t="str">
            <v>Other petroleum products</v>
          </cell>
          <cell r="G28">
            <v>0.6</v>
          </cell>
          <cell r="H28" t="str">
            <v>Other petroleum products</v>
          </cell>
          <cell r="I28">
            <v>0.6</v>
          </cell>
          <cell r="J28" t="str">
            <v>Other petroleum products</v>
          </cell>
          <cell r="K28">
            <v>0.6</v>
          </cell>
          <cell r="L28" t="str">
            <v>Other petroleum products</v>
          </cell>
          <cell r="M28">
            <v>0.6</v>
          </cell>
          <cell r="N28" t="str">
            <v>Other petroleum products</v>
          </cell>
          <cell r="O28">
            <v>0.6</v>
          </cell>
          <cell r="P28" t="str">
            <v>Other petroleum products</v>
          </cell>
          <cell r="Q28">
            <v>0.6</v>
          </cell>
          <cell r="R28" t="str">
            <v>Other petroleum products</v>
          </cell>
          <cell r="S28">
            <v>0.6</v>
          </cell>
        </row>
        <row r="29">
          <cell r="B29" t="str">
            <v>Anthracite</v>
          </cell>
          <cell r="C29">
            <v>1.5</v>
          </cell>
          <cell r="D29" t="str">
            <v>Anthracite</v>
          </cell>
          <cell r="E29">
            <v>1.5</v>
          </cell>
          <cell r="F29" t="str">
            <v>Anthracite</v>
          </cell>
          <cell r="G29">
            <v>1.5</v>
          </cell>
          <cell r="H29" t="str">
            <v>Anthracite</v>
          </cell>
          <cell r="I29">
            <v>1.5</v>
          </cell>
          <cell r="J29" t="str">
            <v>Anthracite</v>
          </cell>
          <cell r="K29">
            <v>1.5</v>
          </cell>
          <cell r="L29" t="str">
            <v>Anthracite</v>
          </cell>
          <cell r="M29">
            <v>1.5</v>
          </cell>
          <cell r="N29" t="str">
            <v>Anthracite</v>
          </cell>
          <cell r="O29">
            <v>1.5</v>
          </cell>
          <cell r="P29" t="str">
            <v>Anthracite</v>
          </cell>
          <cell r="Q29">
            <v>1.5</v>
          </cell>
          <cell r="R29" t="str">
            <v>Anthracite</v>
          </cell>
          <cell r="S29">
            <v>1.5</v>
          </cell>
        </row>
        <row r="30">
          <cell r="B30" t="str">
            <v>Coking coal</v>
          </cell>
          <cell r="C30">
            <v>1.5</v>
          </cell>
          <cell r="D30" t="str">
            <v>Coking coal</v>
          </cell>
          <cell r="E30">
            <v>1.5</v>
          </cell>
          <cell r="F30" t="str">
            <v>Coking coal</v>
          </cell>
          <cell r="G30">
            <v>1.5</v>
          </cell>
          <cell r="H30" t="str">
            <v>Coking coal</v>
          </cell>
          <cell r="I30">
            <v>1.5</v>
          </cell>
          <cell r="J30" t="str">
            <v>Coking coal</v>
          </cell>
          <cell r="K30">
            <v>1.5</v>
          </cell>
          <cell r="L30" t="str">
            <v>Coking coal</v>
          </cell>
          <cell r="M30">
            <v>1.5</v>
          </cell>
          <cell r="N30" t="str">
            <v>Coking coal</v>
          </cell>
          <cell r="O30">
            <v>1.5</v>
          </cell>
          <cell r="P30" t="str">
            <v>Coking coal</v>
          </cell>
          <cell r="Q30">
            <v>1.5</v>
          </cell>
          <cell r="R30" t="str">
            <v>Coking coal</v>
          </cell>
          <cell r="S30">
            <v>1.5</v>
          </cell>
        </row>
        <row r="31">
          <cell r="B31" t="str">
            <v>Other bituminous coal</v>
          </cell>
          <cell r="C31">
            <v>1.5</v>
          </cell>
          <cell r="D31" t="str">
            <v>Other bituminous coal</v>
          </cell>
          <cell r="E31">
            <v>1.5</v>
          </cell>
          <cell r="F31" t="str">
            <v>Other bituminous coal</v>
          </cell>
          <cell r="G31">
            <v>1.5</v>
          </cell>
          <cell r="H31" t="str">
            <v>Other bituminous coal</v>
          </cell>
          <cell r="I31">
            <v>1.5</v>
          </cell>
          <cell r="J31" t="str">
            <v>Other bituminous coal</v>
          </cell>
          <cell r="K31">
            <v>1.5</v>
          </cell>
          <cell r="L31" t="str">
            <v>Other bituminous coal</v>
          </cell>
          <cell r="M31">
            <v>1.5</v>
          </cell>
          <cell r="N31" t="str">
            <v>Other bituminous coal</v>
          </cell>
          <cell r="O31">
            <v>1.5</v>
          </cell>
          <cell r="P31" t="str">
            <v>Other bituminous coal</v>
          </cell>
          <cell r="Q31">
            <v>1.5</v>
          </cell>
          <cell r="R31" t="str">
            <v>Other bituminous coal</v>
          </cell>
          <cell r="S31">
            <v>1.5</v>
          </cell>
        </row>
        <row r="32">
          <cell r="B32" t="str">
            <v>Sub bituminous coal</v>
          </cell>
          <cell r="C32">
            <v>1.5</v>
          </cell>
          <cell r="D32" t="str">
            <v>Sub bituminous coal</v>
          </cell>
          <cell r="E32">
            <v>1.5</v>
          </cell>
          <cell r="F32" t="str">
            <v>Sub bituminous coal</v>
          </cell>
          <cell r="G32">
            <v>1.5</v>
          </cell>
          <cell r="H32" t="str">
            <v>Sub bituminous coal</v>
          </cell>
          <cell r="I32">
            <v>1.5</v>
          </cell>
          <cell r="J32" t="str">
            <v>Sub bituminous coal</v>
          </cell>
          <cell r="K32">
            <v>1.5</v>
          </cell>
          <cell r="L32" t="str">
            <v>Sub bituminous coal</v>
          </cell>
          <cell r="M32">
            <v>1.5</v>
          </cell>
          <cell r="N32" t="str">
            <v>Sub bituminous coal</v>
          </cell>
          <cell r="O32">
            <v>1.5</v>
          </cell>
          <cell r="P32" t="str">
            <v>Sub bituminous coal</v>
          </cell>
          <cell r="Q32">
            <v>1.5</v>
          </cell>
          <cell r="R32" t="str">
            <v>Sub bituminous coal</v>
          </cell>
          <cell r="S32">
            <v>1.5</v>
          </cell>
        </row>
        <row r="33">
          <cell r="B33" t="str">
            <v>Lignite</v>
          </cell>
          <cell r="C33">
            <v>1.5</v>
          </cell>
          <cell r="D33" t="str">
            <v>Lignite</v>
          </cell>
          <cell r="E33">
            <v>1.5</v>
          </cell>
          <cell r="F33" t="str">
            <v>Lignite</v>
          </cell>
          <cell r="G33">
            <v>1.5</v>
          </cell>
          <cell r="H33" t="str">
            <v>Lignite</v>
          </cell>
          <cell r="I33">
            <v>1.5</v>
          </cell>
          <cell r="J33" t="str">
            <v>Lignite</v>
          </cell>
          <cell r="K33">
            <v>1.5</v>
          </cell>
          <cell r="L33" t="str">
            <v>Lignite</v>
          </cell>
          <cell r="M33">
            <v>1.5</v>
          </cell>
          <cell r="N33" t="str">
            <v>Lignite</v>
          </cell>
          <cell r="O33">
            <v>1.5</v>
          </cell>
          <cell r="P33" t="str">
            <v>Lignite</v>
          </cell>
          <cell r="Q33">
            <v>1.5</v>
          </cell>
          <cell r="R33" t="str">
            <v>Lignite</v>
          </cell>
          <cell r="S33">
            <v>1.5</v>
          </cell>
        </row>
        <row r="34">
          <cell r="B34" t="str">
            <v>Oil shale and tar sands</v>
          </cell>
          <cell r="C34">
            <v>1.5</v>
          </cell>
          <cell r="D34" t="str">
            <v>Oil shale and tar sands</v>
          </cell>
          <cell r="E34">
            <v>1.5</v>
          </cell>
          <cell r="F34" t="str">
            <v>Oil shale and tar sands</v>
          </cell>
          <cell r="G34">
            <v>1.5</v>
          </cell>
          <cell r="H34" t="str">
            <v>Oil shale and tar sands</v>
          </cell>
          <cell r="I34">
            <v>1.5</v>
          </cell>
          <cell r="J34" t="str">
            <v>Oil shale and tar sands</v>
          </cell>
          <cell r="K34">
            <v>1.5</v>
          </cell>
          <cell r="L34" t="str">
            <v>Oil shale and tar sands</v>
          </cell>
          <cell r="M34">
            <v>1.5</v>
          </cell>
          <cell r="N34" t="str">
            <v>Oil shale and tar sands</v>
          </cell>
          <cell r="O34">
            <v>1.5</v>
          </cell>
          <cell r="P34" t="str">
            <v>Oil shale and tar sands</v>
          </cell>
          <cell r="Q34">
            <v>1.5</v>
          </cell>
          <cell r="R34" t="str">
            <v>Oil shale and tar sands</v>
          </cell>
          <cell r="S34">
            <v>1.5</v>
          </cell>
        </row>
        <row r="35">
          <cell r="B35" t="str">
            <v>Brown coal briquettes</v>
          </cell>
          <cell r="C35">
            <v>1.5</v>
          </cell>
          <cell r="D35" t="str">
            <v>Brown coal briquettes</v>
          </cell>
          <cell r="E35">
            <v>1.5</v>
          </cell>
          <cell r="F35" t="str">
            <v>Brown coal briquettes</v>
          </cell>
          <cell r="G35">
            <v>1.5</v>
          </cell>
          <cell r="H35" t="str">
            <v>Brown coal briquettes</v>
          </cell>
          <cell r="I35">
            <v>1.5</v>
          </cell>
          <cell r="J35" t="str">
            <v>Brown coal briquettes</v>
          </cell>
          <cell r="K35">
            <v>1.5</v>
          </cell>
          <cell r="L35" t="str">
            <v>Brown coal briquettes</v>
          </cell>
          <cell r="M35">
            <v>1.5</v>
          </cell>
          <cell r="N35" t="str">
            <v>Brown coal briquettes</v>
          </cell>
          <cell r="O35">
            <v>1.5</v>
          </cell>
          <cell r="P35" t="str">
            <v>Brown coal briquettes</v>
          </cell>
          <cell r="Q35">
            <v>1.5</v>
          </cell>
          <cell r="R35" t="str">
            <v>Brown coal briquettes</v>
          </cell>
          <cell r="S35">
            <v>1.5</v>
          </cell>
        </row>
        <row r="36">
          <cell r="B36" t="str">
            <v>Patent fuel</v>
          </cell>
          <cell r="C36">
            <v>1.5</v>
          </cell>
          <cell r="D36" t="str">
            <v>Patent fuel</v>
          </cell>
          <cell r="E36">
            <v>1.5</v>
          </cell>
          <cell r="F36" t="str">
            <v>Patent fuel</v>
          </cell>
          <cell r="G36">
            <v>1.5</v>
          </cell>
          <cell r="H36" t="str">
            <v>Patent fuel</v>
          </cell>
          <cell r="I36">
            <v>1.5</v>
          </cell>
          <cell r="J36" t="str">
            <v>Patent fuel</v>
          </cell>
          <cell r="K36">
            <v>1.5</v>
          </cell>
          <cell r="L36" t="str">
            <v>Patent fuel</v>
          </cell>
          <cell r="M36">
            <v>1.5</v>
          </cell>
          <cell r="N36" t="str">
            <v>Patent fuel</v>
          </cell>
          <cell r="O36">
            <v>1.5</v>
          </cell>
          <cell r="P36" t="str">
            <v>Patent fuel</v>
          </cell>
          <cell r="Q36">
            <v>1.5</v>
          </cell>
          <cell r="R36" t="str">
            <v>Patent fuel</v>
          </cell>
          <cell r="S36">
            <v>1.5</v>
          </cell>
        </row>
        <row r="37">
          <cell r="B37" t="str">
            <v>Coke oven coke</v>
          </cell>
          <cell r="C37">
            <v>1.5</v>
          </cell>
          <cell r="D37" t="str">
            <v>Coke oven coke</v>
          </cell>
          <cell r="E37">
            <v>1.5</v>
          </cell>
          <cell r="F37" t="str">
            <v>Coke oven coke</v>
          </cell>
          <cell r="G37">
            <v>1.5</v>
          </cell>
          <cell r="H37" t="str">
            <v>Coke oven coke</v>
          </cell>
          <cell r="I37">
            <v>1.5</v>
          </cell>
          <cell r="J37" t="str">
            <v>Coke oven coke</v>
          </cell>
          <cell r="K37">
            <v>1.5</v>
          </cell>
          <cell r="L37" t="str">
            <v>Coke oven coke</v>
          </cell>
          <cell r="M37">
            <v>1.5</v>
          </cell>
          <cell r="N37" t="str">
            <v>Coke oven coke</v>
          </cell>
          <cell r="O37">
            <v>1.5</v>
          </cell>
          <cell r="P37" t="str">
            <v>Coke oven coke</v>
          </cell>
          <cell r="Q37">
            <v>1.5</v>
          </cell>
          <cell r="R37" t="str">
            <v>Coke oven coke</v>
          </cell>
          <cell r="S37">
            <v>1.5</v>
          </cell>
        </row>
        <row r="38">
          <cell r="B38" t="str">
            <v>Lignite coke</v>
          </cell>
          <cell r="C38">
            <v>1.5</v>
          </cell>
          <cell r="D38" t="str">
            <v>Lignite coke</v>
          </cell>
          <cell r="E38">
            <v>1.5</v>
          </cell>
          <cell r="F38" t="str">
            <v>Lignite coke</v>
          </cell>
          <cell r="G38">
            <v>1.5</v>
          </cell>
          <cell r="H38" t="str">
            <v>Lignite coke</v>
          </cell>
          <cell r="I38">
            <v>1.5</v>
          </cell>
          <cell r="J38" t="str">
            <v>Lignite coke</v>
          </cell>
          <cell r="K38">
            <v>1.5</v>
          </cell>
          <cell r="L38" t="str">
            <v>Lignite coke</v>
          </cell>
          <cell r="M38">
            <v>1.5</v>
          </cell>
          <cell r="N38" t="str">
            <v>Lignite coke</v>
          </cell>
          <cell r="O38">
            <v>1.5</v>
          </cell>
          <cell r="P38" t="str">
            <v>Lignite coke</v>
          </cell>
          <cell r="Q38">
            <v>1.5</v>
          </cell>
          <cell r="R38" t="str">
            <v>Lignite coke</v>
          </cell>
          <cell r="S38">
            <v>1.5</v>
          </cell>
        </row>
        <row r="39">
          <cell r="B39" t="str">
            <v>Gas coke</v>
          </cell>
          <cell r="C39">
            <v>0.1</v>
          </cell>
          <cell r="D39" t="str">
            <v>Gas coke</v>
          </cell>
          <cell r="E39">
            <v>0.1</v>
          </cell>
          <cell r="F39" t="str">
            <v>Gas coke</v>
          </cell>
          <cell r="G39">
            <v>0.1</v>
          </cell>
          <cell r="H39" t="str">
            <v>Gas coke</v>
          </cell>
          <cell r="I39">
            <v>0.1</v>
          </cell>
          <cell r="J39" t="str">
            <v>Gas coke</v>
          </cell>
          <cell r="K39">
            <v>0.1</v>
          </cell>
          <cell r="L39" t="str">
            <v>Gas coke</v>
          </cell>
          <cell r="M39">
            <v>0.1</v>
          </cell>
          <cell r="N39" t="str">
            <v>Gas coke</v>
          </cell>
          <cell r="O39">
            <v>0.1</v>
          </cell>
          <cell r="P39" t="str">
            <v>Gas coke</v>
          </cell>
          <cell r="Q39">
            <v>0.1</v>
          </cell>
          <cell r="R39" t="str">
            <v>Gas coke</v>
          </cell>
          <cell r="S39">
            <v>0.1</v>
          </cell>
        </row>
        <row r="40">
          <cell r="B40" t="str">
            <v>Coal tar</v>
          </cell>
          <cell r="C40">
            <v>1.5</v>
          </cell>
          <cell r="D40" t="str">
            <v>Coal tar</v>
          </cell>
          <cell r="E40">
            <v>1.5</v>
          </cell>
          <cell r="F40" t="str">
            <v>Coal tar</v>
          </cell>
          <cell r="G40">
            <v>1.5</v>
          </cell>
          <cell r="H40" t="str">
            <v>Coal tar</v>
          </cell>
          <cell r="I40">
            <v>1.5</v>
          </cell>
          <cell r="J40" t="str">
            <v>Coal tar</v>
          </cell>
          <cell r="K40">
            <v>1.5</v>
          </cell>
          <cell r="L40" t="str">
            <v>Coal tar</v>
          </cell>
          <cell r="M40">
            <v>1.5</v>
          </cell>
          <cell r="N40" t="str">
            <v>Coal tar</v>
          </cell>
          <cell r="O40">
            <v>1.5</v>
          </cell>
          <cell r="P40" t="str">
            <v>Coal tar</v>
          </cell>
          <cell r="Q40">
            <v>1.5</v>
          </cell>
          <cell r="R40" t="str">
            <v>Coal tar</v>
          </cell>
          <cell r="S40">
            <v>1.5</v>
          </cell>
        </row>
        <row r="41">
          <cell r="B41" t="str">
            <v>Gas works gas</v>
          </cell>
          <cell r="C41">
            <v>0.1</v>
          </cell>
          <cell r="D41" t="str">
            <v>Gas works gas</v>
          </cell>
          <cell r="E41">
            <v>0.1</v>
          </cell>
          <cell r="F41" t="str">
            <v>Gas works gas</v>
          </cell>
          <cell r="G41">
            <v>0.1</v>
          </cell>
          <cell r="H41" t="str">
            <v>Gas works gas</v>
          </cell>
          <cell r="I41">
            <v>0.1</v>
          </cell>
          <cell r="J41" t="str">
            <v>Gas works gas</v>
          </cell>
          <cell r="K41">
            <v>0.1</v>
          </cell>
          <cell r="L41" t="str">
            <v>Gas works gas</v>
          </cell>
          <cell r="M41">
            <v>0.1</v>
          </cell>
          <cell r="N41" t="str">
            <v>Gas works gas</v>
          </cell>
          <cell r="O41">
            <v>0.1</v>
          </cell>
          <cell r="P41" t="str">
            <v>Gas works gas</v>
          </cell>
          <cell r="Q41">
            <v>0.1</v>
          </cell>
          <cell r="R41" t="str">
            <v>Gas works gas</v>
          </cell>
          <cell r="S41">
            <v>0.1</v>
          </cell>
        </row>
        <row r="42">
          <cell r="B42" t="str">
            <v>Coke oven gas</v>
          </cell>
          <cell r="C42">
            <v>0.1</v>
          </cell>
          <cell r="D42" t="str">
            <v>Coke oven gas</v>
          </cell>
          <cell r="E42">
            <v>0.1</v>
          </cell>
          <cell r="F42" t="str">
            <v>Coke oven gas</v>
          </cell>
          <cell r="G42">
            <v>0.1</v>
          </cell>
          <cell r="H42" t="str">
            <v>Coke oven gas</v>
          </cell>
          <cell r="I42">
            <v>0.1</v>
          </cell>
          <cell r="J42" t="str">
            <v>Coke oven gas</v>
          </cell>
          <cell r="K42">
            <v>0.1</v>
          </cell>
          <cell r="L42" t="str">
            <v>Coke oven gas</v>
          </cell>
          <cell r="M42">
            <v>0.1</v>
          </cell>
          <cell r="N42" t="str">
            <v>Coke oven gas</v>
          </cell>
          <cell r="O42">
            <v>0.1</v>
          </cell>
          <cell r="P42" t="str">
            <v>Coke oven gas</v>
          </cell>
          <cell r="Q42">
            <v>0.1</v>
          </cell>
          <cell r="R42" t="str">
            <v>Coke oven gas</v>
          </cell>
          <cell r="S42">
            <v>0.1</v>
          </cell>
        </row>
        <row r="43">
          <cell r="B43" t="str">
            <v>Blast furnace gas</v>
          </cell>
          <cell r="C43">
            <v>0.1</v>
          </cell>
          <cell r="D43" t="str">
            <v>Blast furnace gas</v>
          </cell>
          <cell r="E43">
            <v>0.1</v>
          </cell>
          <cell r="F43" t="str">
            <v>Blast furnace gas</v>
          </cell>
          <cell r="G43">
            <v>0.1</v>
          </cell>
          <cell r="H43" t="str">
            <v>Blast furnace gas</v>
          </cell>
          <cell r="I43">
            <v>0.1</v>
          </cell>
          <cell r="J43" t="str">
            <v>Blast furnace gas</v>
          </cell>
          <cell r="K43">
            <v>0.1</v>
          </cell>
          <cell r="L43" t="str">
            <v>Blast furnace gas</v>
          </cell>
          <cell r="M43">
            <v>0.1</v>
          </cell>
          <cell r="N43" t="str">
            <v>Blast furnace gas</v>
          </cell>
          <cell r="O43">
            <v>0.1</v>
          </cell>
          <cell r="P43" t="str">
            <v>Blast furnace gas</v>
          </cell>
          <cell r="Q43">
            <v>0.1</v>
          </cell>
          <cell r="R43" t="str">
            <v>Blast furnace gas</v>
          </cell>
          <cell r="S43">
            <v>0.1</v>
          </cell>
        </row>
        <row r="44">
          <cell r="B44" t="str">
            <v>Oxygen steel furnace gas</v>
          </cell>
          <cell r="C44">
            <v>0.1</v>
          </cell>
          <cell r="D44" t="str">
            <v>Oxygen steel furnace gas</v>
          </cell>
          <cell r="E44">
            <v>0.1</v>
          </cell>
          <cell r="F44" t="str">
            <v>Oxygen steel furnace gas</v>
          </cell>
          <cell r="G44">
            <v>0.1</v>
          </cell>
          <cell r="H44" t="str">
            <v>Oxygen steel furnace gas</v>
          </cell>
          <cell r="I44">
            <v>0.1</v>
          </cell>
          <cell r="J44" t="str">
            <v>Oxygen steel furnace gas</v>
          </cell>
          <cell r="K44">
            <v>0.1</v>
          </cell>
          <cell r="L44" t="str">
            <v>Oxygen steel furnace gas</v>
          </cell>
          <cell r="M44">
            <v>0.1</v>
          </cell>
          <cell r="N44" t="str">
            <v>Oxygen steel furnace gas</v>
          </cell>
          <cell r="O44">
            <v>0.1</v>
          </cell>
          <cell r="P44" t="str">
            <v>Oxygen steel furnace gas</v>
          </cell>
          <cell r="Q44">
            <v>0.1</v>
          </cell>
          <cell r="R44" t="str">
            <v>Oxygen steel furnace gas</v>
          </cell>
          <cell r="S44">
            <v>0.1</v>
          </cell>
        </row>
        <row r="45">
          <cell r="B45" t="str">
            <v>Natural gas</v>
          </cell>
          <cell r="C45">
            <v>0.1</v>
          </cell>
          <cell r="D45" t="str">
            <v>Natural gas</v>
          </cell>
          <cell r="E45">
            <v>0.1</v>
          </cell>
          <cell r="F45" t="str">
            <v>Natural gas</v>
          </cell>
          <cell r="G45">
            <v>0.1</v>
          </cell>
          <cell r="H45" t="str">
            <v>Natural gas</v>
          </cell>
          <cell r="I45">
            <v>0.1</v>
          </cell>
          <cell r="J45" t="str">
            <v>Natural gas</v>
          </cell>
          <cell r="K45">
            <v>0.1</v>
          </cell>
          <cell r="L45" t="str">
            <v>Natural gas</v>
          </cell>
          <cell r="M45">
            <v>0.1</v>
          </cell>
          <cell r="N45" t="str">
            <v>Natural gas</v>
          </cell>
          <cell r="O45">
            <v>0.1</v>
          </cell>
          <cell r="P45" t="str">
            <v>Natural gas</v>
          </cell>
          <cell r="Q45">
            <v>0.1</v>
          </cell>
          <cell r="R45" t="str">
            <v>Natural gas</v>
          </cell>
          <cell r="S45">
            <v>0.1</v>
          </cell>
        </row>
        <row r="46">
          <cell r="B46" t="str">
            <v>Municipal waste (Non biomass fraction)</v>
          </cell>
          <cell r="C46">
            <v>4</v>
          </cell>
          <cell r="D46" t="str">
            <v>Municipal waste (Non biomass fraction)</v>
          </cell>
          <cell r="E46">
            <v>4</v>
          </cell>
          <cell r="F46" t="str">
            <v>Municipal waste (Non biomass fraction)</v>
          </cell>
          <cell r="G46">
            <v>4</v>
          </cell>
          <cell r="H46" t="str">
            <v>Municipal waste (Non biomass fraction)</v>
          </cell>
          <cell r="I46">
            <v>4</v>
          </cell>
          <cell r="J46" t="str">
            <v>Municipal waste (Non biomass fraction)</v>
          </cell>
          <cell r="K46">
            <v>4</v>
          </cell>
          <cell r="L46" t="str">
            <v>Municipal waste (Non biomass fraction)</v>
          </cell>
          <cell r="M46">
            <v>4</v>
          </cell>
          <cell r="N46" t="str">
            <v>Municipal waste (Non biomass fraction)</v>
          </cell>
          <cell r="O46">
            <v>4</v>
          </cell>
          <cell r="P46" t="str">
            <v>Municipal waste (Non biomass fraction)</v>
          </cell>
          <cell r="Q46">
            <v>4</v>
          </cell>
          <cell r="R46" t="str">
            <v>Municipal waste (Non biomass fraction)</v>
          </cell>
          <cell r="S46">
            <v>4</v>
          </cell>
        </row>
        <row r="47">
          <cell r="B47" t="str">
            <v>Industrial wastes</v>
          </cell>
          <cell r="C47">
            <v>4</v>
          </cell>
          <cell r="D47" t="str">
            <v>Industrial wastes</v>
          </cell>
          <cell r="E47">
            <v>4</v>
          </cell>
          <cell r="F47" t="str">
            <v>Industrial wastes</v>
          </cell>
          <cell r="G47">
            <v>4</v>
          </cell>
          <cell r="H47" t="str">
            <v>Industrial wastes</v>
          </cell>
          <cell r="I47">
            <v>4</v>
          </cell>
          <cell r="J47" t="str">
            <v>Industrial wastes</v>
          </cell>
          <cell r="K47">
            <v>4</v>
          </cell>
          <cell r="L47" t="str">
            <v>Industrial wastes</v>
          </cell>
          <cell r="M47">
            <v>4</v>
          </cell>
          <cell r="N47" t="str">
            <v>Industrial wastes</v>
          </cell>
          <cell r="O47">
            <v>4</v>
          </cell>
          <cell r="P47" t="str">
            <v>Industrial wastes</v>
          </cell>
          <cell r="Q47">
            <v>4</v>
          </cell>
          <cell r="R47" t="str">
            <v>Industrial wastes</v>
          </cell>
          <cell r="S47">
            <v>4</v>
          </cell>
        </row>
        <row r="48">
          <cell r="B48" t="str">
            <v>Waste oils</v>
          </cell>
          <cell r="C48">
            <v>4</v>
          </cell>
          <cell r="D48" t="str">
            <v>Waste oils</v>
          </cell>
          <cell r="E48">
            <v>4</v>
          </cell>
          <cell r="F48" t="str">
            <v>Waste oils</v>
          </cell>
          <cell r="G48">
            <v>4</v>
          </cell>
          <cell r="H48" t="str">
            <v>Waste oils</v>
          </cell>
          <cell r="I48">
            <v>4</v>
          </cell>
          <cell r="J48" t="str">
            <v>Waste oils</v>
          </cell>
          <cell r="K48">
            <v>4</v>
          </cell>
          <cell r="L48" t="str">
            <v>Waste oils</v>
          </cell>
          <cell r="M48">
            <v>4</v>
          </cell>
          <cell r="N48" t="str">
            <v>Waste oils</v>
          </cell>
          <cell r="O48">
            <v>4</v>
          </cell>
          <cell r="P48" t="str">
            <v>Waste oils</v>
          </cell>
          <cell r="Q48">
            <v>4</v>
          </cell>
          <cell r="R48" t="str">
            <v>Waste oils</v>
          </cell>
          <cell r="S48">
            <v>4</v>
          </cell>
        </row>
        <row r="49">
          <cell r="B49" t="str">
            <v>Wood or Wood waste</v>
          </cell>
          <cell r="C49">
            <v>4</v>
          </cell>
          <cell r="D49" t="str">
            <v>Wood or Wood waste</v>
          </cell>
          <cell r="E49">
            <v>4</v>
          </cell>
          <cell r="F49" t="str">
            <v>Wood or Wood waste</v>
          </cell>
          <cell r="G49">
            <v>4</v>
          </cell>
          <cell r="H49" t="str">
            <v>Wood or Wood waste</v>
          </cell>
          <cell r="I49">
            <v>4</v>
          </cell>
          <cell r="J49" t="str">
            <v>Wood or Wood waste</v>
          </cell>
          <cell r="K49">
            <v>4</v>
          </cell>
          <cell r="L49" t="str">
            <v>Wood or Wood waste</v>
          </cell>
          <cell r="M49">
            <v>4</v>
          </cell>
          <cell r="N49" t="str">
            <v>Wood or Wood waste</v>
          </cell>
          <cell r="O49">
            <v>4</v>
          </cell>
          <cell r="P49" t="str">
            <v>Wood or Wood waste</v>
          </cell>
          <cell r="Q49">
            <v>4</v>
          </cell>
          <cell r="R49" t="str">
            <v>Wood or Wood waste</v>
          </cell>
          <cell r="S49">
            <v>4</v>
          </cell>
        </row>
        <row r="50">
          <cell r="B50" t="str">
            <v>Sulphite lyes (Black liqour)</v>
          </cell>
          <cell r="C50">
            <v>2</v>
          </cell>
          <cell r="D50" t="str">
            <v>Sulphite lyes (Black liqour)</v>
          </cell>
          <cell r="E50">
            <v>2</v>
          </cell>
          <cell r="F50" t="str">
            <v>Sulphite lyes (Black liqour)</v>
          </cell>
          <cell r="G50">
            <v>2</v>
          </cell>
          <cell r="H50" t="str">
            <v>Sulphite lyes (Black liqour)</v>
          </cell>
          <cell r="I50">
            <v>2</v>
          </cell>
          <cell r="J50" t="str">
            <v>Sulphite lyes (Black liqour)</v>
          </cell>
          <cell r="K50">
            <v>2</v>
          </cell>
          <cell r="L50" t="str">
            <v>Sulphite lyes (Black liqour)</v>
          </cell>
          <cell r="M50">
            <v>2</v>
          </cell>
          <cell r="N50" t="str">
            <v>Sulphite lyes (Black liqour)</v>
          </cell>
          <cell r="O50">
            <v>2</v>
          </cell>
          <cell r="P50" t="str">
            <v>Sulphite lyes (Black liqour)</v>
          </cell>
          <cell r="Q50">
            <v>2</v>
          </cell>
          <cell r="R50" t="str">
            <v>Sulphite lyes (Black liqour)</v>
          </cell>
          <cell r="S50">
            <v>2</v>
          </cell>
        </row>
        <row r="51">
          <cell r="B51" t="str">
            <v>Other primary solid biomass fuels</v>
          </cell>
          <cell r="C51">
            <v>4</v>
          </cell>
          <cell r="D51" t="str">
            <v>Other primary solid biomass fuels</v>
          </cell>
          <cell r="E51">
            <v>4</v>
          </cell>
          <cell r="F51" t="str">
            <v>Other primary solid biomass fuels</v>
          </cell>
          <cell r="G51">
            <v>4</v>
          </cell>
          <cell r="H51" t="str">
            <v>Other primary solid biomass fuels</v>
          </cell>
          <cell r="I51">
            <v>4</v>
          </cell>
          <cell r="J51" t="str">
            <v>Other primary solid biomass fuels</v>
          </cell>
          <cell r="K51">
            <v>4</v>
          </cell>
          <cell r="L51" t="str">
            <v>Other primary solid biomass fuels</v>
          </cell>
          <cell r="M51">
            <v>4</v>
          </cell>
          <cell r="N51" t="str">
            <v>Other primary solid biomass fuels</v>
          </cell>
          <cell r="O51">
            <v>4</v>
          </cell>
          <cell r="P51" t="str">
            <v>Other primary solid biomass fuels</v>
          </cell>
          <cell r="Q51">
            <v>4</v>
          </cell>
          <cell r="R51" t="str">
            <v>Other primary solid biomass fuels</v>
          </cell>
          <cell r="S51">
            <v>4</v>
          </cell>
        </row>
        <row r="52">
          <cell r="B52" t="str">
            <v>Charcoal</v>
          </cell>
          <cell r="C52">
            <v>4</v>
          </cell>
          <cell r="D52" t="str">
            <v>Charcoal</v>
          </cell>
          <cell r="E52">
            <v>4</v>
          </cell>
          <cell r="F52" t="str">
            <v>Charcoal</v>
          </cell>
          <cell r="G52">
            <v>4</v>
          </cell>
          <cell r="H52" t="str">
            <v>Charcoal</v>
          </cell>
          <cell r="I52">
            <v>1</v>
          </cell>
          <cell r="J52" t="str">
            <v>Charcoal</v>
          </cell>
          <cell r="K52">
            <v>1</v>
          </cell>
          <cell r="L52" t="str">
            <v>Charcoal</v>
          </cell>
          <cell r="M52">
            <v>1</v>
          </cell>
          <cell r="N52" t="str">
            <v>Charcoal</v>
          </cell>
          <cell r="O52">
            <v>1</v>
          </cell>
          <cell r="P52" t="str">
            <v>Charcoal</v>
          </cell>
          <cell r="Q52">
            <v>1</v>
          </cell>
          <cell r="R52" t="str">
            <v>Charcoal</v>
          </cell>
          <cell r="S52">
            <v>1</v>
          </cell>
        </row>
        <row r="53">
          <cell r="B53" t="str">
            <v>Biogasoline</v>
          </cell>
          <cell r="C53">
            <v>0.6</v>
          </cell>
          <cell r="D53" t="str">
            <v>Biogasoline</v>
          </cell>
          <cell r="E53">
            <v>0.6</v>
          </cell>
          <cell r="F53" t="str">
            <v>Biogasoline</v>
          </cell>
          <cell r="G53">
            <v>0.6</v>
          </cell>
          <cell r="H53" t="str">
            <v>Biogasoline</v>
          </cell>
          <cell r="I53">
            <v>0.6</v>
          </cell>
          <cell r="J53" t="str">
            <v>Biogasoline</v>
          </cell>
          <cell r="K53">
            <v>0.6</v>
          </cell>
          <cell r="L53" t="str">
            <v>Biogasoline</v>
          </cell>
          <cell r="M53">
            <v>0.6</v>
          </cell>
          <cell r="N53" t="str">
            <v>Biogasoline</v>
          </cell>
          <cell r="O53">
            <v>0.6</v>
          </cell>
          <cell r="P53" t="str">
            <v>Biogasoline</v>
          </cell>
          <cell r="Q53">
            <v>0.6</v>
          </cell>
          <cell r="R53" t="str">
            <v>Biogasoline</v>
          </cell>
          <cell r="S53">
            <v>0.6</v>
          </cell>
        </row>
        <row r="54">
          <cell r="B54" t="str">
            <v>Biodiesels</v>
          </cell>
          <cell r="C54">
            <v>0.6</v>
          </cell>
          <cell r="D54" t="str">
            <v>Biodiesels</v>
          </cell>
          <cell r="E54">
            <v>0.6</v>
          </cell>
          <cell r="F54" t="str">
            <v>Biodiesels</v>
          </cell>
          <cell r="G54">
            <v>0.6</v>
          </cell>
          <cell r="H54" t="str">
            <v>Biodiesels</v>
          </cell>
          <cell r="I54">
            <v>0.6</v>
          </cell>
          <cell r="J54" t="str">
            <v>Biodiesels</v>
          </cell>
          <cell r="K54">
            <v>0.6</v>
          </cell>
          <cell r="L54" t="str">
            <v>Biodiesels</v>
          </cell>
          <cell r="M54">
            <v>0.6</v>
          </cell>
          <cell r="N54" t="str">
            <v>Biodiesels</v>
          </cell>
          <cell r="O54">
            <v>0.6</v>
          </cell>
          <cell r="P54" t="str">
            <v>Biodiesels</v>
          </cell>
          <cell r="Q54">
            <v>0.6</v>
          </cell>
          <cell r="R54" t="str">
            <v>Biodiesels</v>
          </cell>
          <cell r="S54">
            <v>0.6</v>
          </cell>
        </row>
        <row r="55">
          <cell r="B55" t="str">
            <v>Other liquid biofuels</v>
          </cell>
          <cell r="C55">
            <v>0.6</v>
          </cell>
          <cell r="D55" t="str">
            <v>Other liquid biofuels</v>
          </cell>
          <cell r="E55">
            <v>0.6</v>
          </cell>
          <cell r="F55" t="str">
            <v>Other liquid biofuels</v>
          </cell>
          <cell r="G55">
            <v>0.6</v>
          </cell>
          <cell r="H55" t="str">
            <v>Other liquid biofuels</v>
          </cell>
          <cell r="I55">
            <v>0.6</v>
          </cell>
          <cell r="J55" t="str">
            <v>Other liquid biofuels</v>
          </cell>
          <cell r="K55">
            <v>0.6</v>
          </cell>
          <cell r="L55" t="str">
            <v>Other liquid biofuels</v>
          </cell>
          <cell r="M55">
            <v>0.6</v>
          </cell>
          <cell r="N55" t="str">
            <v>Other liquid biofuels</v>
          </cell>
          <cell r="O55">
            <v>0.6</v>
          </cell>
          <cell r="P55" t="str">
            <v>Other liquid biofuels</v>
          </cell>
          <cell r="Q55">
            <v>0.6</v>
          </cell>
          <cell r="R55" t="str">
            <v>Other liquid biofuels</v>
          </cell>
          <cell r="S55">
            <v>0.6</v>
          </cell>
        </row>
        <row r="56">
          <cell r="B56" t="str">
            <v>Landfill gas</v>
          </cell>
          <cell r="C56">
            <v>0.1</v>
          </cell>
          <cell r="D56" t="str">
            <v>Landfill gas</v>
          </cell>
          <cell r="E56">
            <v>0.1</v>
          </cell>
          <cell r="F56" t="str">
            <v>Landfill gas</v>
          </cell>
          <cell r="G56">
            <v>0.1</v>
          </cell>
          <cell r="H56" t="str">
            <v>Landfill gas</v>
          </cell>
          <cell r="I56">
            <v>0.1</v>
          </cell>
          <cell r="J56" t="str">
            <v>Landfill gas</v>
          </cell>
          <cell r="K56">
            <v>0.1</v>
          </cell>
          <cell r="L56" t="str">
            <v>Landfill gas</v>
          </cell>
          <cell r="M56">
            <v>0.1</v>
          </cell>
          <cell r="N56" t="str">
            <v>Landfill gas</v>
          </cell>
          <cell r="O56">
            <v>0.1</v>
          </cell>
          <cell r="P56" t="str">
            <v>Landfill gas</v>
          </cell>
          <cell r="Q56">
            <v>0.1</v>
          </cell>
          <cell r="R56" t="str">
            <v>Landfill gas</v>
          </cell>
          <cell r="S56">
            <v>0.1</v>
          </cell>
        </row>
        <row r="57">
          <cell r="B57" t="str">
            <v>Sludge gas</v>
          </cell>
          <cell r="C57">
            <v>0.1</v>
          </cell>
          <cell r="D57" t="str">
            <v>Sludge gas</v>
          </cell>
          <cell r="E57">
            <v>0.1</v>
          </cell>
          <cell r="F57" t="str">
            <v>Sludge gas</v>
          </cell>
          <cell r="G57">
            <v>0.1</v>
          </cell>
          <cell r="H57" t="str">
            <v>Sludge gas</v>
          </cell>
          <cell r="I57">
            <v>0.1</v>
          </cell>
          <cell r="J57" t="str">
            <v>Sludge gas</v>
          </cell>
          <cell r="K57">
            <v>0.1</v>
          </cell>
          <cell r="L57" t="str">
            <v>Sludge gas</v>
          </cell>
          <cell r="M57">
            <v>0.1</v>
          </cell>
          <cell r="N57" t="str">
            <v>Sludge gas</v>
          </cell>
          <cell r="O57">
            <v>0.1</v>
          </cell>
          <cell r="P57" t="str">
            <v>Sludge gas</v>
          </cell>
          <cell r="Q57">
            <v>0.1</v>
          </cell>
          <cell r="R57" t="str">
            <v>Sludge gas</v>
          </cell>
          <cell r="S57">
            <v>0.1</v>
          </cell>
        </row>
        <row r="58">
          <cell r="B58" t="str">
            <v>Other biogas</v>
          </cell>
          <cell r="C58">
            <v>0.1</v>
          </cell>
          <cell r="D58" t="str">
            <v>Other biogas</v>
          </cell>
          <cell r="E58">
            <v>0.1</v>
          </cell>
          <cell r="F58" t="str">
            <v>Other biogas</v>
          </cell>
          <cell r="G58">
            <v>0.1</v>
          </cell>
          <cell r="H58" t="str">
            <v>Other biogas</v>
          </cell>
          <cell r="I58">
            <v>0.1</v>
          </cell>
          <cell r="J58" t="str">
            <v>Other biogas</v>
          </cell>
          <cell r="K58">
            <v>0.1</v>
          </cell>
          <cell r="L58" t="str">
            <v>Other biogas</v>
          </cell>
          <cell r="M58">
            <v>0.1</v>
          </cell>
          <cell r="N58" t="str">
            <v>Other biogas</v>
          </cell>
          <cell r="O58">
            <v>0.1</v>
          </cell>
          <cell r="P58" t="str">
            <v>Other biogas</v>
          </cell>
          <cell r="Q58">
            <v>0.1</v>
          </cell>
          <cell r="R58" t="str">
            <v>Other biogas</v>
          </cell>
          <cell r="S58">
            <v>0.1</v>
          </cell>
        </row>
        <row r="59">
          <cell r="B59" t="str">
            <v>Municipal wastes (Biomass fraction)</v>
          </cell>
          <cell r="C59">
            <v>4</v>
          </cell>
          <cell r="D59" t="str">
            <v>Municipal wastes (Biomass fraction)</v>
          </cell>
          <cell r="E59">
            <v>4</v>
          </cell>
          <cell r="F59" t="str">
            <v>Municipal wastes (Biomass fraction)</v>
          </cell>
          <cell r="G59">
            <v>4</v>
          </cell>
          <cell r="H59" t="str">
            <v>Municipal wastes (Biomass fraction)</v>
          </cell>
          <cell r="I59">
            <v>4</v>
          </cell>
          <cell r="J59" t="str">
            <v>Municipal wastes (Biomass fraction)</v>
          </cell>
          <cell r="K59">
            <v>4</v>
          </cell>
          <cell r="L59" t="str">
            <v>Municipal wastes (Biomass fraction)</v>
          </cell>
          <cell r="M59">
            <v>4</v>
          </cell>
          <cell r="N59" t="str">
            <v>Municipal wastes (Biomass fraction)</v>
          </cell>
          <cell r="O59">
            <v>4</v>
          </cell>
          <cell r="P59" t="str">
            <v>Municipal wastes (Biomass fraction)</v>
          </cell>
          <cell r="Q59">
            <v>4</v>
          </cell>
          <cell r="R59" t="str">
            <v>Municipal wastes (Biomass fraction)</v>
          </cell>
          <cell r="S59">
            <v>4</v>
          </cell>
        </row>
        <row r="60">
          <cell r="B60" t="str">
            <v>Peat</v>
          </cell>
          <cell r="C60">
            <v>1.5</v>
          </cell>
          <cell r="D60" t="str">
            <v>Peat</v>
          </cell>
          <cell r="E60">
            <v>1.5</v>
          </cell>
          <cell r="F60" t="str">
            <v>Peat</v>
          </cell>
          <cell r="G60">
            <v>1.5</v>
          </cell>
          <cell r="H60" t="str">
            <v>Peat</v>
          </cell>
          <cell r="I60">
            <v>1.4</v>
          </cell>
          <cell r="J60" t="str">
            <v>Peat</v>
          </cell>
          <cell r="K60">
            <v>1.4</v>
          </cell>
          <cell r="L60" t="str">
            <v>Peat</v>
          </cell>
          <cell r="M60">
            <v>1.4</v>
          </cell>
          <cell r="N60" t="str">
            <v>Peat</v>
          </cell>
          <cell r="O60">
            <v>1.4</v>
          </cell>
          <cell r="P60" t="str">
            <v>Peat</v>
          </cell>
          <cell r="Q60">
            <v>1.4</v>
          </cell>
          <cell r="R60" t="str">
            <v>Peat</v>
          </cell>
          <cell r="S60">
            <v>1.4</v>
          </cell>
        </row>
        <row r="274">
          <cell r="B274" t="str">
            <v>Energy</v>
          </cell>
          <cell r="C274" t="str">
            <v>energyLiquidEFsN2O</v>
          </cell>
          <cell r="D274" t="str">
            <v>energyGasEFsN2O</v>
          </cell>
        </row>
        <row r="275">
          <cell r="B275" t="str">
            <v>Manufacturing</v>
          </cell>
          <cell r="C275" t="str">
            <v>manufacturingLiquidEFsN2O</v>
          </cell>
          <cell r="D275" t="str">
            <v>manufacturingGasEFsN2O</v>
          </cell>
        </row>
        <row r="276">
          <cell r="B276" t="str">
            <v>Construction</v>
          </cell>
          <cell r="C276" t="str">
            <v>constructionLiquidEFsN2O</v>
          </cell>
          <cell r="D276" t="str">
            <v>constructionGasEFsN2O</v>
          </cell>
        </row>
        <row r="277">
          <cell r="B277" t="str">
            <v>Commercial</v>
          </cell>
          <cell r="C277" t="str">
            <v>commercialLiquidEFsN2O</v>
          </cell>
          <cell r="D277" t="str">
            <v>commercialGasEFsN2O</v>
          </cell>
        </row>
        <row r="278">
          <cell r="B278" t="str">
            <v>Institutional</v>
          </cell>
          <cell r="C278" t="str">
            <v>institutionalLiquidEFsN2O</v>
          </cell>
          <cell r="D278" t="str">
            <v>institutionalGasEFsN2O</v>
          </cell>
        </row>
        <row r="279">
          <cell r="B279" t="str">
            <v>Residential</v>
          </cell>
          <cell r="C279" t="str">
            <v>residentialLiquidEFsN2O</v>
          </cell>
          <cell r="D279" t="str">
            <v>residentialGasEFsN2O</v>
          </cell>
        </row>
        <row r="280">
          <cell r="B280" t="str">
            <v>Agriculture</v>
          </cell>
          <cell r="C280" t="str">
            <v>agricultureLiquidEFsN2O</v>
          </cell>
          <cell r="D280" t="str">
            <v>agricultureGasEFsN2O</v>
          </cell>
        </row>
        <row r="281">
          <cell r="B281" t="str">
            <v>Forestry</v>
          </cell>
          <cell r="C281" t="str">
            <v>forestryLiquidEFsN2O</v>
          </cell>
          <cell r="D281" t="str">
            <v>forestryGasEFsN2O</v>
          </cell>
        </row>
        <row r="282">
          <cell r="B282" t="str">
            <v>Fisheries</v>
          </cell>
          <cell r="C282" t="str">
            <v>fisheriesLiquidEFsN2O</v>
          </cell>
          <cell r="D282" t="str">
            <v>fisheriesGasEFsN2O</v>
          </cell>
        </row>
        <row r="288">
          <cell r="B288" t="str">
            <v>Energy</v>
          </cell>
          <cell r="C288" t="str">
            <v>EnergyN2O</v>
          </cell>
        </row>
        <row r="289">
          <cell r="B289" t="str">
            <v>Manufacturing</v>
          </cell>
          <cell r="C289" t="str">
            <v>ManufacturingN2O</v>
          </cell>
        </row>
        <row r="290">
          <cell r="B290" t="str">
            <v>Construction</v>
          </cell>
          <cell r="C290" t="str">
            <v>ConstructionN2O</v>
          </cell>
        </row>
        <row r="291">
          <cell r="B291" t="str">
            <v>Commercial</v>
          </cell>
          <cell r="C291" t="str">
            <v>CommercialN2O</v>
          </cell>
        </row>
        <row r="292">
          <cell r="B292" t="str">
            <v>Institutional</v>
          </cell>
          <cell r="C292" t="str">
            <v>InstitutionalN2O</v>
          </cell>
        </row>
        <row r="293">
          <cell r="B293" t="str">
            <v>Residential</v>
          </cell>
          <cell r="C293" t="str">
            <v>ResidentialN2O</v>
          </cell>
        </row>
        <row r="294">
          <cell r="B294" t="str">
            <v>Agriculture</v>
          </cell>
          <cell r="C294" t="str">
            <v>AgricultureN2O</v>
          </cell>
        </row>
        <row r="295">
          <cell r="B295" t="str">
            <v>Forestry</v>
          </cell>
          <cell r="C295" t="str">
            <v>ForestryN2O</v>
          </cell>
        </row>
        <row r="296">
          <cell r="B296" t="str">
            <v>Fisheries</v>
          </cell>
          <cell r="C296" t="str">
            <v>FisheriesN2O</v>
          </cell>
        </row>
      </sheetData>
      <sheetData sheetId="11">
        <row r="5">
          <cell r="B5" t="str">
            <v>Lower Heating Value (LHV) or Net Calorific Value (NCV)</v>
          </cell>
          <cell r="D5">
            <v>1</v>
          </cell>
        </row>
        <row r="6">
          <cell r="B6" t="str">
            <v>Higher Heating Value (HHV) or Gross Calorific Value (GCV)</v>
          </cell>
          <cell r="D6">
            <v>2</v>
          </cell>
        </row>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103">
          <cell r="B103" t="str">
            <v>Bitumen</v>
          </cell>
          <cell r="C103" t="str">
            <v>solidUnits</v>
          </cell>
          <cell r="E103" t="str">
            <v>one</v>
          </cell>
        </row>
        <row r="104">
          <cell r="B104" t="str">
            <v>Petroleum coke</v>
          </cell>
          <cell r="C104" t="str">
            <v>solidUnits</v>
          </cell>
          <cell r="E104" t="str">
            <v>two</v>
          </cell>
        </row>
        <row r="105">
          <cell r="B105" t="str">
            <v>Paraffin waxes</v>
          </cell>
          <cell r="C105" t="str">
            <v>solidUnits</v>
          </cell>
          <cell r="E105" t="str">
            <v>three</v>
          </cell>
        </row>
        <row r="106">
          <cell r="B106" t="str">
            <v>Anthracite</v>
          </cell>
          <cell r="C106" t="str">
            <v>solidUnits</v>
          </cell>
          <cell r="D106" t="str">
            <v>List of solid fuels = 'solids'</v>
          </cell>
          <cell r="E106" t="str">
            <v>four</v>
          </cell>
        </row>
        <row r="107">
          <cell r="B107" t="str">
            <v>Coking coal</v>
          </cell>
          <cell r="C107" t="str">
            <v>solidUnits</v>
          </cell>
          <cell r="E107" t="str">
            <v>five</v>
          </cell>
        </row>
        <row r="108">
          <cell r="B108" t="str">
            <v>Other bituminous coal</v>
          </cell>
          <cell r="C108" t="str">
            <v>solidUnits</v>
          </cell>
          <cell r="E108" t="str">
            <v>six</v>
          </cell>
        </row>
        <row r="109">
          <cell r="B109" t="str">
            <v>Sub bituminous coal</v>
          </cell>
          <cell r="C109" t="str">
            <v>solidUnits</v>
          </cell>
          <cell r="E109" t="str">
            <v>seven</v>
          </cell>
        </row>
        <row r="110">
          <cell r="B110" t="str">
            <v>Lignite</v>
          </cell>
          <cell r="C110" t="str">
            <v>solidUnits</v>
          </cell>
          <cell r="E110" t="str">
            <v>eight</v>
          </cell>
        </row>
        <row r="111">
          <cell r="B111" t="str">
            <v>Brown coal briquettes</v>
          </cell>
          <cell r="C111" t="str">
            <v>solidUnits</v>
          </cell>
          <cell r="E111" t="str">
            <v>nine</v>
          </cell>
        </row>
        <row r="112">
          <cell r="B112" t="str">
            <v>Patent fuel</v>
          </cell>
          <cell r="C112" t="str">
            <v>solidUnits</v>
          </cell>
          <cell r="E112" t="str">
            <v>ten</v>
          </cell>
        </row>
        <row r="113">
          <cell r="B113" t="str">
            <v>Lignite coke</v>
          </cell>
          <cell r="C113" t="str">
            <v>solidUnits</v>
          </cell>
          <cell r="E113" t="str">
            <v>eleven</v>
          </cell>
        </row>
        <row r="114">
          <cell r="B114" t="str">
            <v>Gas coke</v>
          </cell>
          <cell r="C114" t="str">
            <v>solidUnits</v>
          </cell>
          <cell r="E114" t="str">
            <v>twelve</v>
          </cell>
        </row>
        <row r="115">
          <cell r="B115" t="str">
            <v>Coal tar</v>
          </cell>
          <cell r="C115" t="str">
            <v>solidUnits</v>
          </cell>
          <cell r="E115" t="str">
            <v>thirteen</v>
          </cell>
        </row>
        <row r="116">
          <cell r="B116" t="str">
            <v>Municipal waste (Non biomass fraction)</v>
          </cell>
          <cell r="C116" t="str">
            <v>solidUnits</v>
          </cell>
          <cell r="E116" t="str">
            <v>fourteen</v>
          </cell>
        </row>
        <row r="117">
          <cell r="B117" t="str">
            <v>Wood or Wood waste</v>
          </cell>
          <cell r="C117" t="str">
            <v>solidUnits</v>
          </cell>
          <cell r="E117" t="str">
            <v>fiveteen</v>
          </cell>
        </row>
        <row r="118">
          <cell r="B118" t="str">
            <v>Other primary solid biomass fuels</v>
          </cell>
          <cell r="C118" t="str">
            <v>solidUnits</v>
          </cell>
          <cell r="E118" t="str">
            <v>sixteen</v>
          </cell>
        </row>
        <row r="119">
          <cell r="B119" t="str">
            <v>Charcoal</v>
          </cell>
          <cell r="C119" t="str">
            <v>solidUnits</v>
          </cell>
          <cell r="E119" t="str">
            <v>seventeen</v>
          </cell>
        </row>
        <row r="120">
          <cell r="B120" t="str">
            <v>Municipal wastes (Biomass fraction)</v>
          </cell>
          <cell r="C120" t="str">
            <v>solidUnits</v>
          </cell>
          <cell r="E120" t="str">
            <v>eighteen</v>
          </cell>
        </row>
        <row r="121">
          <cell r="B121" t="str">
            <v>Peat</v>
          </cell>
          <cell r="C121" t="str">
            <v>solidUnits</v>
          </cell>
          <cell r="E121" t="str">
            <v>nineteen</v>
          </cell>
        </row>
        <row r="123">
          <cell r="B123" t="str">
            <v>Crude oil</v>
          </cell>
          <cell r="C123" t="str">
            <v>liquidUnits</v>
          </cell>
          <cell r="D123" t="str">
            <v>list of liquid fuels = 'liquid'</v>
          </cell>
          <cell r="E123" t="str">
            <v>twenty</v>
          </cell>
        </row>
        <row r="124">
          <cell r="B124" t="str">
            <v>Motor gasoline</v>
          </cell>
          <cell r="C124" t="str">
            <v>liquidUnits</v>
          </cell>
          <cell r="E124" t="str">
            <v>twentyone</v>
          </cell>
        </row>
        <row r="125">
          <cell r="B125" t="str">
            <v>Aviation gasoline</v>
          </cell>
          <cell r="C125" t="str">
            <v>liquidUnits</v>
          </cell>
          <cell r="E125" t="str">
            <v>twentytwo</v>
          </cell>
        </row>
        <row r="126">
          <cell r="B126" t="str">
            <v>Jet kerosene</v>
          </cell>
          <cell r="C126" t="str">
            <v>liquidUnits</v>
          </cell>
          <cell r="E126" t="str">
            <v>twentythree</v>
          </cell>
        </row>
        <row r="127">
          <cell r="B127" t="str">
            <v>Other kerosene</v>
          </cell>
          <cell r="C127" t="str">
            <v>liquidUnits</v>
          </cell>
          <cell r="E127" t="str">
            <v>twentyfour</v>
          </cell>
        </row>
        <row r="128">
          <cell r="B128" t="str">
            <v>Shale oil</v>
          </cell>
          <cell r="C128" t="str">
            <v>liquidUnits</v>
          </cell>
          <cell r="E128" t="str">
            <v>twentyfive</v>
          </cell>
        </row>
        <row r="129">
          <cell r="B129" t="str">
            <v>Gas/Diesel oil</v>
          </cell>
          <cell r="C129" t="str">
            <v>liquidUnits</v>
          </cell>
          <cell r="E129" t="str">
            <v>twentysix</v>
          </cell>
        </row>
        <row r="130">
          <cell r="B130" t="str">
            <v>Residual fuel oil</v>
          </cell>
          <cell r="C130" t="str">
            <v>liquidUnits</v>
          </cell>
          <cell r="E130" t="str">
            <v>twentyseven</v>
          </cell>
        </row>
        <row r="131">
          <cell r="B131" t="str">
            <v>Liquified Petroleum Gases</v>
          </cell>
          <cell r="C131" t="str">
            <v>liquidUnits</v>
          </cell>
          <cell r="E131" t="str">
            <v>twentyeight</v>
          </cell>
        </row>
        <row r="132">
          <cell r="B132" t="str">
            <v>Naphtha</v>
          </cell>
          <cell r="C132" t="str">
            <v>liquidUnits</v>
          </cell>
          <cell r="E132" t="str">
            <v>twentynine</v>
          </cell>
        </row>
        <row r="133">
          <cell r="B133" t="str">
            <v>Lubricants</v>
          </cell>
          <cell r="C133" t="str">
            <v>liquidUnits</v>
          </cell>
          <cell r="E133" t="str">
            <v>thirty</v>
          </cell>
        </row>
        <row r="134">
          <cell r="B134" t="str">
            <v>Ethane</v>
          </cell>
          <cell r="C134" t="str">
            <v>gasUnits</v>
          </cell>
          <cell r="D134" t="str">
            <v>list of gaseous fuels = 'gas'</v>
          </cell>
          <cell r="E134" t="str">
            <v>thirtyone</v>
          </cell>
        </row>
        <row r="135">
          <cell r="B135" t="str">
            <v>Natural gas</v>
          </cell>
          <cell r="C135" t="str">
            <v>gasUnits</v>
          </cell>
          <cell r="E135" t="str">
            <v>thirtytwo</v>
          </cell>
        </row>
        <row r="136">
          <cell r="B136" t="str">
            <v>Landfill gas</v>
          </cell>
          <cell r="C136" t="str">
            <v>gasUnits</v>
          </cell>
          <cell r="E136" t="str">
            <v>thirtythree</v>
          </cell>
        </row>
        <row r="137">
          <cell r="B137" t="str">
            <v>Orimulsion</v>
          </cell>
          <cell r="E137" t="str">
            <v>thirtyfour</v>
          </cell>
        </row>
        <row r="138">
          <cell r="B138" t="str">
            <v>Natural Gas Liquids</v>
          </cell>
          <cell r="E138" t="str">
            <v>thirtyfive</v>
          </cell>
        </row>
        <row r="139">
          <cell r="B139" t="str">
            <v>Jet gasoline</v>
          </cell>
          <cell r="E139" t="str">
            <v>thirtysix</v>
          </cell>
        </row>
        <row r="140">
          <cell r="B140" t="str">
            <v>Refinery feedstocks</v>
          </cell>
          <cell r="E140" t="str">
            <v>thirtyseven</v>
          </cell>
        </row>
        <row r="141">
          <cell r="B141" t="str">
            <v>Refinery gas</v>
          </cell>
          <cell r="E141" t="str">
            <v>thirtyeight</v>
          </cell>
        </row>
        <row r="142">
          <cell r="B142" t="str">
            <v>White Spirit/SBP</v>
          </cell>
          <cell r="E142" t="str">
            <v>thirtynine</v>
          </cell>
        </row>
        <row r="143">
          <cell r="B143" t="str">
            <v>Oil shale and tar sands</v>
          </cell>
          <cell r="E143" t="str">
            <v>forty</v>
          </cell>
        </row>
        <row r="144">
          <cell r="B144" t="str">
            <v>Gas works gas</v>
          </cell>
          <cell r="E144" t="str">
            <v>fortyone</v>
          </cell>
        </row>
        <row r="145">
          <cell r="B145" t="str">
            <v>Coke oven gas</v>
          </cell>
          <cell r="E145" t="str">
            <v>fortytwo</v>
          </cell>
        </row>
        <row r="146">
          <cell r="B146" t="str">
            <v>Blast furnace gas</v>
          </cell>
          <cell r="E146" t="str">
            <v>fortythree</v>
          </cell>
        </row>
        <row r="147">
          <cell r="B147" t="str">
            <v>Oxygen steel furnace gas</v>
          </cell>
          <cell r="E147" t="str">
            <v>fortyfour</v>
          </cell>
        </row>
        <row r="148">
          <cell r="B148" t="str">
            <v>Sulphite lyes (Black liqour)</v>
          </cell>
          <cell r="E148" t="str">
            <v>fortyfive</v>
          </cell>
        </row>
        <row r="149">
          <cell r="B149" t="str">
            <v>Biogasoline</v>
          </cell>
          <cell r="E149" t="str">
            <v>fortysix</v>
          </cell>
        </row>
        <row r="150">
          <cell r="B150" t="str">
            <v>Biodiesels</v>
          </cell>
          <cell r="E150" t="str">
            <v>fortyseven</v>
          </cell>
        </row>
        <row r="151">
          <cell r="B151" t="str">
            <v>Other liquid biofuels</v>
          </cell>
          <cell r="E151" t="str">
            <v>fortyeight</v>
          </cell>
        </row>
        <row r="152">
          <cell r="B152" t="str">
            <v>Sludge gas</v>
          </cell>
          <cell r="E152" t="str">
            <v>fortynine</v>
          </cell>
        </row>
        <row r="153">
          <cell r="B153" t="str">
            <v>Other biogas</v>
          </cell>
          <cell r="E153" t="str">
            <v>fifty</v>
          </cell>
        </row>
        <row r="154">
          <cell r="B154">
            <v>0</v>
          </cell>
          <cell r="E154" t="str">
            <v>fiftyone</v>
          </cell>
        </row>
        <row r="155">
          <cell r="B155">
            <v>1</v>
          </cell>
          <cell r="E155" t="str">
            <v>fiftytwo</v>
          </cell>
        </row>
        <row r="156">
          <cell r="B156">
            <v>2</v>
          </cell>
          <cell r="E156" t="str">
            <v>fiftythree</v>
          </cell>
        </row>
        <row r="157">
          <cell r="B157">
            <v>3</v>
          </cell>
          <cell r="E157" t="str">
            <v>fiftyfour</v>
          </cell>
        </row>
        <row r="193">
          <cell r="B193" t="str">
            <v>Solid fossil</v>
          </cell>
          <cell r="C193" t="str">
            <v>solidFossil</v>
          </cell>
        </row>
        <row r="194">
          <cell r="B194" t="str">
            <v>Liquid fossil</v>
          </cell>
          <cell r="C194" t="str">
            <v>liquidFossil</v>
          </cell>
        </row>
        <row r="195">
          <cell r="B195" t="str">
            <v>Gaseous fossil</v>
          </cell>
          <cell r="C195" t="str">
            <v>gaseousFossil</v>
          </cell>
        </row>
        <row r="196">
          <cell r="B196" t="str">
            <v>Biomass</v>
          </cell>
          <cell r="C196" t="str">
            <v>Biomass</v>
          </cell>
        </row>
        <row r="197">
          <cell r="B197" t="str">
            <v>My fuels</v>
          </cell>
          <cell r="C197" t="str">
            <v>myFuels</v>
          </cell>
        </row>
        <row r="203">
          <cell r="B203" t="str">
            <v>Anthracite</v>
          </cell>
          <cell r="C203">
            <v>1.0526315789473684</v>
          </cell>
        </row>
        <row r="204">
          <cell r="B204" t="str">
            <v>Bitumen</v>
          </cell>
          <cell r="C204">
            <v>1.0526315789473684</v>
          </cell>
        </row>
        <row r="205">
          <cell r="B205" t="str">
            <v>Brown coal briquettes</v>
          </cell>
          <cell r="C205">
            <v>1.05263157894737</v>
          </cell>
        </row>
        <row r="206">
          <cell r="B206" t="str">
            <v>Coal tar</v>
          </cell>
          <cell r="C206">
            <v>1.05263157894737</v>
          </cell>
        </row>
        <row r="207">
          <cell r="B207" t="str">
            <v>Coke oven coke</v>
          </cell>
          <cell r="C207">
            <v>1.05263157894737</v>
          </cell>
        </row>
        <row r="208">
          <cell r="B208" t="str">
            <v>Coking coal</v>
          </cell>
          <cell r="C208">
            <v>1.05263157894737</v>
          </cell>
        </row>
        <row r="209">
          <cell r="B209" t="str">
            <v>Gas coke</v>
          </cell>
          <cell r="C209">
            <v>1.05263157894737</v>
          </cell>
        </row>
        <row r="210">
          <cell r="B210" t="str">
            <v>Lignite</v>
          </cell>
          <cell r="C210">
            <v>1.05263157894737</v>
          </cell>
        </row>
        <row r="211">
          <cell r="B211" t="str">
            <v>Lignite coke</v>
          </cell>
          <cell r="C211">
            <v>1.05263157894737</v>
          </cell>
        </row>
        <row r="212">
          <cell r="B212" t="str">
            <v>Municipal waste (Non biomass fraction)</v>
          </cell>
          <cell r="C212">
            <v>1.05263157894737</v>
          </cell>
        </row>
        <row r="213">
          <cell r="B213" t="str">
            <v>Other bituminous coal</v>
          </cell>
          <cell r="C213">
            <v>1.05263157894737</v>
          </cell>
        </row>
        <row r="214">
          <cell r="B214" t="str">
            <v>Paraffin waxes</v>
          </cell>
          <cell r="C214">
            <v>1.05263157894737</v>
          </cell>
        </row>
        <row r="215">
          <cell r="B215" t="str">
            <v>Patent fuel</v>
          </cell>
          <cell r="C215">
            <v>1.05263157894737</v>
          </cell>
        </row>
        <row r="216">
          <cell r="B216" t="str">
            <v>Petroleum coke</v>
          </cell>
          <cell r="C216">
            <v>1.05263157894737</v>
          </cell>
        </row>
        <row r="217">
          <cell r="B217" t="str">
            <v>Sub bituminous coal</v>
          </cell>
          <cell r="C217">
            <v>1.05263157894737</v>
          </cell>
        </row>
        <row r="218">
          <cell r="B218" t="str">
            <v>Municipal wastes (Biomass fraction)</v>
          </cell>
          <cell r="C218">
            <v>1.05263157894737</v>
          </cell>
        </row>
        <row r="219">
          <cell r="B219" t="str">
            <v>Other primary solid biomass fuels</v>
          </cell>
          <cell r="C219">
            <v>1.05263157894737</v>
          </cell>
        </row>
        <row r="220">
          <cell r="B220" t="str">
            <v>Peat</v>
          </cell>
          <cell r="C220">
            <v>1.05263157894737</v>
          </cell>
        </row>
        <row r="221">
          <cell r="B221" t="str">
            <v>Wood or Wood waste</v>
          </cell>
          <cell r="C221">
            <v>1.05263157894737</v>
          </cell>
        </row>
        <row r="222">
          <cell r="B222" t="str">
            <v>Charcoal</v>
          </cell>
          <cell r="C222">
            <v>1.05263157894737</v>
          </cell>
        </row>
        <row r="223">
          <cell r="B223" t="str">
            <v>Aviation gasoline</v>
          </cell>
          <cell r="C223">
            <v>1.05263157894737</v>
          </cell>
        </row>
        <row r="224">
          <cell r="B224" t="str">
            <v>Crude oil</v>
          </cell>
          <cell r="C224">
            <v>1.05263157894737</v>
          </cell>
        </row>
        <row r="225">
          <cell r="B225" t="str">
            <v>Gas/Diesel oil</v>
          </cell>
          <cell r="C225">
            <v>1.05263157894737</v>
          </cell>
        </row>
        <row r="226">
          <cell r="B226" t="str">
            <v>Jet gasoline</v>
          </cell>
          <cell r="C226">
            <v>1.05263157894737</v>
          </cell>
        </row>
        <row r="227">
          <cell r="B227" t="str">
            <v>Jet kerosene</v>
          </cell>
          <cell r="C227">
            <v>1.05263157894737</v>
          </cell>
        </row>
        <row r="228">
          <cell r="B228" t="str">
            <v>Lubricants</v>
          </cell>
          <cell r="C228">
            <v>1.05263157894737</v>
          </cell>
        </row>
        <row r="229">
          <cell r="B229" t="str">
            <v>Motor gasoline</v>
          </cell>
          <cell r="C229">
            <v>1.05263157894737</v>
          </cell>
        </row>
        <row r="230">
          <cell r="B230" t="str">
            <v>Naphtha</v>
          </cell>
          <cell r="C230">
            <v>1.05263157894737</v>
          </cell>
        </row>
        <row r="231">
          <cell r="B231" t="str">
            <v>Natural Gas Liquids</v>
          </cell>
          <cell r="C231">
            <v>1.05263157894737</v>
          </cell>
        </row>
        <row r="232">
          <cell r="B232" t="str">
            <v>Oil shale and tar sands</v>
          </cell>
          <cell r="C232">
            <v>1.05263157894737</v>
          </cell>
        </row>
        <row r="233">
          <cell r="B233" t="str">
            <v>Orimulsion</v>
          </cell>
          <cell r="C233">
            <v>1.05263157894737</v>
          </cell>
        </row>
        <row r="234">
          <cell r="B234" t="str">
            <v>Other kerosene</v>
          </cell>
          <cell r="C234">
            <v>1.05263157894737</v>
          </cell>
        </row>
        <row r="235">
          <cell r="B235" t="str">
            <v>Refinery feedstocks</v>
          </cell>
          <cell r="C235">
            <v>1.05263157894737</v>
          </cell>
        </row>
        <row r="236">
          <cell r="B236" t="str">
            <v>Residual fuel oil</v>
          </cell>
          <cell r="C236">
            <v>1.05263157894737</v>
          </cell>
        </row>
        <row r="237">
          <cell r="B237" t="str">
            <v>Shale oil</v>
          </cell>
          <cell r="C237">
            <v>1.05263157894737</v>
          </cell>
        </row>
        <row r="238">
          <cell r="B238" t="str">
            <v>Waste oils</v>
          </cell>
          <cell r="C238">
            <v>1.05263157894737</v>
          </cell>
        </row>
        <row r="239">
          <cell r="B239" t="str">
            <v>White Spirit/SBP</v>
          </cell>
          <cell r="C239">
            <v>1.05263157894737</v>
          </cell>
        </row>
        <row r="240">
          <cell r="B240" t="str">
            <v>Biodiesels</v>
          </cell>
          <cell r="C240">
            <v>1.05263157894737</v>
          </cell>
        </row>
        <row r="241">
          <cell r="B241" t="str">
            <v>Biogasoline</v>
          </cell>
          <cell r="C241">
            <v>1.05263157894737</v>
          </cell>
        </row>
        <row r="242">
          <cell r="B242" t="str">
            <v>Other liquid biofuels</v>
          </cell>
          <cell r="C242">
            <v>1.05263157894737</v>
          </cell>
        </row>
        <row r="243">
          <cell r="B243" t="str">
            <v>Sulphite lyes (Black liqour)</v>
          </cell>
          <cell r="C243">
            <v>1.05263157894737</v>
          </cell>
        </row>
        <row r="244">
          <cell r="B244" t="str">
            <v>Blast furnace gas</v>
          </cell>
          <cell r="C244">
            <v>1.1111111111111112</v>
          </cell>
        </row>
        <row r="245">
          <cell r="B245" t="str">
            <v>Coke oven gas</v>
          </cell>
          <cell r="C245">
            <v>1.1111111111111112</v>
          </cell>
        </row>
        <row r="246">
          <cell r="B246" t="str">
            <v>Ethane</v>
          </cell>
          <cell r="C246">
            <v>1.1111111111111112</v>
          </cell>
        </row>
        <row r="247">
          <cell r="B247" t="str">
            <v>Gas works gas</v>
          </cell>
          <cell r="C247">
            <v>1.1111111111111112</v>
          </cell>
        </row>
        <row r="248">
          <cell r="B248" t="str">
            <v>Liquified Petroleum Gases</v>
          </cell>
          <cell r="C248">
            <v>1.1111111111111112</v>
          </cell>
        </row>
        <row r="249">
          <cell r="B249" t="str">
            <v>Natural gas</v>
          </cell>
          <cell r="C249">
            <v>1.1111111111111112</v>
          </cell>
        </row>
        <row r="250">
          <cell r="B250" t="str">
            <v>Oxygen steel furnace gas</v>
          </cell>
          <cell r="C250">
            <v>1.1111111111111112</v>
          </cell>
        </row>
        <row r="251">
          <cell r="B251" t="str">
            <v>Refinery gas</v>
          </cell>
          <cell r="C251">
            <v>1.1111111111111112</v>
          </cell>
        </row>
        <row r="252">
          <cell r="B252" t="str">
            <v>Landfill gas</v>
          </cell>
          <cell r="C252">
            <v>1.1111111111111112</v>
          </cell>
        </row>
        <row r="253">
          <cell r="B253" t="str">
            <v>Other biogas</v>
          </cell>
          <cell r="C253">
            <v>1.1111111111111112</v>
          </cell>
        </row>
        <row r="254">
          <cell r="B254" t="str">
            <v>Sludge gas</v>
          </cell>
          <cell r="C254">
            <v>1.1111111111111112</v>
          </cell>
        </row>
        <row r="258">
          <cell r="B258" t="str">
            <v>1995 IPCC Second Assessment Report</v>
          </cell>
          <cell r="C258">
            <v>1</v>
          </cell>
          <cell r="D258">
            <v>21</v>
          </cell>
          <cell r="E258">
            <v>310</v>
          </cell>
        </row>
        <row r="259">
          <cell r="B259" t="str">
            <v>2001 IPCC Third Assessment Report</v>
          </cell>
          <cell r="C259">
            <v>2</v>
          </cell>
          <cell r="D259">
            <v>23</v>
          </cell>
          <cell r="E259">
            <v>296</v>
          </cell>
        </row>
        <row r="260">
          <cell r="B260" t="str">
            <v>2007 IPCC Fourth Assesment Report</v>
          </cell>
          <cell r="C260">
            <v>3</v>
          </cell>
          <cell r="D260">
            <v>25</v>
          </cell>
          <cell r="E260">
            <v>298</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gallon </v>
          </cell>
        </row>
        <row r="331">
          <cell r="C331" t="str">
            <v>litres (l)</v>
          </cell>
        </row>
        <row r="332">
          <cell r="C332" t="str">
            <v>foot3</v>
          </cell>
        </row>
        <row r="333">
          <cell r="C333" t="str">
            <v>metre3</v>
          </cell>
        </row>
        <row r="337">
          <cell r="B337" t="str">
            <v>Grams (g)</v>
          </cell>
          <cell r="C337">
            <v>1E-06</v>
          </cell>
        </row>
        <row r="338">
          <cell r="B338" t="str">
            <v>Kilograms (kg)</v>
          </cell>
          <cell r="C338">
            <v>0.001</v>
          </cell>
        </row>
        <row r="339">
          <cell r="B339" t="str">
            <v>Metric tonnes (t)</v>
          </cell>
          <cell r="C339">
            <v>1</v>
          </cell>
        </row>
        <row r="340">
          <cell r="B340" t="str">
            <v>Pounds (lb)</v>
          </cell>
          <cell r="C340">
            <v>0.0004535147392290249</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v>
          </cell>
        </row>
        <row r="354">
          <cell r="B354" t="str">
            <v>barrel (bbl)</v>
          </cell>
          <cell r="C354">
            <v>0.006290495061961375</v>
          </cell>
        </row>
        <row r="355">
          <cell r="B355" t="str">
            <v>gallon </v>
          </cell>
          <cell r="C355">
            <v>0.2642007926023778</v>
          </cell>
        </row>
        <row r="356">
          <cell r="B356" t="str">
            <v>litres (l)</v>
          </cell>
          <cell r="C356">
            <v>1</v>
          </cell>
        </row>
        <row r="357">
          <cell r="B357" t="str">
            <v>foot3</v>
          </cell>
          <cell r="C357">
            <v>35.31073446327684</v>
          </cell>
        </row>
        <row r="358">
          <cell r="B358" t="str">
            <v>metre3</v>
          </cell>
          <cell r="C358">
            <v>1</v>
          </cell>
        </row>
        <row r="362">
          <cell r="B362" t="str">
            <v>TJ</v>
          </cell>
          <cell r="C362" t="str">
            <v>fiftyone</v>
          </cell>
        </row>
        <row r="363">
          <cell r="B363" t="str">
            <v>GJ</v>
          </cell>
          <cell r="C363" t="str">
            <v>fiftyone</v>
          </cell>
        </row>
        <row r="364">
          <cell r="B364" t="str">
            <v>MJ</v>
          </cell>
          <cell r="C364" t="str">
            <v>fiftyone</v>
          </cell>
        </row>
        <row r="365">
          <cell r="B365" t="str">
            <v>kWh</v>
          </cell>
          <cell r="C365" t="str">
            <v>fiftyone</v>
          </cell>
        </row>
        <row r="366">
          <cell r="B366" t="str">
            <v>mmBtu</v>
          </cell>
          <cell r="C366" t="str">
            <v>fiftyone</v>
          </cell>
        </row>
        <row r="367">
          <cell r="B367" t="str">
            <v>Therm</v>
          </cell>
          <cell r="C367" t="str">
            <v>fiftyone</v>
          </cell>
        </row>
        <row r="368">
          <cell r="B368" t="str">
            <v>metric tonne (t)</v>
          </cell>
          <cell r="C368" t="str">
            <v>fiftytwo</v>
          </cell>
        </row>
        <row r="369">
          <cell r="B369" t="str">
            <v>pound (lb)</v>
          </cell>
          <cell r="C369" t="str">
            <v>fiftytwo</v>
          </cell>
        </row>
        <row r="370">
          <cell r="B370" t="str">
            <v>Kg</v>
          </cell>
          <cell r="C370" t="str">
            <v>fiftytwo</v>
          </cell>
        </row>
        <row r="371">
          <cell r="B371" t="str">
            <v>barrel (bbl)</v>
          </cell>
          <cell r="C371" t="str">
            <v>fiftythree</v>
          </cell>
        </row>
        <row r="372">
          <cell r="B372" t="str">
            <v>gallon </v>
          </cell>
          <cell r="C372" t="str">
            <v>fiftythree</v>
          </cell>
        </row>
        <row r="373">
          <cell r="B373" t="str">
            <v>litres (l)</v>
          </cell>
          <cell r="C373" t="str">
            <v>fiftythree</v>
          </cell>
        </row>
        <row r="374">
          <cell r="B374" t="str">
            <v>foot3</v>
          </cell>
          <cell r="C374" t="str">
            <v>fiftyfour</v>
          </cell>
        </row>
        <row r="375">
          <cell r="B375" t="str">
            <v>metre3</v>
          </cell>
          <cell r="C375" t="str">
            <v>fiftyfour</v>
          </cell>
        </row>
        <row r="379">
          <cell r="B379" t="str">
            <v>Kg</v>
          </cell>
          <cell r="C379" t="str">
            <v>metric tonne (t)</v>
          </cell>
          <cell r="D379">
            <v>1000</v>
          </cell>
          <cell r="E379">
            <v>0.001</v>
          </cell>
        </row>
        <row r="380">
          <cell r="B380" t="str">
            <v>metric tonne (t)</v>
          </cell>
          <cell r="C380" t="str">
            <v>metric tonne (t)</v>
          </cell>
          <cell r="D380">
            <v>1</v>
          </cell>
          <cell r="E380">
            <v>1</v>
          </cell>
        </row>
        <row r="381">
          <cell r="B381" t="str">
            <v>pound (lb)</v>
          </cell>
          <cell r="C381" t="str">
            <v>metric tonne (t)</v>
          </cell>
          <cell r="D381">
            <v>2205</v>
          </cell>
          <cell r="E381">
            <v>0.00045351473922902497</v>
          </cell>
        </row>
        <row r="382">
          <cell r="B382" t="str">
            <v>TJ</v>
          </cell>
          <cell r="C382" t="str">
            <v>TJ</v>
          </cell>
          <cell r="D382">
            <v>1</v>
          </cell>
          <cell r="E382">
            <v>1</v>
          </cell>
        </row>
        <row r="383">
          <cell r="B383" t="str">
            <v>GJ</v>
          </cell>
          <cell r="C383" t="str">
            <v>TJ</v>
          </cell>
          <cell r="D383">
            <v>1000</v>
          </cell>
          <cell r="E383">
            <v>0.001</v>
          </cell>
        </row>
        <row r="384">
          <cell r="B384" t="str">
            <v>MJ</v>
          </cell>
          <cell r="C384" t="str">
            <v>TJ</v>
          </cell>
          <cell r="D384">
            <v>1000000</v>
          </cell>
          <cell r="E384">
            <v>1E-06</v>
          </cell>
        </row>
        <row r="385">
          <cell r="B385" t="str">
            <v>kWh</v>
          </cell>
          <cell r="C385" t="str">
            <v>TJ</v>
          </cell>
          <cell r="D385">
            <v>277800</v>
          </cell>
          <cell r="E385">
            <v>3.599712023038157E-06</v>
          </cell>
        </row>
        <row r="386">
          <cell r="B386" t="str">
            <v>mmBtu</v>
          </cell>
          <cell r="C386" t="str">
            <v>TJ</v>
          </cell>
          <cell r="D386">
            <v>947.8672985781991</v>
          </cell>
          <cell r="E386">
            <v>0.001055</v>
          </cell>
        </row>
        <row r="387">
          <cell r="B387" t="str">
            <v>Therm</v>
          </cell>
          <cell r="C387" t="str">
            <v>TJ</v>
          </cell>
          <cell r="D387">
            <v>9478.67298578199</v>
          </cell>
          <cell r="E387">
            <v>0.0001055</v>
          </cell>
        </row>
        <row r="388">
          <cell r="B388" t="str">
            <v>barrel (bbl)</v>
          </cell>
          <cell r="C388" t="str">
            <v>L</v>
          </cell>
          <cell r="D388">
            <v>0.006290495061961375</v>
          </cell>
          <cell r="E388">
            <v>158.97000000000003</v>
          </cell>
        </row>
        <row r="389">
          <cell r="B389" t="str">
            <v>gallon </v>
          </cell>
          <cell r="C389" t="str">
            <v>L</v>
          </cell>
          <cell r="D389">
            <v>0.2642007926023778</v>
          </cell>
          <cell r="E389">
            <v>3.7850000000000006</v>
          </cell>
        </row>
        <row r="390">
          <cell r="B390" t="str">
            <v>litres (l)</v>
          </cell>
          <cell r="C390" t="str">
            <v>L</v>
          </cell>
          <cell r="D390">
            <v>1</v>
          </cell>
          <cell r="E390">
            <v>1</v>
          </cell>
        </row>
        <row r="391">
          <cell r="B391" t="str">
            <v>foot3</v>
          </cell>
          <cell r="C391" t="str">
            <v>m3</v>
          </cell>
          <cell r="D391">
            <v>35.31073446327684</v>
          </cell>
          <cell r="E391">
            <v>0.028319999999999998</v>
          </cell>
        </row>
        <row r="392">
          <cell r="B392" t="str">
            <v>metre3</v>
          </cell>
          <cell r="C392" t="str">
            <v>m4</v>
          </cell>
          <cell r="D392">
            <v>1</v>
          </cell>
          <cell r="E392">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You have supplied an emission factor based on energy units (e.g., tonnes CO2 / kWh fuel). Please ensure that you have indicated the heating value basis of this factor. </v>
          </cell>
        </row>
        <row r="406">
          <cell r="B406" t="str">
            <v>Energy</v>
          </cell>
          <cell r="C406" t="str">
            <v>Fuel extraction or energy-producing industries. Examples include pulic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CLASE I – Residuos Sólidos Peligrosos</v>
          </cell>
        </row>
      </sheetData>
      <sheetData sheetId="16">
        <row r="1">
          <cell r="P1" t="str">
            <v>CEMENTO</v>
          </cell>
        </row>
        <row r="2">
          <cell r="C2" t="str">
            <v>ABAST / REDUC (5761D)</v>
          </cell>
          <cell r="D2" t="str">
            <v>AM. LATINA E ANGOLA | LUIZ MAMERI</v>
          </cell>
          <cell r="E2" t="str">
            <v>ALESSANDRO GOMES</v>
          </cell>
          <cell r="F2" t="str">
            <v>AFONSO CELSO LEGASPE MAMEDE</v>
          </cell>
          <cell r="G2" t="str">
            <v>ANGOLA</v>
          </cell>
        </row>
        <row r="3">
          <cell r="C3" t="str">
            <v>ACE BAIXO SABOR (1603)</v>
          </cell>
          <cell r="D3" t="str">
            <v>ENGENHARIA INDUSTRIAL | MÁRCIO FARIA</v>
          </cell>
          <cell r="E3" t="str">
            <v>ANDRE RABELLO</v>
          </cell>
          <cell r="F3" t="str">
            <v>AFRANIO ALVES DE OLIVEIRA FILHO</v>
          </cell>
          <cell r="G3" t="str">
            <v>ARGENTINA</v>
          </cell>
        </row>
        <row r="4">
          <cell r="C4" t="str">
            <v>AEROPORTO INTERNACIONAL DE NACALA (1524001)</v>
          </cell>
          <cell r="D4" t="str">
            <v>ENERGIA | HENRIQUE VALLADARES</v>
          </cell>
          <cell r="E4" t="str">
            <v>ANDRÉ VITAL</v>
          </cell>
          <cell r="F4" t="str">
            <v>ALAN ABRANTES</v>
          </cell>
          <cell r="G4" t="str">
            <v>BRASIL</v>
          </cell>
        </row>
        <row r="5">
          <cell r="C5" t="str">
            <v>AHE CAMBAMBE(CNCAN)</v>
          </cell>
          <cell r="D5" t="str">
            <v>INFRAESTRUTURA | BENEDICTO JÚNIOR</v>
          </cell>
          <cell r="E5" t="str">
            <v>AUGUSTO ROQUE</v>
          </cell>
          <cell r="F5" t="str">
            <v>ALEXANDRE DIAS PORTO CHIAVEHATTO</v>
          </cell>
          <cell r="G5" t="str">
            <v>COLOMBIA</v>
          </cell>
        </row>
        <row r="6">
          <cell r="C6" t="str">
            <v>ALIANÇA CSN / ODEBRECHT AÇOS LONGOS UPV VR / RJ (9492)</v>
          </cell>
          <cell r="D6" t="str">
            <v>INTERNACIONAL | LUIZ ROCHA</v>
          </cell>
          <cell r="E6" t="str">
            <v>CARLOS ARMANDO</v>
          </cell>
          <cell r="F6" t="str">
            <v>ALEXANDRE FRANCO DE CARVALHO</v>
          </cell>
          <cell r="G6" t="str">
            <v>CUBA</v>
          </cell>
        </row>
        <row r="7">
          <cell r="C7" t="str">
            <v>ALPHA SQUARE (5107)</v>
          </cell>
          <cell r="D7" t="str">
            <v>VENEZUELA | EUZENANDO AZEVEDO</v>
          </cell>
          <cell r="E7" t="str">
            <v>DAIHA BLANDO</v>
          </cell>
          <cell r="F7" t="str">
            <v>ANDRE LUIZ RIBEIRO LIMA</v>
          </cell>
          <cell r="G7" t="str">
            <v>ECUADOR</v>
          </cell>
        </row>
        <row r="8">
          <cell r="C8" t="str">
            <v>AMPLIAÇÃO TERMINAL FERROVIÁRIO DE PONTA DA MADEIRA (3626)</v>
          </cell>
          <cell r="D8" t="str">
            <v>VP OPERAÇÕES | PAULO LACERDA</v>
          </cell>
          <cell r="E8" t="str">
            <v>DÉLIO GALVÃO</v>
          </cell>
          <cell r="F8" t="str">
            <v>ANTENOR DE CASTRO</v>
          </cell>
          <cell r="G8" t="str">
            <v>EUA</v>
          </cell>
        </row>
        <row r="9">
          <cell r="C9" t="str">
            <v>AMPLIACION GASODUCTOS NORTE Y SUR EM ARGENTINA (3044)</v>
          </cell>
          <cell r="E9" t="str">
            <v>ERNESTO BAIARDI</v>
          </cell>
          <cell r="F9" t="str">
            <v>ANTONIO AUGUSTO DE CASTRO SANTOS</v>
          </cell>
          <cell r="G9" t="str">
            <v>LIBERIA</v>
          </cell>
        </row>
        <row r="10">
          <cell r="C10" t="str">
            <v>AMPLIACIÓN REFINERÍA PUERTO LA CRUZ - OBRAS CIVILES (2801)</v>
          </cell>
          <cell r="E10" t="str">
            <v>EUZENANDO AZEVEDO</v>
          </cell>
          <cell r="F10" t="str">
            <v>ANTONIO LUIZ COSTA</v>
          </cell>
          <cell r="G10" t="str">
            <v>LIBIA</v>
          </cell>
        </row>
        <row r="11">
          <cell r="C11" t="str">
            <v>ANGRA 1 E 2 MANUTENÇÃO (5824)</v>
          </cell>
          <cell r="E11" t="str">
            <v>FÁBIO GANDOLFO</v>
          </cell>
          <cell r="F11" t="str">
            <v>ANTONIO ROBERTO GAVIOLI</v>
          </cell>
          <cell r="G11" t="str">
            <v>MÉXICO</v>
          </cell>
        </row>
        <row r="12">
          <cell r="C12" t="str">
            <v>ANGRA 2 MONT. ELETROMECÂNICA</v>
          </cell>
          <cell r="E12" t="str">
            <v>FERNANDO BARBOSA</v>
          </cell>
          <cell r="F12" t="str">
            <v>ARIEL PARENTE COSTA</v>
          </cell>
          <cell r="G12" t="str">
            <v>MOZAMBIQUE</v>
          </cell>
        </row>
        <row r="13">
          <cell r="C13" t="str">
            <v>ARENA PERNAMBUCO (2638)</v>
          </cell>
          <cell r="E13" t="str">
            <v>FERNANDO CHEIN</v>
          </cell>
          <cell r="F13" t="str">
            <v>ARLINDO SERGIO DE OLIVERA FACADIO</v>
          </cell>
          <cell r="G13" t="str">
            <v>PANAMÁ</v>
          </cell>
        </row>
        <row r="14">
          <cell r="C14" t="str">
            <v>AUTOPISTA MADDEN COLÓN FASE II (4459L)</v>
          </cell>
          <cell r="E14" t="str">
            <v>FLÁVIO FARIA </v>
          </cell>
          <cell r="F14" t="str">
            <v>BRUNO DOURADO</v>
          </cell>
          <cell r="G14" t="str">
            <v>PERÚ</v>
          </cell>
        </row>
        <row r="15">
          <cell r="C15" t="str">
            <v>BAIRRO NOVO PORTO VELHO EMPR. IMOBILIÁRIOS (5156)</v>
          </cell>
          <cell r="E15" t="str">
            <v>FRANCISCO PENTEADO</v>
          </cell>
          <cell r="F15" t="str">
            <v>CARLOS ALBERTO COUTINHO</v>
          </cell>
          <cell r="G15" t="str">
            <v>PORTUGAL</v>
          </cell>
        </row>
        <row r="16">
          <cell r="C16" t="str">
            <v>BARRAGEM DO ARROIO TAQUAREMBÓ (4813)</v>
          </cell>
          <cell r="E16" t="str">
            <v>GILBERTO NEVES</v>
          </cell>
          <cell r="F16" t="str">
            <v>CARLOS ALBERTO LIGEIRO</v>
          </cell>
          <cell r="G16" t="str">
            <v>REP. DOMINICANA</v>
          </cell>
        </row>
        <row r="17">
          <cell r="C17" t="str">
            <v>BASE DE OPERAÇÕES - OOG (2355)</v>
          </cell>
          <cell r="E17" t="str">
            <v>GUSTAVO GUERRA</v>
          </cell>
          <cell r="F17" t="str">
            <v>CARLOS FERNANDO DO VALE ANGEIRAS</v>
          </cell>
          <cell r="G17" t="str">
            <v>VENEZUELA</v>
          </cell>
        </row>
        <row r="18">
          <cell r="C18" t="str">
            <v>BASE MACAÉ - ATIVO SUL (9414)</v>
          </cell>
          <cell r="E18" t="str">
            <v>JOÃO PACÍFICO</v>
          </cell>
          <cell r="F18" t="str">
            <v>CARLOS HENRIQUE VALENTE</v>
          </cell>
        </row>
        <row r="19">
          <cell r="C19" t="str">
            <v>BASE MACAÉ - CONTRATO MANIFOLD  (9459)</v>
          </cell>
          <cell r="E19" t="str">
            <v>JORGE BARATA</v>
          </cell>
          <cell r="F19" t="str">
            <v>CARLOS MATHIAS</v>
          </cell>
        </row>
        <row r="20">
          <cell r="C20" t="str">
            <v>BASE MACAÉ - CONTRATO SHELL DO BRASIL (4807)</v>
          </cell>
          <cell r="E20" t="str">
            <v>JOSÉ CONCEIÇÃO</v>
          </cell>
          <cell r="F20" t="str">
            <v>CARLOS NOSTRE JUNIOR</v>
          </cell>
        </row>
        <row r="21">
          <cell r="C21" t="str">
            <v>BASE MACAÉ - CONTRATO TECAB NR-13 (0114009)</v>
          </cell>
          <cell r="E21" t="str">
            <v>LUIS WEYLL</v>
          </cell>
          <cell r="F21" t="str">
            <v>CARLOS ROBERTO LIMA BACELLAR</v>
          </cell>
        </row>
        <row r="22">
          <cell r="C22" t="str">
            <v>BASE MACAÉ REPAROS NAVAIS P-XVII (2383)</v>
          </cell>
          <cell r="E22" t="str">
            <v>LUIZ BUENO</v>
          </cell>
          <cell r="F22" t="str">
            <v>CASSIANO POLITI</v>
          </cell>
        </row>
        <row r="23">
          <cell r="C23" t="str">
            <v>BEIRA LAGO EMPREENDIMENTO IMOBILIÁRIO SA (5158)</v>
          </cell>
          <cell r="E23" t="str">
            <v>LUIZ MAMERI (Argentina)</v>
          </cell>
          <cell r="F23" t="str">
            <v>CELSO FONSECA RODRIGUES</v>
          </cell>
        </row>
        <row r="24">
          <cell r="C24" t="str">
            <v>BELAS BUSINESS (OABUS)</v>
          </cell>
          <cell r="E24" t="str">
            <v>LUIZ ROCHA (Portugal)</v>
          </cell>
          <cell r="F24" t="str">
            <v>CESAR MAURICIO DE BARROS E AZEVEDO CHASTINET</v>
          </cell>
        </row>
        <row r="25">
          <cell r="C25" t="str">
            <v>BOCANA - CALLAO (6284)</v>
          </cell>
          <cell r="E25" t="str">
            <v>MARCO CRUZ </v>
          </cell>
          <cell r="F25" t="str">
            <v>DANILO RIBEIRO JUNIOR</v>
          </cell>
        </row>
        <row r="26">
          <cell r="C26" t="str">
            <v>BOULEVARD SIDE EMPRESARIAL (2269)</v>
          </cell>
          <cell r="E26" t="str">
            <v>MIGUEL PERES</v>
          </cell>
          <cell r="F26" t="str">
            <v>DILMAS DELLAMAGNA SALVIA</v>
          </cell>
        </row>
        <row r="27">
          <cell r="C27" t="str">
            <v>BOULEVARD SIDE RESIDENCIAL (2268)</v>
          </cell>
          <cell r="E27" t="str">
            <v>PAULO CESENA</v>
          </cell>
          <cell r="F27" t="str">
            <v>EDER PAOLO FERRACUTI</v>
          </cell>
        </row>
        <row r="28">
          <cell r="C28" t="str">
            <v>BT - LOTE 1N CASAS VELHAS - PALHAIS (1606)</v>
          </cell>
          <cell r="E28" t="str">
            <v>RENATO RODRIGUES</v>
          </cell>
          <cell r="F28" t="str">
            <v>EDUARDO ALEXANDRE DE ATHAYDE BADIN</v>
          </cell>
        </row>
        <row r="29">
          <cell r="C29" t="str">
            <v>BUTADIENO2 (012051)</v>
          </cell>
          <cell r="E29" t="str">
            <v>RICARDO BOLEIRA</v>
          </cell>
          <cell r="F29" t="str">
            <v>EDUARDO GARRIDO FONTENELLE</v>
          </cell>
        </row>
        <row r="30">
          <cell r="C30" t="str">
            <v>CARRETERA CARHUAZ - SAN LUIS (6204)</v>
          </cell>
          <cell r="E30" t="str">
            <v>SAULO VINICIUS</v>
          </cell>
          <cell r="F30" t="str">
            <v>EDUARDO POLEY PEÇANHA</v>
          </cell>
        </row>
        <row r="31">
          <cell r="C31" t="str">
            <v>CASAS ECONOMICAS DO ZANGO</v>
          </cell>
          <cell r="E31" t="str">
            <v>SERGIO NEVES</v>
          </cell>
          <cell r="F31" t="str">
            <v>EDUARDO SALOME</v>
          </cell>
        </row>
        <row r="32">
          <cell r="C32" t="str">
            <v>CEMF-CONS EMPR MODERN FURNAS (4671)</v>
          </cell>
          <cell r="E32" t="str">
            <v>VALTER LANA</v>
          </cell>
          <cell r="F32" t="str">
            <v>ELEUBERTO ANTONIO MARTORELLI</v>
          </cell>
        </row>
        <row r="33">
          <cell r="C33" t="str">
            <v>CENTRAL DE EQUIPAMENTOS IMOBILIÁRIOS (OACEI)</v>
          </cell>
          <cell r="F33" t="str">
            <v>EMYR DINIZ COSTA JUNIOR</v>
          </cell>
        </row>
        <row r="34">
          <cell r="C34" t="str">
            <v>CENTRO INDUSTRIAL DE VIANA (OAPIV)</v>
          </cell>
          <cell r="F34" t="str">
            <v>ESTEVÃO TIMPONI FRANÇA</v>
          </cell>
        </row>
        <row r="35">
          <cell r="C35" t="str">
            <v>CETREL LUMINA (6449)</v>
          </cell>
          <cell r="F35" t="str">
            <v>FABIANO RODRIGUES MUNHOZ</v>
          </cell>
        </row>
        <row r="36">
          <cell r="C36" t="str">
            <v>CINTA COSTEIRA FASE II (4459I)</v>
          </cell>
          <cell r="F36" t="str">
            <v>FABIO ADRIANO TOSCANO REBOUÇAS</v>
          </cell>
        </row>
        <row r="37">
          <cell r="C37" t="str">
            <v>CONCESIONARIA IIRSA NORTE S.A. (CIN)</v>
          </cell>
          <cell r="F37" t="str">
            <v>FARID ABY-ZAYAN FELDBERG</v>
          </cell>
        </row>
        <row r="38">
          <cell r="C38" t="str">
            <v>CONCESIONARIA INTEROCEANICA SURSA TRAMO 2 S.A. (CISR2)</v>
          </cell>
          <cell r="F38" t="str">
            <v>FELIX AUGUSTO</v>
          </cell>
        </row>
        <row r="39">
          <cell r="C39" t="str">
            <v>CONCESIONARIA INTEROCEANICA SURSA TRAMO 3 S.A. (CISR3)</v>
          </cell>
          <cell r="F39" t="str">
            <v>FERNANDO BARINI</v>
          </cell>
        </row>
        <row r="40">
          <cell r="C40" t="str">
            <v>CONCESIONARIA RUTA DEL SOL S.A.S. (6200)</v>
          </cell>
          <cell r="F40" t="str">
            <v>GIBRAN LOOR CAMPOVERDE</v>
          </cell>
        </row>
        <row r="41">
          <cell r="C41" t="str">
            <v>CONCESSIONARIA MADDEN COLON (CMC)</v>
          </cell>
          <cell r="F41" t="str">
            <v>GILBERTO COSTA</v>
          </cell>
        </row>
        <row r="42">
          <cell r="C42" t="str">
            <v>CONCESSIONÁRIA ROTA DAS BANDEIRAS (5139)</v>
          </cell>
          <cell r="F42" t="str">
            <v>GILBERTO DE CAMARGO E SILVA</v>
          </cell>
        </row>
        <row r="43">
          <cell r="C43" t="str">
            <v>CONCESSIONÁRIA ROTA DOS COQUEIROS (5194)</v>
          </cell>
          <cell r="F43" t="str">
            <v>GIOVANNI PALACIOS</v>
          </cell>
        </row>
        <row r="44">
          <cell r="C44" t="str">
            <v>CONDOMÍNIO MONTE BELO (OAMB)</v>
          </cell>
          <cell r="F44" t="str">
            <v>GUILLERMO BORGES DE QUEIROZ</v>
          </cell>
        </row>
        <row r="45">
          <cell r="C45" t="str">
            <v>CONDOMÍNIO RIVIERA ATLÂNTICO (OARIV-A)</v>
          </cell>
          <cell r="F45" t="str">
            <v>GUSTAVO HENRIQUES</v>
          </cell>
        </row>
        <row r="46">
          <cell r="C46" t="str">
            <v>CONSÓRCIO ALCANTARA CYCLONE SPACE (0116005)</v>
          </cell>
          <cell r="F46" t="str">
            <v>GUSTAVO TEIXEIRA BELITARDO</v>
          </cell>
        </row>
        <row r="47">
          <cell r="C47" t="str">
            <v>CONSÓRCIO ANGRA MELHOR (2635)</v>
          </cell>
          <cell r="F47" t="str">
            <v>HELIO BOLEIRA GUIMARÃES</v>
          </cell>
        </row>
        <row r="48">
          <cell r="C48" t="str">
            <v>CONSÓRCIO ARCO METROPOLITANO DO RIO (3410)</v>
          </cell>
          <cell r="F48" t="str">
            <v>HENRIQUE ANTERO PIO MARCHESI</v>
          </cell>
        </row>
        <row r="49">
          <cell r="C49" t="str">
            <v>CONSÓRCIO ARENA SALVADOR (0104030)</v>
          </cell>
          <cell r="F49" t="str">
            <v>ISAIAS AMANCIO DE SOUSA</v>
          </cell>
        </row>
        <row r="50">
          <cell r="C50" t="str">
            <v>CONSÓRCIO BONNAIRE (5114)</v>
          </cell>
          <cell r="F50" t="str">
            <v>JAVIER RAMON CHUMAN ROJAS</v>
          </cell>
        </row>
        <row r="51">
          <cell r="C51" t="str">
            <v>CONSÓRCIO CANOAS (6205)</v>
          </cell>
          <cell r="F51" t="str">
            <v>JOEL VENTURA RIBEIRO NETO</v>
          </cell>
        </row>
        <row r="52">
          <cell r="C52" t="str">
            <v>CONSÓRCIO CAPIVARI II (0310)</v>
          </cell>
          <cell r="F52" t="str">
            <v>JORGE AUGUSTO REGIS GOMES </v>
          </cell>
        </row>
        <row r="53">
          <cell r="C53" t="str">
            <v>CONSÓRCIO CBPO - ZADAR (0268)</v>
          </cell>
          <cell r="F53" t="str">
            <v>JORGE BARRAGAN HOLGUIN</v>
          </cell>
        </row>
        <row r="54">
          <cell r="C54" t="str">
            <v>CONSÓRCIO CONPAR-CARTEIRA GASOLINA E COQUE UN-REPAR (9455)</v>
          </cell>
          <cell r="F54" t="str">
            <v>JORGE DA SILVA GAVINO FILHO</v>
          </cell>
        </row>
        <row r="55">
          <cell r="C55" t="str">
            <v>CONSÓRCIO CONSTRUCTOR IIRSA NORTE (COCIN)</v>
          </cell>
          <cell r="F55" t="str">
            <v>JORGE LUIS MENDOZA GOMEZ</v>
          </cell>
        </row>
        <row r="56">
          <cell r="C56" t="str">
            <v>CONSÓRCIO CONSTRUCTOR IIRSA SUR TRAMO 2 (6276)</v>
          </cell>
          <cell r="F56" t="str">
            <v>JOSÉ CARLOS AVERSA</v>
          </cell>
        </row>
        <row r="57">
          <cell r="C57" t="str">
            <v>CONSÓRCIO CONSTRUCTOR IIRSA SUR TRAMO 3 (6277)</v>
          </cell>
          <cell r="F57" t="str">
            <v>JOSÉ CARLOS CAMARGO</v>
          </cell>
        </row>
        <row r="58">
          <cell r="C58" t="str">
            <v>CONSÓRCIO CONSTRUTOR RIO BARRA (0117021)</v>
          </cell>
          <cell r="F58" t="str">
            <v>JOSÉ CARLOS PROBER</v>
          </cell>
        </row>
        <row r="59">
          <cell r="C59" t="str">
            <v>CONSÓRCIO CONSTRUTOR SIMPLICIO (4680)</v>
          </cell>
          <cell r="F59" t="str">
            <v>JOSÉ EDUARDO BOMFIM FERREIRA</v>
          </cell>
        </row>
        <row r="60">
          <cell r="C60" t="str">
            <v>CONSÓRCIO CORREDOR DUARTE (CCD)</v>
          </cell>
          <cell r="F60" t="str">
            <v>JOSÉ EDUARDO DE SOUSA QUINTELLA</v>
          </cell>
        </row>
        <row r="61">
          <cell r="C61" t="str">
            <v>CONSÓRCIO CQG / CNO / OAS PIRAPAMA (5449)</v>
          </cell>
          <cell r="F61" t="str">
            <v>JOSÉ GILBERTO MARIANO COSTA </v>
          </cell>
        </row>
        <row r="62">
          <cell r="C62" t="str">
            <v>CONSÓRCIO EDIFÍCIO PETROBRAS VITORIA (2615)</v>
          </cell>
          <cell r="F62" t="str">
            <v>JOSÉ JOAQUIM FERREIRA MARTINS</v>
          </cell>
        </row>
        <row r="63">
          <cell r="C63" t="str">
            <v>CONSÓRCIO EPC - RUTA DEL SOL II (6210)</v>
          </cell>
          <cell r="F63" t="str">
            <v>JOSÉ LUIS COUTINHO DE FARIA</v>
          </cell>
        </row>
        <row r="64">
          <cell r="C64" t="str">
            <v>CONSÓRCIO ETANOLDUTO (3708)</v>
          </cell>
          <cell r="F64" t="str">
            <v>JOSÉ LUIZ ALEXANDRE RAMOS</v>
          </cell>
        </row>
        <row r="65">
          <cell r="C65" t="str">
            <v>CONSÓRCIO GASVAP (3704)</v>
          </cell>
          <cell r="F65" t="str">
            <v>JOSÉ PERGORARO DIAS</v>
          </cell>
        </row>
        <row r="66">
          <cell r="C66" t="str">
            <v>CONSÓRCIO LÍNEA 1 DEL METRO DE PANAMÁ (CLU)</v>
          </cell>
          <cell r="F66" t="str">
            <v>JOSÉ VIEIRA</v>
          </cell>
        </row>
        <row r="67">
          <cell r="C67" t="str">
            <v>CONSÓRCIO LINEA II (2630c)</v>
          </cell>
          <cell r="F67" t="str">
            <v>JULIO LOPES RAMOS</v>
          </cell>
        </row>
        <row r="68">
          <cell r="C68" t="str">
            <v>CONSÓRCIO LUZ PARA MINAS (0121006)</v>
          </cell>
          <cell r="F68" t="str">
            <v>JULIO PERDIGÃO</v>
          </cell>
        </row>
        <row r="69">
          <cell r="C69" t="str">
            <v>CONSÓRCIO LUZ PARA TODOS - LOTE 2 (0304)</v>
          </cell>
          <cell r="F69" t="str">
            <v>JUVENALITO GUSMÃO JUNIOR</v>
          </cell>
        </row>
        <row r="70">
          <cell r="C70" t="str">
            <v>CONSÓRCIO MARACANÃ - RIO 2014 (2637)</v>
          </cell>
          <cell r="F70" t="str">
            <v>LEANDRO ANDREDE AZEVEDO</v>
          </cell>
        </row>
        <row r="71">
          <cell r="C71" t="str">
            <v>CONSÓRCIO METRO SP - LINHA 5 LILAS - LOTE7 (0117028)</v>
          </cell>
          <cell r="F71" t="str">
            <v>LEONARDO BORGATTI</v>
          </cell>
        </row>
        <row r="72">
          <cell r="C72" t="str">
            <v>CONSÓRCIO MINTAKA (5136)</v>
          </cell>
          <cell r="F72" t="str">
            <v>LEONARDO LAGO DE SOUSA</v>
          </cell>
        </row>
        <row r="73">
          <cell r="C73" t="str">
            <v>CONSÓRCIO NOVO ASFALTO (0106015)</v>
          </cell>
          <cell r="F73" t="str">
            <v>LEONARDO NARIMATSU RIBEIRO</v>
          </cell>
        </row>
        <row r="74">
          <cell r="C74" t="str">
            <v>CONSÓRCIO ODEBRECHT/CARIOCA/MELLO AZEVEDO (5455)</v>
          </cell>
          <cell r="F74" t="str">
            <v>LUCAS PRADO</v>
          </cell>
        </row>
        <row r="75">
          <cell r="C75" t="str">
            <v>CONSÓRCIO PIER NOVO (0127006)</v>
          </cell>
          <cell r="F75" t="str">
            <v>LUIS SERGIO FERRAZ DA COSTA</v>
          </cell>
        </row>
        <row r="76">
          <cell r="C76" t="str">
            <v>CONSÓRCIO PIER PETROLEIRO (0272)</v>
          </cell>
          <cell r="F76" t="str">
            <v>LUÍS TEMIDO </v>
          </cell>
        </row>
        <row r="77">
          <cell r="C77" t="str">
            <v>CONSÓRCIO PLP - TERRAPLANAGEM DA ÁREA DO JM (1608)</v>
          </cell>
          <cell r="F77" t="str">
            <v>LUIS UBIRAJARA INÁCIO DE SOUSA</v>
          </cell>
        </row>
        <row r="78">
          <cell r="C78" t="str">
            <v>CONSÓRCIO PORTO RIO GRANDE (C8000)</v>
          </cell>
          <cell r="F78" t="str">
            <v>LUIZ CESAR LINGREN COSTA</v>
          </cell>
        </row>
        <row r="79">
          <cell r="C79" t="str">
            <v>CONSÓRCIO PROYECTO MINATITLÁN (8403)</v>
          </cell>
          <cell r="F79" t="str">
            <v>LUIZ SIMON</v>
          </cell>
        </row>
        <row r="80">
          <cell r="C80" t="str">
            <v>CONSÓRCIO PVC MVC 200 KTA (9490)</v>
          </cell>
          <cell r="F80" t="str">
            <v>MANUEL RICARDO CABRAL XIMENES</v>
          </cell>
        </row>
        <row r="81">
          <cell r="C81" t="str">
            <v>CONSÓRCIO RIO COLORADO (3090)</v>
          </cell>
          <cell r="F81" t="str">
            <v>MARCELO DE VIVEIROS COLAVOLPE</v>
          </cell>
        </row>
        <row r="82">
          <cell r="C82" t="str">
            <v>CONSÓRCIO RIO MELHOR (5450)</v>
          </cell>
          <cell r="F82" t="str">
            <v>MARCELO FURQUIM PAIVA</v>
          </cell>
        </row>
        <row r="83">
          <cell r="C83" t="str">
            <v>CONSÓRCIO RIO PARAGUAÇÚ (4809)</v>
          </cell>
          <cell r="F83" t="str">
            <v>MARCELO HOLFKE</v>
          </cell>
        </row>
        <row r="84">
          <cell r="C84" t="str">
            <v>CONSÓRCIO RIOFAZ (0322)</v>
          </cell>
          <cell r="F84" t="str">
            <v>MARCELO OLIVEIRA WALTER</v>
          </cell>
        </row>
        <row r="85">
          <cell r="C85" t="str">
            <v>CONSÓRCIO RNEST CONEST (9482)</v>
          </cell>
          <cell r="F85" t="str">
            <v>MARCIO COMPANY</v>
          </cell>
        </row>
        <row r="86">
          <cell r="C86" t="str">
            <v>CONSÓRCIO RODOVIA BA 093 (CNO) (7503)</v>
          </cell>
          <cell r="F86" t="str">
            <v>MARCIO DE CASTRO RIBEIRO</v>
          </cell>
        </row>
        <row r="87">
          <cell r="C87" t="str">
            <v>CONSÓRCIO RODOVIA BR 101 (3307)</v>
          </cell>
          <cell r="F87" t="str">
            <v>MARCO ANTONIO DURAN</v>
          </cell>
        </row>
        <row r="88">
          <cell r="C88" t="str">
            <v>CONSÓRCIO SÃO SALVADOR CIVIL (4678)</v>
          </cell>
          <cell r="F88" t="str">
            <v>MARCO AURÉLIO RODRIGUES BARROS</v>
          </cell>
        </row>
        <row r="89">
          <cell r="C89" t="str">
            <v>CONSÓRCIO SAÚDE GAMBOA (5143)</v>
          </cell>
          <cell r="F89" t="str">
            <v>MARCOS JOSE MENDES TEIXEIRA</v>
          </cell>
        </row>
        <row r="90">
          <cell r="C90" t="str">
            <v>CONSÓRCIO SISTEMA ADUTOR CASTANHÃO (5444A)</v>
          </cell>
          <cell r="F90" t="str">
            <v>MARCOS TEPEDINO</v>
          </cell>
        </row>
        <row r="91">
          <cell r="C91" t="str">
            <v>CONSÓRCIO TABULEIROS LITORÂNEOS (3510)</v>
          </cell>
          <cell r="F91" t="str">
            <v>MARCOS TORRES</v>
          </cell>
        </row>
        <row r="92">
          <cell r="C92" t="str">
            <v>CONSÓRCIO TERRA E MAR - BARRA DO FURADO (0110039)</v>
          </cell>
          <cell r="F92" t="str">
            <v>MARCOS VIDIGAL DO AMARAL</v>
          </cell>
        </row>
        <row r="93">
          <cell r="C93" t="str">
            <v>CONSÓRCIO TERRAPLENAGEM (9454)</v>
          </cell>
          <cell r="F93" t="str">
            <v>MARCUS FÁBIO SOUZA AZEREDO</v>
          </cell>
        </row>
        <row r="94">
          <cell r="C94" t="str">
            <v>CONSÓRCIO TREN ELECTRICO TRAMO 2 (6288)</v>
          </cell>
          <cell r="F94" t="str">
            <v>MARCUS FELIPE DE ARAGÃO</v>
          </cell>
        </row>
        <row r="95">
          <cell r="C95" t="str">
            <v>CONSÓRCIO UHE LCB DE CARVALHO (4675)</v>
          </cell>
          <cell r="F95" t="str">
            <v>MAURICIO CRUZ</v>
          </cell>
        </row>
        <row r="96">
          <cell r="C96" t="str">
            <v>CONSORTIUM LPV 3.2B (067)</v>
          </cell>
          <cell r="F96" t="str">
            <v>MAURIZIO PONDE BASTIANELLI</v>
          </cell>
        </row>
        <row r="97">
          <cell r="C97" t="str">
            <v>CONSORTIUM PLV 9.2 (065)</v>
          </cell>
          <cell r="F97" t="str">
            <v>MAURO HUEB</v>
          </cell>
        </row>
        <row r="98">
          <cell r="C98" t="str">
            <v>CONTRATO STATOIL - MAERSK (0114010)</v>
          </cell>
          <cell r="F98" t="str">
            <v>MICHAEL DANDANELL</v>
          </cell>
        </row>
        <row r="99">
          <cell r="C99" t="str">
            <v>CORREDOR D. PEDRO I (010 6007)</v>
          </cell>
          <cell r="F99" t="str">
            <v>MIGUEL PEDROSA DE SENNA FIGUEIREDO</v>
          </cell>
        </row>
        <row r="100">
          <cell r="C100" t="str">
            <v>DG BLUMENAU (C2718)</v>
          </cell>
          <cell r="F100" t="str">
            <v>NICOLAS EDUARDO VASQUEZ TAWING</v>
          </cell>
        </row>
        <row r="101">
          <cell r="C101" t="str">
            <v>DG CAMPINAS II (2708)</v>
          </cell>
          <cell r="F101" t="str">
            <v>NILTON COELHO DE ANDRADE JUNIOR</v>
          </cell>
        </row>
        <row r="102">
          <cell r="C102" t="str">
            <v>DG QUEIMADOS (2714)</v>
          </cell>
          <cell r="F102" t="str">
            <v>NUNO RICARDO ALMEIDA TEIXEIRA</v>
          </cell>
        </row>
        <row r="103">
          <cell r="C103" t="str">
            <v>DG SALVADOR (2717)</v>
          </cell>
          <cell r="F103" t="str">
            <v>PEDRO MOREIRA</v>
          </cell>
        </row>
        <row r="104">
          <cell r="C104" t="str">
            <v>DIMENSION OFFICE E PARK (5110)</v>
          </cell>
          <cell r="F104" t="str">
            <v>PABLO BROTTIER</v>
          </cell>
        </row>
        <row r="105">
          <cell r="C105" t="str">
            <v>ECLUSAS DE TUCURUÍ (3060)</v>
          </cell>
          <cell r="F105" t="str">
            <v>PAULO ALEXANDRE BAPTISTA SIMÕES RIBEIRO</v>
          </cell>
        </row>
        <row r="106">
          <cell r="C106" t="str">
            <v>ECOMP - ESTAÇÃO DE COMPRESSORES DE GUARAREMA (9478)</v>
          </cell>
          <cell r="F106" t="str">
            <v>PAULO FALCÃO CORREA LIMA FILHO</v>
          </cell>
        </row>
        <row r="107">
          <cell r="C107" t="str">
            <v>EDIFÍCIO ODEBRECHT SÃO PAULO - ABIATAR (5180)</v>
          </cell>
          <cell r="F107" t="str">
            <v>PAULO MOREIRA BRITO</v>
          </cell>
        </row>
        <row r="108">
          <cell r="C108" t="str">
            <v>EEFC - EXPANSÃO DA ESTRADA DE FERRO CARAJÁS (3634)</v>
          </cell>
          <cell r="F108" t="str">
            <v>PAULO SÁ</v>
          </cell>
        </row>
        <row r="109">
          <cell r="C109" t="str">
            <v>EL DILUVIO</v>
          </cell>
          <cell r="F109" t="str">
            <v>PEDRO AUGUSTO CARNEIRO LEÃO NETO</v>
          </cell>
        </row>
        <row r="110">
          <cell r="C110" t="str">
            <v>ELPASO</v>
          </cell>
          <cell r="F110" t="str">
            <v>PEDRO HENRIQUE SHETTINO</v>
          </cell>
        </row>
        <row r="111">
          <cell r="C111" t="str">
            <v>EMISSÁRIO JAGUARIBE (5454)</v>
          </cell>
          <cell r="F111" t="str">
            <v>PEDRO MARTINS PINHEIRO</v>
          </cell>
        </row>
        <row r="112">
          <cell r="C112" t="str">
            <v>ESTÁDIO CORINTHIANS COPA 2014 (0134001)</v>
          </cell>
          <cell r="F112" t="str">
            <v>PEDRO PAULO TOSCA</v>
          </cell>
        </row>
        <row r="113">
          <cell r="C113" t="str">
            <v>ESTRADA CAÁLA-GANDA (OACAA)</v>
          </cell>
          <cell r="F113" t="str">
            <v>RAYMUNDO SANTOS FILHO</v>
          </cell>
        </row>
        <row r="114">
          <cell r="C114" t="str">
            <v>ESTRADA CAPANDA - CACUSO (CAPCA)</v>
          </cell>
          <cell r="F114" t="str">
            <v>REINALDO LINS DE FREITAS</v>
          </cell>
        </row>
        <row r="115">
          <cell r="C115" t="str">
            <v>ESTRADA DO GOLFE (OAEGO)</v>
          </cell>
          <cell r="F115" t="str">
            <v>RICARDO PARERES REYES</v>
          </cell>
        </row>
        <row r="116">
          <cell r="C116" t="str">
            <v>EVOLUTION CORPORATE (5159)</v>
          </cell>
          <cell r="F116" t="str">
            <v>ROBERTO CUMPLIDO</v>
          </cell>
        </row>
        <row r="117">
          <cell r="C117" t="str">
            <v>EXTENSÃO NORTE LINHA 1 - TRENSURB (3629)</v>
          </cell>
          <cell r="F117" t="str">
            <v>ROBERTO RIBEIRO SANTOS</v>
          </cell>
        </row>
        <row r="118">
          <cell r="C118" t="str">
            <v>FERROVIA TRANSNORDESTINA (0108009)</v>
          </cell>
          <cell r="F118" t="str">
            <v>RODOLFO ARMENTA</v>
          </cell>
        </row>
        <row r="119">
          <cell r="C119" t="str">
            <v>FOZ BLUMENAU (5722)</v>
          </cell>
          <cell r="F119" t="str">
            <v>RODRIGO COSTA MELO</v>
          </cell>
        </row>
        <row r="120">
          <cell r="C120" t="str">
            <v>FOZ CACHOEIRO (5718)</v>
          </cell>
          <cell r="F120" t="str">
            <v>RONALDO PAVÃO VIEIRA</v>
          </cell>
        </row>
        <row r="121">
          <cell r="C121" t="str">
            <v>FOZ JAGUARIBE (5716)</v>
          </cell>
          <cell r="F121" t="str">
            <v>RONNY LOOR CAMPOVERDE</v>
          </cell>
        </row>
        <row r="122">
          <cell r="C122" t="str">
            <v>FOZ JECEABA (5721) </v>
          </cell>
          <cell r="F122" t="str">
            <v>SERGIO BEZERRA</v>
          </cell>
        </row>
        <row r="123">
          <cell r="C123" t="str">
            <v>FOZ LIMEIRA (5710)</v>
          </cell>
          <cell r="F123" t="str">
            <v>SERGIO PANICALI</v>
          </cell>
        </row>
        <row r="124">
          <cell r="C124" t="str">
            <v>FOZ MAUÁ (5713)</v>
          </cell>
          <cell r="F124" t="str">
            <v>SÉRGIO SHIGUEMITSU MIYASHIRO</v>
          </cell>
        </row>
        <row r="125">
          <cell r="C125" t="str">
            <v>FOZ RIO CLARO (5715)</v>
          </cell>
          <cell r="F125" t="str">
            <v>SERGIO SOUZA TETTAMANTI JUNIOR</v>
          </cell>
        </row>
        <row r="126">
          <cell r="C126" t="str">
            <v>FOZ RIO DAS OSTRAS (5712)</v>
          </cell>
          <cell r="F126" t="str">
            <v>SIDNEY PASSOS RAMOS</v>
          </cell>
        </row>
        <row r="127">
          <cell r="C127" t="str">
            <v>FOZ SANTA GERTRUDES (5727)</v>
          </cell>
          <cell r="F127" t="str">
            <v>TIAGO BRITTO</v>
          </cell>
        </row>
        <row r="128">
          <cell r="C128" t="str">
            <v>GSNC - RASO (CONSÓRCIO) (0142001)</v>
          </cell>
          <cell r="F128" t="str">
            <v>VICTOR CARVALHO MARQUES</v>
          </cell>
        </row>
        <row r="129">
          <cell r="C129" t="str">
            <v>IC17-CRIL-SUB.BURACA/PONTINHA (1602)</v>
          </cell>
          <cell r="F129" t="str">
            <v>VITO FACCIOLA</v>
          </cell>
        </row>
        <row r="130">
          <cell r="C130" t="str">
            <v>JARDINS MANGUEIRAL (PPPBR)</v>
          </cell>
          <cell r="F130" t="str">
            <v>WILSON MARTINS RIBEIRO JUNIOR</v>
          </cell>
        </row>
        <row r="131">
          <cell r="C131" t="str">
            <v>KLABIN OTACÍLIO COSTA (5726)</v>
          </cell>
          <cell r="F131" t="str">
            <v>YURI KERTZMAN</v>
          </cell>
        </row>
        <row r="132">
          <cell r="C132" t="str">
            <v>LIBERIAN IRON ORE RAILWAY REHABILITATION (RAIWA)</v>
          </cell>
        </row>
        <row r="133">
          <cell r="C133" t="str">
            <v>LUANDA SUL</v>
          </cell>
        </row>
        <row r="134">
          <cell r="C134" t="str">
            <v>MALHA VIÁRIA - RJ (0314)</v>
          </cell>
        </row>
        <row r="135">
          <cell r="C135" t="str">
            <v>METRO CABLE MARICHE (2720)</v>
          </cell>
        </row>
        <row r="136">
          <cell r="C136" t="str">
            <v>METRO CARACAS LINHA 3</v>
          </cell>
        </row>
        <row r="137">
          <cell r="C137" t="str">
            <v>METRO CARACAS LINHA 4</v>
          </cell>
        </row>
        <row r="138">
          <cell r="C138" t="str">
            <v>METRO CARACAS LINHA V (2650)</v>
          </cell>
        </row>
        <row r="139">
          <cell r="C139" t="str">
            <v>METRO IPANEMA</v>
          </cell>
        </row>
        <row r="140">
          <cell r="C140" t="str">
            <v>METRO IPANEMA EXPANSÃO GENERAL OSÓRIO (0117207)</v>
          </cell>
        </row>
        <row r="141">
          <cell r="C141" t="str">
            <v>METRO LINHA 4</v>
          </cell>
        </row>
        <row r="142">
          <cell r="C142" t="str">
            <v>METROCABLE SAN AGUSTÍN (2660)</v>
          </cell>
        </row>
        <row r="143">
          <cell r="C143" t="str">
            <v>METRORAILs MIC (EU071)</v>
          </cell>
        </row>
        <row r="144">
          <cell r="C144" t="str">
            <v>MIA MOVER APM SYSTEM (EU081)</v>
          </cell>
        </row>
        <row r="145">
          <cell r="C145" t="str">
            <v>MURANO (5142)</v>
          </cell>
        </row>
        <row r="146">
          <cell r="C146" t="str">
            <v>NORBE IX (COREIA DO SUL) (2358)</v>
          </cell>
        </row>
        <row r="147">
          <cell r="C147" t="str">
            <v>NORBE VI (ABU DAHABI/EAU) (2356)</v>
          </cell>
        </row>
        <row r="148">
          <cell r="C148" t="str">
            <v>NORBE VIII (COREIA DO SUL) (2358)</v>
          </cell>
        </row>
        <row r="149">
          <cell r="C149" t="str">
            <v>NORTH TERMINAL</v>
          </cell>
        </row>
        <row r="150">
          <cell r="C150" t="str">
            <v>OBRAS BIOCOM (CNBIO)</v>
          </cell>
        </row>
        <row r="151">
          <cell r="C151" t="str">
            <v>OBRAS EMERGENCIAIS VALE (0116009)</v>
          </cell>
        </row>
        <row r="152">
          <cell r="C152" t="str">
            <v>OBRAS SALOBO (3309)</v>
          </cell>
        </row>
        <row r="153">
          <cell r="C153" t="str">
            <v>ODEq - GUARULHOS (8402)</v>
          </cell>
        </row>
        <row r="154">
          <cell r="C154" t="str">
            <v>OSEL CONTRATO VALE CAIS 8 (2507)</v>
          </cell>
        </row>
        <row r="155">
          <cell r="C155" t="str">
            <v>OSVAT 30 (9475)</v>
          </cell>
        </row>
        <row r="156">
          <cell r="C156" t="str">
            <v>PAC SMS PETROBRAS (0125050)</v>
          </cell>
        </row>
        <row r="157">
          <cell r="C157" t="str">
            <v>PALÁCIO DE FERRO (OAPF)</v>
          </cell>
        </row>
        <row r="158">
          <cell r="C158" t="str">
            <v>PARANÁ DE LAS PALMAS (CONSÓRCIO) (3047)</v>
          </cell>
        </row>
        <row r="159">
          <cell r="C159" t="str">
            <v>PINTURA INDUSTRIAL (2373)</v>
          </cell>
        </row>
        <row r="160">
          <cell r="C160" t="str">
            <v>PORTO COIMEX EMBRAPORT (0110036)</v>
          </cell>
        </row>
        <row r="161">
          <cell r="C161" t="str">
            <v>PORTO DE MARIEL - CUBA (COI10)</v>
          </cell>
        </row>
        <row r="162">
          <cell r="C162" t="str">
            <v>PORTO ITAQUI - RECUP. BERÇOS 101-102 (3867)</v>
          </cell>
        </row>
        <row r="163">
          <cell r="C163" t="str">
            <v>PROJETO AEROPORTO INTERNACIONAL DA CATUMBELA (OAAIC)</v>
          </cell>
        </row>
        <row r="164">
          <cell r="C164" t="str">
            <v>PROJETO ÁGUAS DE BENGUELA 3ª ETAPA (OSMEA)</v>
          </cell>
        </row>
        <row r="165">
          <cell r="C165" t="str">
            <v>PROJETO AHE DARDANELOS (4682)</v>
          </cell>
        </row>
        <row r="166">
          <cell r="C166" t="str">
            <v>PROJETO AQUAPOLO (0112037)</v>
          </cell>
        </row>
        <row r="167">
          <cell r="C167" t="str">
            <v>PROJETO BRASKEM</v>
          </cell>
        </row>
        <row r="168">
          <cell r="C168" t="str">
            <v>PROJETO CARVÃO MOATIZE (2502)</v>
          </cell>
        </row>
        <row r="169">
          <cell r="C169" t="str">
            <v>PROJETO CLOD DO PLANALTO CENTRAL (OACLD)</v>
          </cell>
        </row>
        <row r="170">
          <cell r="C170" t="str">
            <v>PROJETO DE REVITALIZAÇÃO DO MARTIRES DO KIFANGONDO (OALMK)</v>
          </cell>
        </row>
        <row r="171">
          <cell r="C171" t="str">
            <v>PROJETO ESTALEIRO-BASE NAVAL (ESTALEIRO)</v>
          </cell>
        </row>
        <row r="172">
          <cell r="C172" t="str">
            <v>PROJETO ETH BRENCO (0125035)</v>
          </cell>
        </row>
        <row r="173">
          <cell r="C173" t="str">
            <v>PROJETO HIDRO-AGRÍCOLA DE MICHOACAN (CEAC)</v>
          </cell>
        </row>
        <row r="174">
          <cell r="C174" t="str">
            <v>PROJETO MORADA DA PENÍNSULA (2223)</v>
          </cell>
        </row>
        <row r="175">
          <cell r="C175" t="str">
            <v>PROJETO MORAR FELIZ (6462) </v>
          </cell>
        </row>
        <row r="176">
          <cell r="C176" t="str">
            <v>PROJETO NOBLESSE RESIDENCE (OANBL)</v>
          </cell>
        </row>
        <row r="177">
          <cell r="C177" t="str">
            <v>PROJETO NOSSO SUPER OPERAÇÃO (OLVAC)</v>
          </cell>
        </row>
        <row r="178">
          <cell r="C178" t="str">
            <v>PROJETO PEDREIRA CABO LEDO (CNPED)</v>
          </cell>
        </row>
        <row r="179">
          <cell r="C179" t="str">
            <v>PROJETO PETROQUÍMICA SUAPE - PTA (9458)</v>
          </cell>
        </row>
        <row r="180">
          <cell r="C180" t="str">
            <v>PROJETO POY PET (9480)</v>
          </cell>
        </row>
        <row r="181">
          <cell r="C181" t="str">
            <v>PROJETO REFORÇO ÁGUAS DE LUANDA</v>
          </cell>
        </row>
        <row r="182">
          <cell r="C182" t="str">
            <v>PROJETO SANEAMENTO ÁGUAS LIMPAS GRANDE VITORIA (5456)</v>
          </cell>
        </row>
        <row r="183">
          <cell r="C183" t="str">
            <v>PROJETO VIAS DE LUANDA (OARVL)</v>
          </cell>
        </row>
        <row r="184">
          <cell r="C184" t="str">
            <v>PROJETO VIAS EXPRESSAS (CNVEX)</v>
          </cell>
        </row>
        <row r="185">
          <cell r="C185" t="str">
            <v>PROYECTO ACUEDUCTO SAMANÁ (SAMA)</v>
          </cell>
        </row>
        <row r="186">
          <cell r="C186" t="str">
            <v>PROYECTO AUTOPISTA DEL CORAL (CORAL)</v>
          </cell>
        </row>
        <row r="187">
          <cell r="C187" t="str">
            <v>PROYECTO CARRETERA EL RIO  - JARABACOA (JARAB)</v>
          </cell>
        </row>
        <row r="188">
          <cell r="C188" t="str">
            <v>PROYECTO CATIA LA MAR (2803)</v>
          </cell>
        </row>
        <row r="189">
          <cell r="C189" t="str">
            <v>PROYECTO CHAGLLA (6286)</v>
          </cell>
        </row>
        <row r="190">
          <cell r="C190" t="str">
            <v>PROYECTO CONGA (6285)</v>
          </cell>
        </row>
        <row r="191">
          <cell r="C191" t="str">
            <v>PROYECTO CURUNDÚ (4459J)</v>
          </cell>
        </row>
        <row r="192">
          <cell r="C192" t="str">
            <v>PROYECTO DOS MARES (4459E)</v>
          </cell>
        </row>
        <row r="193">
          <cell r="C193" t="str">
            <v>PROYECTO HIDROELÉCTRICO PALOMINO (PALO)</v>
          </cell>
        </row>
        <row r="194">
          <cell r="C194" t="str">
            <v>PROYECTO HIDROELÉCTRICO SAN FRANCISCO (5373F)</v>
          </cell>
        </row>
        <row r="195">
          <cell r="C195" t="str">
            <v>PROYECTO SOYA ANZOATEGUI (2730)</v>
          </cell>
        </row>
        <row r="196">
          <cell r="C196" t="str">
            <v>PROYECTO TRASVASE OLMOS (6278)</v>
          </cell>
        </row>
        <row r="197">
          <cell r="C197" t="str">
            <v>PROYECTO YPF-CCR (3056)</v>
          </cell>
        </row>
        <row r="198">
          <cell r="C198" t="str">
            <v>REABILITAÇÃO AMBIENTAL PRAIA DE SEPETIBA (0313)</v>
          </cell>
        </row>
        <row r="199">
          <cell r="C199" t="str">
            <v>RECUPERAÇÃO CANAIS DE CAMPOS (0312)</v>
          </cell>
        </row>
        <row r="200">
          <cell r="C200" t="str">
            <v>REDES DA GRANDE VITÓRIA (5452A)</v>
          </cell>
        </row>
        <row r="201">
          <cell r="C201" t="str">
            <v>REHABILITACIÓN HIDROELÉCTRICA JIGUEY (RHJ)</v>
          </cell>
        </row>
        <row r="202">
          <cell r="C202" t="str">
            <v>RESERVA DO PAIVA RESIDENCE SUL (5162)</v>
          </cell>
        </row>
        <row r="203">
          <cell r="C203" t="str">
            <v>RIO CORPORATE (5112)</v>
          </cell>
        </row>
        <row r="204">
          <cell r="C204" t="str">
            <v>RIOS CCC - FASE II (CNRIO)</v>
          </cell>
        </row>
        <row r="205">
          <cell r="C205" t="str">
            <v>RODOVIA BENGUELA DOMBE GRANDE (OAROD-A)</v>
          </cell>
        </row>
        <row r="206">
          <cell r="C206" t="str">
            <v>RODOVIA EKUNHA CUSSE (OAREC)</v>
          </cell>
        </row>
        <row r="207">
          <cell r="C207" t="str">
            <v>SANEAMENTO BÁSICO (CNSAN)</v>
          </cell>
        </row>
        <row r="208">
          <cell r="C208" t="str">
            <v>SANEAMENTO DA BAHIA - PTA (4459G)</v>
          </cell>
        </row>
        <row r="209">
          <cell r="C209" t="str">
            <v>SANEAMENTO DA BAHIA - TUNEL (4459F)</v>
          </cell>
        </row>
        <row r="210">
          <cell r="C210" t="str">
            <v>SANEAMENTO DE NATAL (5443)</v>
          </cell>
        </row>
        <row r="211">
          <cell r="C211" t="str">
            <v>SANEAMENTO MACAÉ (0271)</v>
          </cell>
        </row>
        <row r="212">
          <cell r="C212" t="str">
            <v>SANEAMES II (5457A)</v>
          </cell>
        </row>
        <row r="213">
          <cell r="C213" t="str">
            <v>SANEAQUA MAIRINQUE S/A (5728)</v>
          </cell>
        </row>
        <row r="214">
          <cell r="C214" t="str">
            <v>SANTO OVIDIO (1605)</v>
          </cell>
        </row>
        <row r="215">
          <cell r="C215" t="str">
            <v>SERVIÇO DE ATENDIMENTO AO CLIENTE (SAC)</v>
          </cell>
        </row>
        <row r="216">
          <cell r="C216" t="str">
            <v>SIMANDOU GUINE CRONACRI (3101)</v>
          </cell>
        </row>
        <row r="217">
          <cell r="C217" t="str">
            <v>SISTEMA DE ÁGUAS COMPERJ - ADUTORA (0112050)</v>
          </cell>
        </row>
        <row r="218">
          <cell r="C218" t="str">
            <v>SPE ALPHA CORPORATE - OEI (5113)</v>
          </cell>
        </row>
        <row r="219">
          <cell r="C219" t="str">
            <v>TERCEIRA PONTE ORINOCO (2590)</v>
          </cell>
        </row>
        <row r="220">
          <cell r="C220" t="str">
            <v>THE BLUE (5164)</v>
          </cell>
        </row>
        <row r="221">
          <cell r="C221" t="str">
            <v>THE ONE (5146)</v>
          </cell>
        </row>
        <row r="222">
          <cell r="C222" t="str">
            <v>THIRD RING ROAD IN TRIPOLY (BPCTH)</v>
          </cell>
        </row>
        <row r="223">
          <cell r="C223" t="str">
            <v>TKCSA (5725)</v>
          </cell>
        </row>
        <row r="224">
          <cell r="C224" t="str">
            <v>TRANSPORTE MASIVO CARACAS - GUARENAS - GUATIRE (2640)</v>
          </cell>
        </row>
        <row r="225">
          <cell r="C225" t="str">
            <v>TREN ELECTRICO LIMA (6283)</v>
          </cell>
        </row>
        <row r="226">
          <cell r="C226" t="str">
            <v>TRÍPOLI INTERNATIONAL AIRPORT (BPCAI)</v>
          </cell>
        </row>
        <row r="227">
          <cell r="C227" t="str">
            <v>TÚNEL DA GROTA FUNDA (0119002)</v>
          </cell>
        </row>
        <row r="228">
          <cell r="C228" t="str">
            <v>UHE GOVE (OAGOV)</v>
          </cell>
        </row>
        <row r="229">
          <cell r="C229" t="str">
            <v>UHE SANTO ANTÔNIO (4687)</v>
          </cell>
        </row>
        <row r="230">
          <cell r="C230" t="str">
            <v>UHE SANTO ANTÔNIO (MONTAGEM) (4868)</v>
          </cell>
        </row>
        <row r="231">
          <cell r="C231" t="str">
            <v>UHE TELES PIRES (4869)</v>
          </cell>
        </row>
        <row r="232">
          <cell r="C232" t="str">
            <v>UHE TOCOMA (2670)</v>
          </cell>
        </row>
        <row r="233">
          <cell r="C233" t="str">
            <v>USINA VSB JECEABA - REDE UTLIDADES (5458)</v>
          </cell>
        </row>
        <row r="234">
          <cell r="C234" t="str">
            <v>VALE SÃO LUIS - PIER IV (3872)</v>
          </cell>
        </row>
        <row r="235">
          <cell r="C235" t="str">
            <v>VILA GRIMM (2227)</v>
          </cell>
        </row>
        <row r="236">
          <cell r="C236" t="str">
            <v>VILA OLIMPIA (5181)</v>
          </cell>
        </row>
        <row r="237">
          <cell r="C237" t="str">
            <v>VIVENDAS SÃO PAULO DE LOANDA (VIVEN)</v>
          </cell>
        </row>
        <row r="238">
          <cell r="C238" t="str">
            <v>ZANIAH EMPREENDIMENTOS IMOBILIÁRIOS (5155)</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CLASE I – Residuos Sólidos Peligrosos</v>
          </cell>
        </row>
      </sheetData>
      <sheetData sheetId="16">
        <row r="1">
          <cell r="P1" t="str">
            <v>CEMENTO</v>
          </cell>
        </row>
        <row r="2">
          <cell r="C2" t="str">
            <v>ABAST / REDUC (5761D)</v>
          </cell>
          <cell r="D2" t="str">
            <v>AM. LATINA E ANGOLA | LUIZ MAMERI</v>
          </cell>
          <cell r="E2" t="str">
            <v>ALESSANDRO GOMES</v>
          </cell>
          <cell r="F2" t="str">
            <v>AFONSO CELSO LEGASPE MAMEDE</v>
          </cell>
          <cell r="G2" t="str">
            <v>ANGOLA</v>
          </cell>
        </row>
        <row r="3">
          <cell r="C3" t="str">
            <v>ACE BAIXO SABOR (1603)</v>
          </cell>
          <cell r="D3" t="str">
            <v>ENGENHARIA INDUSTRIAL | MÁRCIO FARIA</v>
          </cell>
          <cell r="E3" t="str">
            <v>ANDRE RABELLO</v>
          </cell>
          <cell r="F3" t="str">
            <v>AFRANIO ALVES DE OLIVEIRA FILHO</v>
          </cell>
          <cell r="G3" t="str">
            <v>ARGENTINA</v>
          </cell>
        </row>
        <row r="4">
          <cell r="C4" t="str">
            <v>AEROPORTO INTERNACIONAL DE NACALA (1524001)</v>
          </cell>
          <cell r="D4" t="str">
            <v>ENERGIA | HENRIQUE VALLADARES</v>
          </cell>
          <cell r="E4" t="str">
            <v>ANDRÉ VITAL</v>
          </cell>
          <cell r="F4" t="str">
            <v>ALAN ABRANTES</v>
          </cell>
          <cell r="G4" t="str">
            <v>BRASIL</v>
          </cell>
        </row>
        <row r="5">
          <cell r="C5" t="str">
            <v>AHE CAMBAMBE(CNCAN)</v>
          </cell>
          <cell r="D5" t="str">
            <v>INFRAESTRUTURA | BENEDICTO JÚNIOR</v>
          </cell>
          <cell r="E5" t="str">
            <v>AUGUSTO ROQUE</v>
          </cell>
          <cell r="F5" t="str">
            <v>ALEXANDRE DIAS PORTO CHIAVEHATTO</v>
          </cell>
          <cell r="G5" t="str">
            <v>COLOMBIA</v>
          </cell>
        </row>
        <row r="6">
          <cell r="C6" t="str">
            <v>ALIANÇA CSN / ODEBRECHT AÇOS LONGOS UPV VR / RJ (9492)</v>
          </cell>
          <cell r="D6" t="str">
            <v>INTERNACIONAL | LUIZ ROCHA</v>
          </cell>
          <cell r="E6" t="str">
            <v>CARLOS ARMANDO</v>
          </cell>
          <cell r="F6" t="str">
            <v>ALEXANDRE FRANCO DE CARVALHO</v>
          </cell>
          <cell r="G6" t="str">
            <v>CUBA</v>
          </cell>
        </row>
        <row r="7">
          <cell r="C7" t="str">
            <v>ALPHA SQUARE (5107)</v>
          </cell>
          <cell r="D7" t="str">
            <v>VENEZUELA | EUZENANDO AZEVEDO</v>
          </cell>
          <cell r="E7" t="str">
            <v>DAIHA BLANDO</v>
          </cell>
          <cell r="F7" t="str">
            <v>ANDRE LUIZ RIBEIRO LIMA</v>
          </cell>
          <cell r="G7" t="str">
            <v>ECUADOR</v>
          </cell>
        </row>
        <row r="8">
          <cell r="C8" t="str">
            <v>AMPLIAÇÃO TERMINAL FERROVIÁRIO DE PONTA DA MADEIRA (3626)</v>
          </cell>
          <cell r="D8" t="str">
            <v>VP OPERAÇÕES | PAULO LACERDA</v>
          </cell>
          <cell r="E8" t="str">
            <v>DÉLIO GALVÃO</v>
          </cell>
          <cell r="F8" t="str">
            <v>ANTENOR DE CASTRO</v>
          </cell>
          <cell r="G8" t="str">
            <v>EUA</v>
          </cell>
        </row>
        <row r="9">
          <cell r="C9" t="str">
            <v>AMPLIACION GASODUCTOS NORTE Y SUR EM ARGENTINA (3044)</v>
          </cell>
          <cell r="E9" t="str">
            <v>ERNESTO BAIARDI</v>
          </cell>
          <cell r="F9" t="str">
            <v>ANTONIO AUGUSTO DE CASTRO SANTOS</v>
          </cell>
          <cell r="G9" t="str">
            <v>LIBERIA</v>
          </cell>
        </row>
        <row r="10">
          <cell r="C10" t="str">
            <v>AMPLIACIÓN REFINERÍA PUERTO LA CRUZ - OBRAS CIVILES (2801)</v>
          </cell>
          <cell r="E10" t="str">
            <v>EUZENANDO AZEVEDO</v>
          </cell>
          <cell r="F10" t="str">
            <v>ANTONIO LUIZ COSTA</v>
          </cell>
          <cell r="G10" t="str">
            <v>LIBIA</v>
          </cell>
        </row>
        <row r="11">
          <cell r="C11" t="str">
            <v>ANGRA 1 E 2 MANUTENÇÃO (5824)</v>
          </cell>
          <cell r="E11" t="str">
            <v>FÁBIO GANDOLFO</v>
          </cell>
          <cell r="F11" t="str">
            <v>ANTONIO ROBERTO GAVIOLI</v>
          </cell>
          <cell r="G11" t="str">
            <v>MÉXICO</v>
          </cell>
        </row>
        <row r="12">
          <cell r="C12" t="str">
            <v>ANGRA 2 MONT. ELETROMECÂNICA</v>
          </cell>
          <cell r="E12" t="str">
            <v>FERNANDO BARBOSA</v>
          </cell>
          <cell r="F12" t="str">
            <v>ARIEL PARENTE COSTA</v>
          </cell>
          <cell r="G12" t="str">
            <v>MOZAMBIQUE</v>
          </cell>
        </row>
        <row r="13">
          <cell r="C13" t="str">
            <v>ARENA PERNAMBUCO (2638)</v>
          </cell>
          <cell r="E13" t="str">
            <v>FERNANDO CHEIN</v>
          </cell>
          <cell r="F13" t="str">
            <v>ARLINDO SERGIO DE OLIVERA FACADIO</v>
          </cell>
          <cell r="G13" t="str">
            <v>PANAMÁ</v>
          </cell>
        </row>
        <row r="14">
          <cell r="C14" t="str">
            <v>AUTOPISTA MADDEN COLÓN FASE II (4459L)</v>
          </cell>
          <cell r="E14" t="str">
            <v>FLÁVIO FARIA </v>
          </cell>
          <cell r="F14" t="str">
            <v>BRUNO DOURADO</v>
          </cell>
          <cell r="G14" t="str">
            <v>PERÚ</v>
          </cell>
        </row>
        <row r="15">
          <cell r="C15" t="str">
            <v>BAIRRO NOVO PORTO VELHO EMPR. IMOBILIÁRIOS (5156)</v>
          </cell>
          <cell r="E15" t="str">
            <v>FRANCISCO PENTEADO</v>
          </cell>
          <cell r="F15" t="str">
            <v>CARLOS ALBERTO COUTINHO</v>
          </cell>
          <cell r="G15" t="str">
            <v>PORTUGAL</v>
          </cell>
        </row>
        <row r="16">
          <cell r="C16" t="str">
            <v>BARRAGEM DO ARROIO TAQUAREMBÓ (4813)</v>
          </cell>
          <cell r="E16" t="str">
            <v>GILBERTO NEVES</v>
          </cell>
          <cell r="F16" t="str">
            <v>CARLOS ALBERTO LIGEIRO</v>
          </cell>
          <cell r="G16" t="str">
            <v>REP. DOMINICANA</v>
          </cell>
        </row>
        <row r="17">
          <cell r="C17" t="str">
            <v>BASE DE OPERAÇÕES - OOG (2355)</v>
          </cell>
          <cell r="E17" t="str">
            <v>GUSTAVO GUERRA</v>
          </cell>
          <cell r="F17" t="str">
            <v>CARLOS FERNANDO DO VALE ANGEIRAS</v>
          </cell>
          <cell r="G17" t="str">
            <v>VENEZUELA</v>
          </cell>
        </row>
        <row r="18">
          <cell r="C18" t="str">
            <v>BASE MACAÉ - ATIVO SUL (9414)</v>
          </cell>
          <cell r="E18" t="str">
            <v>JOÃO PACÍFICO</v>
          </cell>
          <cell r="F18" t="str">
            <v>CARLOS HENRIQUE VALENTE</v>
          </cell>
        </row>
        <row r="19">
          <cell r="C19" t="str">
            <v>BASE MACAÉ - CONTRATO MANIFOLD  (9459)</v>
          </cell>
          <cell r="E19" t="str">
            <v>JORGE BARATA</v>
          </cell>
          <cell r="F19" t="str">
            <v>CARLOS MATHIAS</v>
          </cell>
        </row>
        <row r="20">
          <cell r="C20" t="str">
            <v>BASE MACAÉ - CONTRATO SHELL DO BRASIL (4807)</v>
          </cell>
          <cell r="E20" t="str">
            <v>JOSÉ CONCEIÇÃO</v>
          </cell>
          <cell r="F20" t="str">
            <v>CARLOS NOSTRE JUNIOR</v>
          </cell>
        </row>
        <row r="21">
          <cell r="C21" t="str">
            <v>BASE MACAÉ - CONTRATO TECAB NR-13 (0114009)</v>
          </cell>
          <cell r="E21" t="str">
            <v>LUIS WEYLL</v>
          </cell>
          <cell r="F21" t="str">
            <v>CARLOS ROBERTO LIMA BACELLAR</v>
          </cell>
        </row>
        <row r="22">
          <cell r="C22" t="str">
            <v>BASE MACAÉ REPAROS NAVAIS P-XVII (2383)</v>
          </cell>
          <cell r="E22" t="str">
            <v>LUIZ BUENO</v>
          </cell>
          <cell r="F22" t="str">
            <v>CASSIANO POLITI</v>
          </cell>
        </row>
        <row r="23">
          <cell r="C23" t="str">
            <v>BEIRA LAGO EMPREENDIMENTO IMOBILIÁRIO SA (5158)</v>
          </cell>
          <cell r="E23" t="str">
            <v>LUIZ MAMERI (Argentina)</v>
          </cell>
          <cell r="F23" t="str">
            <v>CELSO FONSECA RODRIGUES</v>
          </cell>
        </row>
        <row r="24">
          <cell r="C24" t="str">
            <v>BELAS BUSINESS (OABUS)</v>
          </cell>
          <cell r="E24" t="str">
            <v>LUIZ ROCHA (Portugal)</v>
          </cell>
          <cell r="F24" t="str">
            <v>CESAR MAURICIO DE BARROS E AZEVEDO CHASTINET</v>
          </cell>
        </row>
        <row r="25">
          <cell r="C25" t="str">
            <v>BOCANA - CALLAO (6284)</v>
          </cell>
          <cell r="E25" t="str">
            <v>MARCO CRUZ </v>
          </cell>
          <cell r="F25" t="str">
            <v>DANILO RIBEIRO JUNIOR</v>
          </cell>
        </row>
        <row r="26">
          <cell r="C26" t="str">
            <v>BOULEVARD SIDE EMPRESARIAL (2269)</v>
          </cell>
          <cell r="E26" t="str">
            <v>MIGUEL PERES</v>
          </cell>
          <cell r="F26" t="str">
            <v>DILMAS DELLAMAGNA SALVIA</v>
          </cell>
        </row>
        <row r="27">
          <cell r="C27" t="str">
            <v>BOULEVARD SIDE RESIDENCIAL (2268)</v>
          </cell>
          <cell r="E27" t="str">
            <v>PAULO CESENA</v>
          </cell>
          <cell r="F27" t="str">
            <v>EDER PAOLO FERRACUTI</v>
          </cell>
        </row>
        <row r="28">
          <cell r="C28" t="str">
            <v>BT - LOTE 1N CASAS VELHAS - PALHAIS (1606)</v>
          </cell>
          <cell r="E28" t="str">
            <v>RENATO RODRIGUES</v>
          </cell>
          <cell r="F28" t="str">
            <v>EDUARDO ALEXANDRE DE ATHAYDE BADIN</v>
          </cell>
        </row>
        <row r="29">
          <cell r="C29" t="str">
            <v>BUTADIENO2 (012051)</v>
          </cell>
          <cell r="E29" t="str">
            <v>RICARDO BOLEIRA</v>
          </cell>
          <cell r="F29" t="str">
            <v>EDUARDO GARRIDO FONTENELLE</v>
          </cell>
        </row>
        <row r="30">
          <cell r="C30" t="str">
            <v>CARRETERA CARHUAZ - SAN LUIS (6204)</v>
          </cell>
          <cell r="E30" t="str">
            <v>SAULO VINICIUS</v>
          </cell>
          <cell r="F30" t="str">
            <v>EDUARDO POLEY PEÇANHA</v>
          </cell>
        </row>
        <row r="31">
          <cell r="C31" t="str">
            <v>CASAS ECONOMICAS DO ZANGO</v>
          </cell>
          <cell r="E31" t="str">
            <v>SERGIO NEVES</v>
          </cell>
          <cell r="F31" t="str">
            <v>EDUARDO SALOME</v>
          </cell>
        </row>
        <row r="32">
          <cell r="C32" t="str">
            <v>CEMF-CONS EMPR MODERN FURNAS (4671)</v>
          </cell>
          <cell r="E32" t="str">
            <v>VALTER LANA</v>
          </cell>
          <cell r="F32" t="str">
            <v>ELEUBERTO ANTONIO MARTORELLI</v>
          </cell>
        </row>
        <row r="33">
          <cell r="C33" t="str">
            <v>CENTRAL DE EQUIPAMENTOS IMOBILIÁRIOS (OACEI)</v>
          </cell>
          <cell r="F33" t="str">
            <v>EMYR DINIZ COSTA JUNIOR</v>
          </cell>
        </row>
        <row r="34">
          <cell r="C34" t="str">
            <v>CENTRO INDUSTRIAL DE VIANA (OAPIV)</v>
          </cell>
          <cell r="F34" t="str">
            <v>ESTEVÃO TIMPONI FRANÇA</v>
          </cell>
        </row>
        <row r="35">
          <cell r="C35" t="str">
            <v>CETREL LUMINA (6449)</v>
          </cell>
          <cell r="F35" t="str">
            <v>FABIANO RODRIGUES MUNHOZ</v>
          </cell>
        </row>
        <row r="36">
          <cell r="C36" t="str">
            <v>CINTA COSTEIRA FASE II (4459I)</v>
          </cell>
          <cell r="F36" t="str">
            <v>FABIO ADRIANO TOSCANO REBOUÇAS</v>
          </cell>
        </row>
        <row r="37">
          <cell r="C37" t="str">
            <v>CONCESIONARIA IIRSA NORTE S.A. (CIN)</v>
          </cell>
          <cell r="F37" t="str">
            <v>FARID ABY-ZAYAN FELDBERG</v>
          </cell>
        </row>
        <row r="38">
          <cell r="C38" t="str">
            <v>CONCESIONARIA INTEROCEANICA SURSA TRAMO 2 S.A. (CISR2)</v>
          </cell>
          <cell r="F38" t="str">
            <v>FELIX AUGUSTO</v>
          </cell>
        </row>
        <row r="39">
          <cell r="C39" t="str">
            <v>CONCESIONARIA INTEROCEANICA SURSA TRAMO 3 S.A. (CISR3)</v>
          </cell>
          <cell r="F39" t="str">
            <v>FERNANDO BARINI</v>
          </cell>
        </row>
        <row r="40">
          <cell r="C40" t="str">
            <v>CONCESIONARIA RUTA DEL SOL S.A.S. (6200)</v>
          </cell>
          <cell r="F40" t="str">
            <v>GIBRAN LOOR CAMPOVERDE</v>
          </cell>
        </row>
        <row r="41">
          <cell r="C41" t="str">
            <v>CONCESSIONARIA MADDEN COLON (CMC)</v>
          </cell>
          <cell r="F41" t="str">
            <v>GILBERTO COSTA</v>
          </cell>
        </row>
        <row r="42">
          <cell r="C42" t="str">
            <v>CONCESSIONÁRIA ROTA DAS BANDEIRAS (5139)</v>
          </cell>
          <cell r="F42" t="str">
            <v>GILBERTO DE CAMARGO E SILVA</v>
          </cell>
        </row>
        <row r="43">
          <cell r="C43" t="str">
            <v>CONCESSIONÁRIA ROTA DOS COQUEIROS (5194)</v>
          </cell>
          <cell r="F43" t="str">
            <v>GIOVANNI PALACIOS</v>
          </cell>
        </row>
        <row r="44">
          <cell r="C44" t="str">
            <v>CONDOMÍNIO MONTE BELO (OAMB)</v>
          </cell>
          <cell r="F44" t="str">
            <v>GUILLERMO BORGES DE QUEIROZ</v>
          </cell>
        </row>
        <row r="45">
          <cell r="C45" t="str">
            <v>CONDOMÍNIO RIVIERA ATLÂNTICO (OARIV-A)</v>
          </cell>
          <cell r="F45" t="str">
            <v>GUSTAVO HENRIQUES</v>
          </cell>
        </row>
        <row r="46">
          <cell r="C46" t="str">
            <v>CONSÓRCIO ALCANTARA CYCLONE SPACE (0116005)</v>
          </cell>
          <cell r="F46" t="str">
            <v>GUSTAVO TEIXEIRA BELITARDO</v>
          </cell>
        </row>
        <row r="47">
          <cell r="C47" t="str">
            <v>CONSÓRCIO ANGRA MELHOR (2635)</v>
          </cell>
          <cell r="F47" t="str">
            <v>HELIO BOLEIRA GUIMARÃES</v>
          </cell>
        </row>
        <row r="48">
          <cell r="C48" t="str">
            <v>CONSÓRCIO ARCO METROPOLITANO DO RIO (3410)</v>
          </cell>
          <cell r="F48" t="str">
            <v>HENRIQUE ANTERO PIO MARCHESI</v>
          </cell>
        </row>
        <row r="49">
          <cell r="C49" t="str">
            <v>CONSÓRCIO ARENA SALVADOR (0104030)</v>
          </cell>
          <cell r="F49" t="str">
            <v>ISAIAS AMANCIO DE SOUSA</v>
          </cell>
        </row>
        <row r="50">
          <cell r="C50" t="str">
            <v>CONSÓRCIO BONNAIRE (5114)</v>
          </cell>
          <cell r="F50" t="str">
            <v>JAVIER RAMON CHUMAN ROJAS</v>
          </cell>
        </row>
        <row r="51">
          <cell r="C51" t="str">
            <v>CONSÓRCIO CANOAS (6205)</v>
          </cell>
          <cell r="F51" t="str">
            <v>JOEL VENTURA RIBEIRO NETO</v>
          </cell>
        </row>
        <row r="52">
          <cell r="C52" t="str">
            <v>CONSÓRCIO CAPIVARI II (0310)</v>
          </cell>
          <cell r="F52" t="str">
            <v>JORGE AUGUSTO REGIS GOMES </v>
          </cell>
        </row>
        <row r="53">
          <cell r="C53" t="str">
            <v>CONSÓRCIO CBPO - ZADAR (0268)</v>
          </cell>
          <cell r="F53" t="str">
            <v>JORGE BARRAGAN HOLGUIN</v>
          </cell>
        </row>
        <row r="54">
          <cell r="C54" t="str">
            <v>CONSÓRCIO CONPAR-CARTEIRA GASOLINA E COQUE UN-REPAR (9455)</v>
          </cell>
          <cell r="F54" t="str">
            <v>JORGE DA SILVA GAVINO FILHO</v>
          </cell>
        </row>
        <row r="55">
          <cell r="C55" t="str">
            <v>CONSÓRCIO CONSTRUCTOR IIRSA NORTE (COCIN)</v>
          </cell>
          <cell r="F55" t="str">
            <v>JORGE LUIS MENDOZA GOMEZ</v>
          </cell>
        </row>
        <row r="56">
          <cell r="C56" t="str">
            <v>CONSÓRCIO CONSTRUCTOR IIRSA SUR TRAMO 2 (6276)</v>
          </cell>
          <cell r="F56" t="str">
            <v>JOSÉ CARLOS AVERSA</v>
          </cell>
        </row>
        <row r="57">
          <cell r="C57" t="str">
            <v>CONSÓRCIO CONSTRUCTOR IIRSA SUR TRAMO 3 (6277)</v>
          </cell>
          <cell r="F57" t="str">
            <v>JOSÉ CARLOS CAMARGO</v>
          </cell>
        </row>
        <row r="58">
          <cell r="C58" t="str">
            <v>CONSÓRCIO CONSTRUTOR RIO BARRA (0117021)</v>
          </cell>
          <cell r="F58" t="str">
            <v>JOSÉ CARLOS PROBER</v>
          </cell>
        </row>
        <row r="59">
          <cell r="C59" t="str">
            <v>CONSÓRCIO CONSTRUTOR SIMPLICIO (4680)</v>
          </cell>
          <cell r="F59" t="str">
            <v>JOSÉ EDUARDO BOMFIM FERREIRA</v>
          </cell>
        </row>
        <row r="60">
          <cell r="C60" t="str">
            <v>CONSÓRCIO CORREDOR DUARTE (CCD)</v>
          </cell>
          <cell r="F60" t="str">
            <v>JOSÉ EDUARDO DE SOUSA QUINTELLA</v>
          </cell>
        </row>
        <row r="61">
          <cell r="C61" t="str">
            <v>CONSÓRCIO CQG / CNO / OAS PIRAPAMA (5449)</v>
          </cell>
          <cell r="F61" t="str">
            <v>JOSÉ GILBERTO MARIANO COSTA </v>
          </cell>
        </row>
        <row r="62">
          <cell r="C62" t="str">
            <v>CONSÓRCIO EDIFÍCIO PETROBRAS VITORIA (2615)</v>
          </cell>
          <cell r="F62" t="str">
            <v>JOSÉ JOAQUIM FERREIRA MARTINS</v>
          </cell>
        </row>
        <row r="63">
          <cell r="C63" t="str">
            <v>CONSÓRCIO EPC - RUTA DEL SOL II (6210)</v>
          </cell>
          <cell r="F63" t="str">
            <v>JOSÉ LUIS COUTINHO DE FARIA</v>
          </cell>
        </row>
        <row r="64">
          <cell r="C64" t="str">
            <v>CONSÓRCIO ETANOLDUTO (3708)</v>
          </cell>
          <cell r="F64" t="str">
            <v>JOSÉ LUIZ ALEXANDRE RAMOS</v>
          </cell>
        </row>
        <row r="65">
          <cell r="C65" t="str">
            <v>CONSÓRCIO GASVAP (3704)</v>
          </cell>
          <cell r="F65" t="str">
            <v>JOSÉ PERGORARO DIAS</v>
          </cell>
        </row>
        <row r="66">
          <cell r="C66" t="str">
            <v>CONSÓRCIO LÍNEA 1 DEL METRO DE PANAMÁ (CLU)</v>
          </cell>
          <cell r="F66" t="str">
            <v>JOSÉ VIEIRA</v>
          </cell>
        </row>
        <row r="67">
          <cell r="C67" t="str">
            <v>CONSÓRCIO LINEA II (2630c)</v>
          </cell>
          <cell r="F67" t="str">
            <v>JULIO LOPES RAMOS</v>
          </cell>
        </row>
        <row r="68">
          <cell r="C68" t="str">
            <v>CONSÓRCIO LUZ PARA MINAS (0121006)</v>
          </cell>
          <cell r="F68" t="str">
            <v>JULIO PERDIGÃO</v>
          </cell>
        </row>
        <row r="69">
          <cell r="C69" t="str">
            <v>CONSÓRCIO LUZ PARA TODOS - LOTE 2 (0304)</v>
          </cell>
          <cell r="F69" t="str">
            <v>JUVENALITO GUSMÃO JUNIOR</v>
          </cell>
        </row>
        <row r="70">
          <cell r="C70" t="str">
            <v>CONSÓRCIO MARACANÃ - RIO 2014 (2637)</v>
          </cell>
          <cell r="F70" t="str">
            <v>LEANDRO ANDREDE AZEVEDO</v>
          </cell>
        </row>
        <row r="71">
          <cell r="C71" t="str">
            <v>CONSÓRCIO METRO SP - LINHA 5 LILAS - LOTE7 (0117028)</v>
          </cell>
          <cell r="F71" t="str">
            <v>LEONARDO BORGATTI</v>
          </cell>
        </row>
        <row r="72">
          <cell r="C72" t="str">
            <v>CONSÓRCIO MINTAKA (5136)</v>
          </cell>
          <cell r="F72" t="str">
            <v>LEONARDO LAGO DE SOUSA</v>
          </cell>
        </row>
        <row r="73">
          <cell r="C73" t="str">
            <v>CONSÓRCIO NOVO ASFALTO (0106015)</v>
          </cell>
          <cell r="F73" t="str">
            <v>LEONARDO NARIMATSU RIBEIRO</v>
          </cell>
        </row>
        <row r="74">
          <cell r="C74" t="str">
            <v>CONSÓRCIO ODEBRECHT/CARIOCA/MELLO AZEVEDO (5455)</v>
          </cell>
          <cell r="F74" t="str">
            <v>LUCAS PRADO</v>
          </cell>
        </row>
        <row r="75">
          <cell r="C75" t="str">
            <v>CONSÓRCIO PIER NOVO (0127006)</v>
          </cell>
          <cell r="F75" t="str">
            <v>LUIS SERGIO FERRAZ DA COSTA</v>
          </cell>
        </row>
        <row r="76">
          <cell r="C76" t="str">
            <v>CONSÓRCIO PIER PETROLEIRO (0272)</v>
          </cell>
          <cell r="F76" t="str">
            <v>LUÍS TEMIDO </v>
          </cell>
        </row>
        <row r="77">
          <cell r="C77" t="str">
            <v>CONSÓRCIO PLP - TERRAPLANAGEM DA ÁREA DO JM (1608)</v>
          </cell>
          <cell r="F77" t="str">
            <v>LUIS UBIRAJARA INÁCIO DE SOUSA</v>
          </cell>
        </row>
        <row r="78">
          <cell r="C78" t="str">
            <v>CONSÓRCIO PORTO RIO GRANDE (C8000)</v>
          </cell>
          <cell r="F78" t="str">
            <v>LUIZ CESAR LINGREN COSTA</v>
          </cell>
        </row>
        <row r="79">
          <cell r="C79" t="str">
            <v>CONSÓRCIO PROYECTO MINATITLÁN (8403)</v>
          </cell>
          <cell r="F79" t="str">
            <v>LUIZ SIMON</v>
          </cell>
        </row>
        <row r="80">
          <cell r="C80" t="str">
            <v>CONSÓRCIO PVC MVC 200 KTA (9490)</v>
          </cell>
          <cell r="F80" t="str">
            <v>MANUEL RICARDO CABRAL XIMENES</v>
          </cell>
        </row>
        <row r="81">
          <cell r="C81" t="str">
            <v>CONSÓRCIO RIO COLORADO (3090)</v>
          </cell>
          <cell r="F81" t="str">
            <v>MARCELO DE VIVEIROS COLAVOLPE</v>
          </cell>
        </row>
        <row r="82">
          <cell r="C82" t="str">
            <v>CONSÓRCIO RIO MELHOR (5450)</v>
          </cell>
          <cell r="F82" t="str">
            <v>MARCELO FURQUIM PAIVA</v>
          </cell>
        </row>
        <row r="83">
          <cell r="C83" t="str">
            <v>CONSÓRCIO RIO PARAGUAÇÚ (4809)</v>
          </cell>
          <cell r="F83" t="str">
            <v>MARCELO HOLFKE</v>
          </cell>
        </row>
        <row r="84">
          <cell r="C84" t="str">
            <v>CONSÓRCIO RIOFAZ (0322)</v>
          </cell>
          <cell r="F84" t="str">
            <v>MARCELO OLIVEIRA WALTER</v>
          </cell>
        </row>
        <row r="85">
          <cell r="C85" t="str">
            <v>CONSÓRCIO RNEST CONEST (9482)</v>
          </cell>
          <cell r="F85" t="str">
            <v>MARCIO COMPANY</v>
          </cell>
        </row>
        <row r="86">
          <cell r="C86" t="str">
            <v>CONSÓRCIO RODOVIA BA 093 (CNO) (7503)</v>
          </cell>
          <cell r="F86" t="str">
            <v>MARCIO DE CASTRO RIBEIRO</v>
          </cell>
        </row>
        <row r="87">
          <cell r="C87" t="str">
            <v>CONSÓRCIO RODOVIA BR 101 (3307)</v>
          </cell>
          <cell r="F87" t="str">
            <v>MARCO ANTONIO DURAN</v>
          </cell>
        </row>
        <row r="88">
          <cell r="C88" t="str">
            <v>CONSÓRCIO SÃO SALVADOR CIVIL (4678)</v>
          </cell>
          <cell r="F88" t="str">
            <v>MARCO AURÉLIO RODRIGUES BARROS</v>
          </cell>
        </row>
        <row r="89">
          <cell r="C89" t="str">
            <v>CONSÓRCIO SAÚDE GAMBOA (5143)</v>
          </cell>
          <cell r="F89" t="str">
            <v>MARCOS JOSE MENDES TEIXEIRA</v>
          </cell>
        </row>
        <row r="90">
          <cell r="C90" t="str">
            <v>CONSÓRCIO SISTEMA ADUTOR CASTANHÃO (5444A)</v>
          </cell>
          <cell r="F90" t="str">
            <v>MARCOS TEPEDINO</v>
          </cell>
        </row>
        <row r="91">
          <cell r="C91" t="str">
            <v>CONSÓRCIO TABULEIROS LITORÂNEOS (3510)</v>
          </cell>
          <cell r="F91" t="str">
            <v>MARCOS TORRES</v>
          </cell>
        </row>
        <row r="92">
          <cell r="C92" t="str">
            <v>CONSÓRCIO TERRA E MAR - BARRA DO FURADO (0110039)</v>
          </cell>
          <cell r="F92" t="str">
            <v>MARCOS VIDIGAL DO AMARAL</v>
          </cell>
        </row>
        <row r="93">
          <cell r="C93" t="str">
            <v>CONSÓRCIO TERRAPLENAGEM (9454)</v>
          </cell>
          <cell r="F93" t="str">
            <v>MARCUS FÁBIO SOUZA AZEREDO</v>
          </cell>
        </row>
        <row r="94">
          <cell r="C94" t="str">
            <v>CONSÓRCIO TREN ELECTRICO TRAMO 2 (6288)</v>
          </cell>
          <cell r="F94" t="str">
            <v>MARCUS FELIPE DE ARAGÃO</v>
          </cell>
        </row>
        <row r="95">
          <cell r="C95" t="str">
            <v>CONSÓRCIO UHE LCB DE CARVALHO (4675)</v>
          </cell>
          <cell r="F95" t="str">
            <v>MAURICIO CRUZ</v>
          </cell>
        </row>
        <row r="96">
          <cell r="C96" t="str">
            <v>CONSORTIUM LPV 3.2B (067)</v>
          </cell>
          <cell r="F96" t="str">
            <v>MAURIZIO PONDE BASTIANELLI</v>
          </cell>
        </row>
        <row r="97">
          <cell r="C97" t="str">
            <v>CONSORTIUM PLV 9.2 (065)</v>
          </cell>
          <cell r="F97" t="str">
            <v>MAURO HUEB</v>
          </cell>
        </row>
        <row r="98">
          <cell r="C98" t="str">
            <v>CONTRATO STATOIL - MAERSK (0114010)</v>
          </cell>
          <cell r="F98" t="str">
            <v>MICHAEL DANDANELL</v>
          </cell>
        </row>
        <row r="99">
          <cell r="C99" t="str">
            <v>CORREDOR D. PEDRO I (010 6007)</v>
          </cell>
          <cell r="F99" t="str">
            <v>MIGUEL PEDROSA DE SENNA FIGUEIREDO</v>
          </cell>
        </row>
        <row r="100">
          <cell r="C100" t="str">
            <v>DG BLUMENAU (C2718)</v>
          </cell>
          <cell r="F100" t="str">
            <v>NICOLAS EDUARDO VASQUEZ TAWING</v>
          </cell>
        </row>
        <row r="101">
          <cell r="C101" t="str">
            <v>DG CAMPINAS II (2708)</v>
          </cell>
          <cell r="F101" t="str">
            <v>NILTON COELHO DE ANDRADE JUNIOR</v>
          </cell>
        </row>
        <row r="102">
          <cell r="C102" t="str">
            <v>DG QUEIMADOS (2714)</v>
          </cell>
          <cell r="F102" t="str">
            <v>NUNO RICARDO ALMEIDA TEIXEIRA</v>
          </cell>
        </row>
        <row r="103">
          <cell r="C103" t="str">
            <v>DG SALVADOR (2717)</v>
          </cell>
          <cell r="F103" t="str">
            <v>PEDRO MOREIRA</v>
          </cell>
        </row>
        <row r="104">
          <cell r="C104" t="str">
            <v>DIMENSION OFFICE E PARK (5110)</v>
          </cell>
          <cell r="F104" t="str">
            <v>PABLO BROTTIER</v>
          </cell>
        </row>
        <row r="105">
          <cell r="C105" t="str">
            <v>ECLUSAS DE TUCURUÍ (3060)</v>
          </cell>
          <cell r="F105" t="str">
            <v>PAULO ALEXANDRE BAPTISTA SIMÕES RIBEIRO</v>
          </cell>
        </row>
        <row r="106">
          <cell r="C106" t="str">
            <v>ECOMP - ESTAÇÃO DE COMPRESSORES DE GUARAREMA (9478)</v>
          </cell>
          <cell r="F106" t="str">
            <v>PAULO FALCÃO CORREA LIMA FILHO</v>
          </cell>
        </row>
        <row r="107">
          <cell r="C107" t="str">
            <v>EDIFÍCIO ODEBRECHT SÃO PAULO - ABIATAR (5180)</v>
          </cell>
          <cell r="F107" t="str">
            <v>PAULO MOREIRA BRITO</v>
          </cell>
        </row>
        <row r="108">
          <cell r="C108" t="str">
            <v>EEFC - EXPANSÃO DA ESTRADA DE FERRO CARAJÁS (3634)</v>
          </cell>
          <cell r="F108" t="str">
            <v>PAULO SÁ</v>
          </cell>
        </row>
        <row r="109">
          <cell r="C109" t="str">
            <v>EL DILUVIO</v>
          </cell>
          <cell r="F109" t="str">
            <v>PEDRO AUGUSTO CARNEIRO LEÃO NETO</v>
          </cell>
        </row>
        <row r="110">
          <cell r="C110" t="str">
            <v>ELPASO</v>
          </cell>
          <cell r="F110" t="str">
            <v>PEDRO HENRIQUE SHETTINO</v>
          </cell>
        </row>
        <row r="111">
          <cell r="C111" t="str">
            <v>EMISSÁRIO JAGUARIBE (5454)</v>
          </cell>
          <cell r="F111" t="str">
            <v>PEDRO MARTINS PINHEIRO</v>
          </cell>
        </row>
        <row r="112">
          <cell r="C112" t="str">
            <v>ESTÁDIO CORINTHIANS COPA 2014 (0134001)</v>
          </cell>
          <cell r="F112" t="str">
            <v>PEDRO PAULO TOSCA</v>
          </cell>
        </row>
        <row r="113">
          <cell r="C113" t="str">
            <v>ESTRADA CAÁLA-GANDA (OACAA)</v>
          </cell>
          <cell r="F113" t="str">
            <v>RAYMUNDO SANTOS FILHO</v>
          </cell>
        </row>
        <row r="114">
          <cell r="C114" t="str">
            <v>ESTRADA CAPANDA - CACUSO (CAPCA)</v>
          </cell>
          <cell r="F114" t="str">
            <v>REINALDO LINS DE FREITAS</v>
          </cell>
        </row>
        <row r="115">
          <cell r="C115" t="str">
            <v>ESTRADA DO GOLFE (OAEGO)</v>
          </cell>
          <cell r="F115" t="str">
            <v>RICARDO PARERES REYES</v>
          </cell>
        </row>
        <row r="116">
          <cell r="C116" t="str">
            <v>EVOLUTION CORPORATE (5159)</v>
          </cell>
          <cell r="F116" t="str">
            <v>ROBERTO CUMPLIDO</v>
          </cell>
        </row>
        <row r="117">
          <cell r="C117" t="str">
            <v>EXTENSÃO NORTE LINHA 1 - TRENSURB (3629)</v>
          </cell>
          <cell r="F117" t="str">
            <v>ROBERTO RIBEIRO SANTOS</v>
          </cell>
        </row>
        <row r="118">
          <cell r="C118" t="str">
            <v>FERROVIA TRANSNORDESTINA (0108009)</v>
          </cell>
          <cell r="F118" t="str">
            <v>RODOLFO ARMENTA</v>
          </cell>
        </row>
        <row r="119">
          <cell r="C119" t="str">
            <v>FOZ BLUMENAU (5722)</v>
          </cell>
          <cell r="F119" t="str">
            <v>RODRIGO COSTA MELO</v>
          </cell>
        </row>
        <row r="120">
          <cell r="C120" t="str">
            <v>FOZ CACHOEIRO (5718)</v>
          </cell>
          <cell r="F120" t="str">
            <v>RONALDO PAVÃO VIEIRA</v>
          </cell>
        </row>
        <row r="121">
          <cell r="C121" t="str">
            <v>FOZ JAGUARIBE (5716)</v>
          </cell>
          <cell r="F121" t="str">
            <v>RONNY LOOR CAMPOVERDE</v>
          </cell>
        </row>
        <row r="122">
          <cell r="C122" t="str">
            <v>FOZ JECEABA (5721) </v>
          </cell>
          <cell r="F122" t="str">
            <v>SERGIO BEZERRA</v>
          </cell>
        </row>
        <row r="123">
          <cell r="C123" t="str">
            <v>FOZ LIMEIRA (5710)</v>
          </cell>
          <cell r="F123" t="str">
            <v>SERGIO PANICALI</v>
          </cell>
        </row>
        <row r="124">
          <cell r="C124" t="str">
            <v>FOZ MAUÁ (5713)</v>
          </cell>
          <cell r="F124" t="str">
            <v>SÉRGIO SHIGUEMITSU MIYASHIRO</v>
          </cell>
        </row>
        <row r="125">
          <cell r="C125" t="str">
            <v>FOZ RIO CLARO (5715)</v>
          </cell>
          <cell r="F125" t="str">
            <v>SERGIO SOUZA TETTAMANTI JUNIOR</v>
          </cell>
        </row>
        <row r="126">
          <cell r="C126" t="str">
            <v>FOZ RIO DAS OSTRAS (5712)</v>
          </cell>
          <cell r="F126" t="str">
            <v>SIDNEY PASSOS RAMOS</v>
          </cell>
        </row>
        <row r="127">
          <cell r="C127" t="str">
            <v>FOZ SANTA GERTRUDES (5727)</v>
          </cell>
          <cell r="F127" t="str">
            <v>TIAGO BRITTO</v>
          </cell>
        </row>
        <row r="128">
          <cell r="C128" t="str">
            <v>GSNC - RASO (CONSÓRCIO) (0142001)</v>
          </cell>
          <cell r="F128" t="str">
            <v>VICTOR CARVALHO MARQUES</v>
          </cell>
        </row>
        <row r="129">
          <cell r="C129" t="str">
            <v>IC17-CRIL-SUB.BURACA/PONTINHA (1602)</v>
          </cell>
          <cell r="F129" t="str">
            <v>VITO FACCIOLA</v>
          </cell>
        </row>
        <row r="130">
          <cell r="C130" t="str">
            <v>JARDINS MANGUEIRAL (PPPBR)</v>
          </cell>
          <cell r="F130" t="str">
            <v>WILSON MARTINS RIBEIRO JUNIOR</v>
          </cell>
        </row>
        <row r="131">
          <cell r="C131" t="str">
            <v>KLABIN OTACÍLIO COSTA (5726)</v>
          </cell>
          <cell r="F131" t="str">
            <v>YURI KERTZMAN</v>
          </cell>
        </row>
        <row r="132">
          <cell r="C132" t="str">
            <v>LIBERIAN IRON ORE RAILWAY REHABILITATION (RAIWA)</v>
          </cell>
        </row>
        <row r="133">
          <cell r="C133" t="str">
            <v>LUANDA SUL</v>
          </cell>
        </row>
        <row r="134">
          <cell r="C134" t="str">
            <v>MALHA VIÁRIA - RJ (0314)</v>
          </cell>
        </row>
        <row r="135">
          <cell r="C135" t="str">
            <v>METRO CABLE MARICHE (2720)</v>
          </cell>
        </row>
        <row r="136">
          <cell r="C136" t="str">
            <v>METRO CARACAS LINHA 3</v>
          </cell>
        </row>
        <row r="137">
          <cell r="C137" t="str">
            <v>METRO CARACAS LINHA 4</v>
          </cell>
        </row>
        <row r="138">
          <cell r="C138" t="str">
            <v>METRO CARACAS LINHA V (2650)</v>
          </cell>
        </row>
        <row r="139">
          <cell r="C139" t="str">
            <v>METRO IPANEMA</v>
          </cell>
        </row>
        <row r="140">
          <cell r="C140" t="str">
            <v>METRO IPANEMA EXPANSÃO GENERAL OSÓRIO (0117207)</v>
          </cell>
        </row>
        <row r="141">
          <cell r="C141" t="str">
            <v>METRO LINHA 4</v>
          </cell>
        </row>
        <row r="142">
          <cell r="C142" t="str">
            <v>METROCABLE SAN AGUSTÍN (2660)</v>
          </cell>
        </row>
        <row r="143">
          <cell r="C143" t="str">
            <v>METRORAILs MIC (EU071)</v>
          </cell>
        </row>
        <row r="144">
          <cell r="C144" t="str">
            <v>MIA MOVER APM SYSTEM (EU081)</v>
          </cell>
        </row>
        <row r="145">
          <cell r="C145" t="str">
            <v>MURANO (5142)</v>
          </cell>
        </row>
        <row r="146">
          <cell r="C146" t="str">
            <v>NORBE IX (COREIA DO SUL) (2358)</v>
          </cell>
        </row>
        <row r="147">
          <cell r="C147" t="str">
            <v>NORBE VI (ABU DAHABI/EAU) (2356)</v>
          </cell>
        </row>
        <row r="148">
          <cell r="C148" t="str">
            <v>NORBE VIII (COREIA DO SUL) (2358)</v>
          </cell>
        </row>
        <row r="149">
          <cell r="C149" t="str">
            <v>NORTH TERMINAL</v>
          </cell>
        </row>
        <row r="150">
          <cell r="C150" t="str">
            <v>OBRAS BIOCOM (CNBIO)</v>
          </cell>
        </row>
        <row r="151">
          <cell r="C151" t="str">
            <v>OBRAS EMERGENCIAIS VALE (0116009)</v>
          </cell>
        </row>
        <row r="152">
          <cell r="C152" t="str">
            <v>OBRAS SALOBO (3309)</v>
          </cell>
        </row>
        <row r="153">
          <cell r="C153" t="str">
            <v>ODEq - GUARULHOS (8402)</v>
          </cell>
        </row>
        <row r="154">
          <cell r="C154" t="str">
            <v>OSEL CONTRATO VALE CAIS 8 (2507)</v>
          </cell>
        </row>
        <row r="155">
          <cell r="C155" t="str">
            <v>OSVAT 30 (9475)</v>
          </cell>
        </row>
        <row r="156">
          <cell r="C156" t="str">
            <v>PAC SMS PETROBRAS (0125050)</v>
          </cell>
        </row>
        <row r="157">
          <cell r="C157" t="str">
            <v>PALÁCIO DE FERRO (OAPF)</v>
          </cell>
        </row>
        <row r="158">
          <cell r="C158" t="str">
            <v>PARANÁ DE LAS PALMAS (CONSÓRCIO) (3047)</v>
          </cell>
        </row>
        <row r="159">
          <cell r="C159" t="str">
            <v>PINTURA INDUSTRIAL (2373)</v>
          </cell>
        </row>
        <row r="160">
          <cell r="C160" t="str">
            <v>PORTO COIMEX EMBRAPORT (0110036)</v>
          </cell>
        </row>
        <row r="161">
          <cell r="C161" t="str">
            <v>PORTO DE MARIEL - CUBA (COI10)</v>
          </cell>
        </row>
        <row r="162">
          <cell r="C162" t="str">
            <v>PORTO ITAQUI - RECUP. BERÇOS 101-102 (3867)</v>
          </cell>
        </row>
        <row r="163">
          <cell r="C163" t="str">
            <v>PROJETO AEROPORTO INTERNACIONAL DA CATUMBELA (OAAIC)</v>
          </cell>
        </row>
        <row r="164">
          <cell r="C164" t="str">
            <v>PROJETO ÁGUAS DE BENGUELA 3ª ETAPA (OSMEA)</v>
          </cell>
        </row>
        <row r="165">
          <cell r="C165" t="str">
            <v>PROJETO AHE DARDANELOS (4682)</v>
          </cell>
        </row>
        <row r="166">
          <cell r="C166" t="str">
            <v>PROJETO AQUAPOLO (0112037)</v>
          </cell>
        </row>
        <row r="167">
          <cell r="C167" t="str">
            <v>PROJETO BRASKEM</v>
          </cell>
        </row>
        <row r="168">
          <cell r="C168" t="str">
            <v>PROJETO CARVÃO MOATIZE (2502)</v>
          </cell>
        </row>
        <row r="169">
          <cell r="C169" t="str">
            <v>PROJETO CLOD DO PLANALTO CENTRAL (OACLD)</v>
          </cell>
        </row>
        <row r="170">
          <cell r="C170" t="str">
            <v>PROJETO DE REVITALIZAÇÃO DO MARTIRES DO KIFANGONDO (OALMK)</v>
          </cell>
        </row>
        <row r="171">
          <cell r="C171" t="str">
            <v>PROJETO ESTALEIRO-BASE NAVAL (ESTALEIRO)</v>
          </cell>
        </row>
        <row r="172">
          <cell r="C172" t="str">
            <v>PROJETO ETH BRENCO (0125035)</v>
          </cell>
        </row>
        <row r="173">
          <cell r="C173" t="str">
            <v>PROJETO HIDRO-AGRÍCOLA DE MICHOACAN (CEAC)</v>
          </cell>
        </row>
        <row r="174">
          <cell r="C174" t="str">
            <v>PROJETO MORADA DA PENÍNSULA (2223)</v>
          </cell>
        </row>
        <row r="175">
          <cell r="C175" t="str">
            <v>PROJETO MORAR FELIZ (6462) </v>
          </cell>
        </row>
        <row r="176">
          <cell r="C176" t="str">
            <v>PROJETO NOBLESSE RESIDENCE (OANBL)</v>
          </cell>
        </row>
        <row r="177">
          <cell r="C177" t="str">
            <v>PROJETO NOSSO SUPER OPERAÇÃO (OLVAC)</v>
          </cell>
        </row>
        <row r="178">
          <cell r="C178" t="str">
            <v>PROJETO PEDREIRA CABO LEDO (CNPED)</v>
          </cell>
        </row>
        <row r="179">
          <cell r="C179" t="str">
            <v>PROJETO PETROQUÍMICA SUAPE - PTA (9458)</v>
          </cell>
        </row>
        <row r="180">
          <cell r="C180" t="str">
            <v>PROJETO POY PET (9480)</v>
          </cell>
        </row>
        <row r="181">
          <cell r="C181" t="str">
            <v>PROJETO REFORÇO ÁGUAS DE LUANDA</v>
          </cell>
        </row>
        <row r="182">
          <cell r="C182" t="str">
            <v>PROJETO SANEAMENTO ÁGUAS LIMPAS GRANDE VITORIA (5456)</v>
          </cell>
        </row>
        <row r="183">
          <cell r="C183" t="str">
            <v>PROJETO VIAS DE LUANDA (OARVL)</v>
          </cell>
        </row>
        <row r="184">
          <cell r="C184" t="str">
            <v>PROJETO VIAS EXPRESSAS (CNVEX)</v>
          </cell>
        </row>
        <row r="185">
          <cell r="C185" t="str">
            <v>PROYECTO ACUEDUCTO SAMANÁ (SAMA)</v>
          </cell>
        </row>
        <row r="186">
          <cell r="C186" t="str">
            <v>PROYECTO AUTOPISTA DEL CORAL (CORAL)</v>
          </cell>
        </row>
        <row r="187">
          <cell r="C187" t="str">
            <v>PROYECTO CARRETERA EL RIO  - JARABACOA (JARAB)</v>
          </cell>
        </row>
        <row r="188">
          <cell r="C188" t="str">
            <v>PROYECTO CATIA LA MAR (2803)</v>
          </cell>
        </row>
        <row r="189">
          <cell r="C189" t="str">
            <v>PROYECTO CHAGLLA (6286)</v>
          </cell>
        </row>
        <row r="190">
          <cell r="C190" t="str">
            <v>PROYECTO CONGA (6285)</v>
          </cell>
        </row>
        <row r="191">
          <cell r="C191" t="str">
            <v>PROYECTO CURUNDÚ (4459J)</v>
          </cell>
        </row>
        <row r="192">
          <cell r="C192" t="str">
            <v>PROYECTO DOS MARES (4459E)</v>
          </cell>
        </row>
        <row r="193">
          <cell r="C193" t="str">
            <v>PROYECTO HIDROELÉCTRICO PALOMINO (PALO)</v>
          </cell>
        </row>
        <row r="194">
          <cell r="C194" t="str">
            <v>PROYECTO HIDROELÉCTRICO SAN FRANCISCO (5373F)</v>
          </cell>
        </row>
        <row r="195">
          <cell r="C195" t="str">
            <v>PROYECTO SOYA ANZOATEGUI (2730)</v>
          </cell>
        </row>
        <row r="196">
          <cell r="C196" t="str">
            <v>PROYECTO TRASVASE OLMOS (6278)</v>
          </cell>
        </row>
        <row r="197">
          <cell r="C197" t="str">
            <v>PROYECTO YPF-CCR (3056)</v>
          </cell>
        </row>
        <row r="198">
          <cell r="C198" t="str">
            <v>REABILITAÇÃO AMBIENTAL PRAIA DE SEPETIBA (0313)</v>
          </cell>
        </row>
        <row r="199">
          <cell r="C199" t="str">
            <v>RECUPERAÇÃO CANAIS DE CAMPOS (0312)</v>
          </cell>
        </row>
        <row r="200">
          <cell r="C200" t="str">
            <v>REDES DA GRANDE VITÓRIA (5452A)</v>
          </cell>
        </row>
        <row r="201">
          <cell r="C201" t="str">
            <v>REHABILITACIÓN HIDROELÉCTRICA JIGUEY (RHJ)</v>
          </cell>
        </row>
        <row r="202">
          <cell r="C202" t="str">
            <v>RESERVA DO PAIVA RESIDENCE SUL (5162)</v>
          </cell>
        </row>
        <row r="203">
          <cell r="C203" t="str">
            <v>RIO CORPORATE (5112)</v>
          </cell>
        </row>
        <row r="204">
          <cell r="C204" t="str">
            <v>RIOS CCC - FASE II (CNRIO)</v>
          </cell>
        </row>
        <row r="205">
          <cell r="C205" t="str">
            <v>RODOVIA BENGUELA DOMBE GRANDE (OAROD-A)</v>
          </cell>
        </row>
        <row r="206">
          <cell r="C206" t="str">
            <v>RODOVIA EKUNHA CUSSE (OAREC)</v>
          </cell>
        </row>
        <row r="207">
          <cell r="C207" t="str">
            <v>SANEAMENTO BÁSICO (CNSAN)</v>
          </cell>
        </row>
        <row r="208">
          <cell r="C208" t="str">
            <v>SANEAMENTO DA BAHIA - PTA (4459G)</v>
          </cell>
        </row>
        <row r="209">
          <cell r="C209" t="str">
            <v>SANEAMENTO DA BAHIA - TUNEL (4459F)</v>
          </cell>
        </row>
        <row r="210">
          <cell r="C210" t="str">
            <v>SANEAMENTO DE NATAL (5443)</v>
          </cell>
        </row>
        <row r="211">
          <cell r="C211" t="str">
            <v>SANEAMENTO MACAÉ (0271)</v>
          </cell>
        </row>
        <row r="212">
          <cell r="C212" t="str">
            <v>SANEAMES II (5457A)</v>
          </cell>
        </row>
        <row r="213">
          <cell r="C213" t="str">
            <v>SANEAQUA MAIRINQUE S/A (5728)</v>
          </cell>
        </row>
        <row r="214">
          <cell r="C214" t="str">
            <v>SANTO OVIDIO (1605)</v>
          </cell>
        </row>
        <row r="215">
          <cell r="C215" t="str">
            <v>SERVIÇO DE ATENDIMENTO AO CLIENTE (SAC)</v>
          </cell>
        </row>
        <row r="216">
          <cell r="C216" t="str">
            <v>SIMANDOU GUINE CRONACRI (3101)</v>
          </cell>
        </row>
        <row r="217">
          <cell r="C217" t="str">
            <v>SISTEMA DE ÁGUAS COMPERJ - ADUTORA (0112050)</v>
          </cell>
        </row>
        <row r="218">
          <cell r="C218" t="str">
            <v>SPE ALPHA CORPORATE - OEI (5113)</v>
          </cell>
        </row>
        <row r="219">
          <cell r="C219" t="str">
            <v>TERCEIRA PONTE ORINOCO (2590)</v>
          </cell>
        </row>
        <row r="220">
          <cell r="C220" t="str">
            <v>THE BLUE (5164)</v>
          </cell>
        </row>
        <row r="221">
          <cell r="C221" t="str">
            <v>THE ONE (5146)</v>
          </cell>
        </row>
        <row r="222">
          <cell r="C222" t="str">
            <v>THIRD RING ROAD IN TRIPOLY (BPCTH)</v>
          </cell>
        </row>
        <row r="223">
          <cell r="C223" t="str">
            <v>TKCSA (5725)</v>
          </cell>
        </row>
        <row r="224">
          <cell r="C224" t="str">
            <v>TRANSPORTE MASIVO CARACAS - GUARENAS - GUATIRE (2640)</v>
          </cell>
        </row>
        <row r="225">
          <cell r="C225" t="str">
            <v>TREN ELECTRICO LIMA (6283)</v>
          </cell>
        </row>
        <row r="226">
          <cell r="C226" t="str">
            <v>TRÍPOLI INTERNATIONAL AIRPORT (BPCAI)</v>
          </cell>
        </row>
        <row r="227">
          <cell r="C227" t="str">
            <v>TÚNEL DA GROTA FUNDA (0119002)</v>
          </cell>
        </row>
        <row r="228">
          <cell r="C228" t="str">
            <v>UHE GOVE (OAGOV)</v>
          </cell>
        </row>
        <row r="229">
          <cell r="C229" t="str">
            <v>UHE SANTO ANTÔNIO (4687)</v>
          </cell>
        </row>
        <row r="230">
          <cell r="C230" t="str">
            <v>UHE SANTO ANTÔNIO (MONTAGEM) (4868)</v>
          </cell>
        </row>
        <row r="231">
          <cell r="C231" t="str">
            <v>UHE TELES PIRES (4869)</v>
          </cell>
        </row>
        <row r="232">
          <cell r="C232" t="str">
            <v>UHE TOCOMA (2670)</v>
          </cell>
        </row>
        <row r="233">
          <cell r="C233" t="str">
            <v>USINA VSB JECEABA - REDE UTLIDADES (5458)</v>
          </cell>
        </row>
        <row r="234">
          <cell r="C234" t="str">
            <v>VALE SÃO LUIS - PIER IV (3872)</v>
          </cell>
        </row>
        <row r="235">
          <cell r="C235" t="str">
            <v>VILA GRIMM (2227)</v>
          </cell>
        </row>
        <row r="236">
          <cell r="C236" t="str">
            <v>VILA OLIMPIA (5181)</v>
          </cell>
        </row>
        <row r="237">
          <cell r="C237" t="str">
            <v>VIVENDAS SÃO PAULO DE LOANDA (VIVEN)</v>
          </cell>
        </row>
        <row r="238">
          <cell r="C238" t="str">
            <v>ZANIAH EMPREENDIMENTOS IMOBILIÁRIOS (5155)</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3 - Materiais"/>
      <sheetName val="Quadro 14 - Explosivos"/>
      <sheetName val="Quadro 15 - Pessoal"/>
      <sheetName val="Quadro 16 - Alimentação"/>
      <sheetName val="Quadro 17-Resíduos Sólidos"/>
      <sheetName val="Quadro 18- Efluentes"/>
    </sheetNames>
    <sheetDataSet>
      <sheetData sheetId="0"/>
      <sheetData sheetId="1"/>
      <sheetData sheetId="2"/>
      <sheetData sheetId="3"/>
      <sheetData sheetId="4"/>
      <sheetData sheetId="5"/>
      <sheetData sheetId="6"/>
      <sheetData sheetId="7"/>
      <sheetData sheetId="8"/>
      <sheetData sheetId="9"/>
      <sheetData sheetId="10"/>
      <sheetData sheetId="11">
        <row r="4">
          <cell r="Y4" t="str">
            <v>S</v>
          </cell>
        </row>
        <row r="5">
          <cell r="Y5" t="str">
            <v>N</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3 - Materiais"/>
      <sheetName val="Quadro 14 - Explosivos"/>
      <sheetName val="Quadro 15 - Pessoal"/>
      <sheetName val="Quadro 16 - Alimentação"/>
      <sheetName val="Quadro 17-Resíduos Sólidos"/>
      <sheetName val="Quadro 18- Efluentes"/>
    </sheetNames>
    <sheetDataSet>
      <sheetData sheetId="0"/>
      <sheetData sheetId="1"/>
      <sheetData sheetId="2"/>
      <sheetData sheetId="3"/>
      <sheetData sheetId="4"/>
      <sheetData sheetId="5"/>
      <sheetData sheetId="6"/>
      <sheetData sheetId="7"/>
      <sheetData sheetId="8"/>
      <sheetData sheetId="9"/>
      <sheetData sheetId="10"/>
      <sheetData sheetId="11">
        <row r="4">
          <cell r="Y4" t="str">
            <v>S</v>
          </cell>
        </row>
        <row r="5">
          <cell r="Y5" t="str">
            <v>N</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0" refreshError="1"/>
      <sheetData sheetId="1" refreshError="1"/>
      <sheetData sheetId="2" refreshError="1"/>
      <sheetData sheetId="3" refreshError="1"/>
      <sheetData sheetId="4" refreshError="1">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 sheetId="5" refreshError="1"/>
      <sheetData sheetId="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Autos (Datos)"/>
      <sheetName val="Import. Comer. (Datos)"/>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4 - Explosivos"/>
      <sheetName val="Quadro 13 - Materiais"/>
      <sheetName val="Quadro 15 - Pessoal"/>
      <sheetName val="Quadro 16 - Alimentação"/>
      <sheetName val="Quadro 17-Resíduos Sólidos"/>
      <sheetName val="Quadro 18- Eflu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CNO</v>
          </cell>
          <cell r="E4" t="str">
            <v>Litros</v>
          </cell>
          <cell r="G4" t="str">
            <v>Diesel</v>
          </cell>
          <cell r="I4" t="str">
            <v>Aéreo</v>
          </cell>
          <cell r="K4" t="str">
            <v>Ferroviário</v>
          </cell>
          <cell r="M4" t="str">
            <v>Kg</v>
          </cell>
          <cell r="Q4" t="str">
            <v>Kg</v>
          </cell>
          <cell r="S4" t="str">
            <v>Kg</v>
          </cell>
          <cell r="U4" t="str">
            <v>Kg</v>
          </cell>
          <cell r="W4" t="str">
            <v>Aterro</v>
          </cell>
          <cell r="Y4" t="str">
            <v>S</v>
          </cell>
        </row>
        <row r="5">
          <cell r="E5" t="str">
            <v>Kg</v>
          </cell>
          <cell r="G5" t="str">
            <v>Diesel B4</v>
          </cell>
          <cell r="I5" t="str">
            <v>Ferroviário</v>
          </cell>
          <cell r="K5" t="str">
            <v>Rodoviário</v>
          </cell>
          <cell r="M5" t="str">
            <v>ton</v>
          </cell>
          <cell r="Q5" t="str">
            <v>m3</v>
          </cell>
          <cell r="S5" t="str">
            <v>ton</v>
          </cell>
          <cell r="U5" t="str">
            <v>ton</v>
          </cell>
          <cell r="W5" t="str">
            <v>Reciclagem</v>
          </cell>
          <cell r="Y5" t="str">
            <v>N</v>
          </cell>
        </row>
        <row r="6">
          <cell r="E6" t="str">
            <v>m3</v>
          </cell>
          <cell r="G6" t="str">
            <v>Diesel B10</v>
          </cell>
          <cell r="I6" t="str">
            <v>Rodoviário</v>
          </cell>
          <cell r="K6" t="str">
            <v>Maritimo longo curso</v>
          </cell>
          <cell r="M6" t="str">
            <v>m3</v>
          </cell>
          <cell r="U6" t="str">
            <v>m3</v>
          </cell>
          <cell r="W6" t="str">
            <v>Incineração</v>
          </cell>
        </row>
        <row r="7">
          <cell r="E7" t="str">
            <v>ton</v>
          </cell>
          <cell r="G7" t="str">
            <v>Diesel B20</v>
          </cell>
          <cell r="I7" t="str">
            <v>Maritimo longo curso</v>
          </cell>
          <cell r="K7" t="str">
            <v>Marítimo costeiro</v>
          </cell>
          <cell r="U7" t="str">
            <v>litros</v>
          </cell>
          <cell r="W7" t="str">
            <v>Compostagem</v>
          </cell>
        </row>
        <row r="8">
          <cell r="G8" t="str">
            <v>Diesel B25</v>
          </cell>
          <cell r="I8" t="str">
            <v>Marítimo costeiro</v>
          </cell>
          <cell r="K8" t="str">
            <v>Barcaça</v>
          </cell>
          <cell r="U8" t="str">
            <v>Unidades</v>
          </cell>
          <cell r="W8" t="str">
            <v>Reutilização</v>
          </cell>
        </row>
        <row r="9">
          <cell r="G9" t="str">
            <v>Biodiesel B100</v>
          </cell>
          <cell r="I9" t="str">
            <v>Barcaça</v>
          </cell>
          <cell r="W9" t="str">
            <v>Outro</v>
          </cell>
        </row>
        <row r="10">
          <cell r="G10" t="str">
            <v>Gasolina</v>
          </cell>
        </row>
        <row r="11">
          <cell r="G11" t="str">
            <v>Gasolina E20</v>
          </cell>
        </row>
        <row r="12">
          <cell r="G12" t="str">
            <v>Gasolina E25</v>
          </cell>
        </row>
        <row r="13">
          <cell r="G13" t="str">
            <v>Etanol</v>
          </cell>
        </row>
        <row r="14">
          <cell r="G14" t="str">
            <v>GLP</v>
          </cell>
        </row>
        <row r="15">
          <cell r="G15" t="str">
            <v>GNV</v>
          </cell>
        </row>
        <row r="16">
          <cell r="G16" t="str">
            <v>Óleo combustível</v>
          </cell>
        </row>
        <row r="17">
          <cell r="G17" t="str">
            <v>Biomassa</v>
          </cell>
        </row>
        <row r="18">
          <cell r="G18" t="str">
            <v>Carvão mineral</v>
          </cell>
        </row>
        <row r="19">
          <cell r="G19" t="str">
            <v>Coque</v>
          </cell>
        </row>
        <row r="20">
          <cell r="G20" t="str">
            <v>Graxa</v>
          </cell>
        </row>
        <row r="21">
          <cell r="G21" t="str">
            <v>Óleo Hidráulico</v>
          </cell>
        </row>
        <row r="22">
          <cell r="G22" t="str">
            <v>Óleo Lubrificante</v>
          </cell>
        </row>
        <row r="23">
          <cell r="G23" t="str">
            <v>Propano</v>
          </cell>
        </row>
        <row r="24">
          <cell r="G24" t="str">
            <v>Outros*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4 - Explosivos"/>
      <sheetName val="Quadro 13 - Materiais"/>
      <sheetName val="Quadro 15 - Pessoal"/>
      <sheetName val="Quadro 16 - Alimentação"/>
      <sheetName val="Quadro 17-Resíduos Sólidos"/>
      <sheetName val="Quadro 18- Eflu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CNO</v>
          </cell>
          <cell r="E4" t="str">
            <v>Litros</v>
          </cell>
          <cell r="G4" t="str">
            <v>Diesel</v>
          </cell>
          <cell r="I4" t="str">
            <v>Aéreo</v>
          </cell>
          <cell r="K4" t="str">
            <v>Ferroviário</v>
          </cell>
          <cell r="M4" t="str">
            <v>Kg</v>
          </cell>
          <cell r="Q4" t="str">
            <v>Kg</v>
          </cell>
          <cell r="S4" t="str">
            <v>Kg</v>
          </cell>
          <cell r="U4" t="str">
            <v>Kg</v>
          </cell>
          <cell r="W4" t="str">
            <v>Aterro</v>
          </cell>
          <cell r="Y4" t="str">
            <v>S</v>
          </cell>
        </row>
        <row r="5">
          <cell r="E5" t="str">
            <v>Kg</v>
          </cell>
          <cell r="G5" t="str">
            <v>Diesel B4</v>
          </cell>
          <cell r="I5" t="str">
            <v>Ferroviário</v>
          </cell>
          <cell r="K5" t="str">
            <v>Rodoviário</v>
          </cell>
          <cell r="M5" t="str">
            <v>ton</v>
          </cell>
          <cell r="Q5" t="str">
            <v>m3</v>
          </cell>
          <cell r="S5" t="str">
            <v>ton</v>
          </cell>
          <cell r="U5" t="str">
            <v>ton</v>
          </cell>
          <cell r="W5" t="str">
            <v>Reciclagem</v>
          </cell>
          <cell r="Y5" t="str">
            <v>N</v>
          </cell>
        </row>
        <row r="6">
          <cell r="E6" t="str">
            <v>m3</v>
          </cell>
          <cell r="G6" t="str">
            <v>Diesel B10</v>
          </cell>
          <cell r="I6" t="str">
            <v>Rodoviário</v>
          </cell>
          <cell r="K6" t="str">
            <v>Maritimo longo curso</v>
          </cell>
          <cell r="M6" t="str">
            <v>m3</v>
          </cell>
          <cell r="U6" t="str">
            <v>m3</v>
          </cell>
          <cell r="W6" t="str">
            <v>Incineração</v>
          </cell>
        </row>
        <row r="7">
          <cell r="E7" t="str">
            <v>ton</v>
          </cell>
          <cell r="G7" t="str">
            <v>Diesel B20</v>
          </cell>
          <cell r="I7" t="str">
            <v>Maritimo longo curso</v>
          </cell>
          <cell r="K7" t="str">
            <v>Marítimo costeiro</v>
          </cell>
          <cell r="U7" t="str">
            <v>litros</v>
          </cell>
          <cell r="W7" t="str">
            <v>Compostagem</v>
          </cell>
        </row>
        <row r="8">
          <cell r="G8" t="str">
            <v>Diesel B25</v>
          </cell>
          <cell r="I8" t="str">
            <v>Marítimo costeiro</v>
          </cell>
          <cell r="K8" t="str">
            <v>Barcaça</v>
          </cell>
          <cell r="U8" t="str">
            <v>Unidades</v>
          </cell>
          <cell r="W8" t="str">
            <v>Reutilização</v>
          </cell>
        </row>
        <row r="9">
          <cell r="G9" t="str">
            <v>Biodiesel B100</v>
          </cell>
          <cell r="I9" t="str">
            <v>Barcaça</v>
          </cell>
          <cell r="W9" t="str">
            <v>Outro</v>
          </cell>
        </row>
        <row r="10">
          <cell r="G10" t="str">
            <v>Gasolina</v>
          </cell>
        </row>
        <row r="11">
          <cell r="G11" t="str">
            <v>Gasolina E20</v>
          </cell>
        </row>
        <row r="12">
          <cell r="G12" t="str">
            <v>Gasolina E25</v>
          </cell>
        </row>
        <row r="13">
          <cell r="G13" t="str">
            <v>Etanol</v>
          </cell>
        </row>
        <row r="14">
          <cell r="G14" t="str">
            <v>GLP</v>
          </cell>
        </row>
        <row r="15">
          <cell r="G15" t="str">
            <v>GNV</v>
          </cell>
        </row>
        <row r="16">
          <cell r="G16" t="str">
            <v>Óleo combustível</v>
          </cell>
        </row>
        <row r="17">
          <cell r="G17" t="str">
            <v>Biomassa</v>
          </cell>
        </row>
        <row r="18">
          <cell r="G18" t="str">
            <v>Carvão mineral</v>
          </cell>
        </row>
        <row r="19">
          <cell r="G19" t="str">
            <v>Coque</v>
          </cell>
        </row>
        <row r="20">
          <cell r="G20" t="str">
            <v>Graxa</v>
          </cell>
        </row>
        <row r="21">
          <cell r="G21" t="str">
            <v>Óleo Hidráulico</v>
          </cell>
        </row>
        <row r="22">
          <cell r="G22" t="str">
            <v>Óleo Lubrificante</v>
          </cell>
        </row>
        <row r="23">
          <cell r="G23" t="str">
            <v>Propano</v>
          </cell>
        </row>
        <row r="24">
          <cell r="G24" t="str">
            <v>Outros*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ipcc-nggip.iges.or.jp/public/gl/agrcspan.html" TargetMode="External" /><Relationship Id="rId2" Type="http://schemas.openxmlformats.org/officeDocument/2006/relationships/hyperlink" Target="http://www.ipcc-nggip.iges.or.jp/public/gp/spanish/4_Agriculture_ES.pdf" TargetMode="External" /><Relationship Id="rId3" Type="http://schemas.openxmlformats.org/officeDocument/2006/relationships/hyperlink" Target="http://infocarbono.minam.gob.pe/wp-content/uploads/2016/07/Guia-06_Portada-origina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duce.gob.pe/documentos/estadisticas/anuarios/anuario-estadistico-pesca-2014.pdf"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DavidA2G/BIBLIOGRAF&#205;A/IPCC%201996%20-%20Sector%20Desechos%20-%202.pdf" TargetMode="External" /><Relationship Id="rId2" Type="http://schemas.openxmlformats.org/officeDocument/2006/relationships/hyperlink" Target="../../../../../../../DavidA2G/BIBLIOGRAF&#205;A/IPCC%201996%20-%20Sector%20Desechos%20-%202.pdf" TargetMode="External" /><Relationship Id="rId3" Type="http://schemas.openxmlformats.org/officeDocument/2006/relationships/hyperlink" Target="../../../../../../../DavidA2G/BIBLIOGRAF&#205;A/Buenas%20Pr&#225;cticas%202000%20-%20Sector%20Desechos.pdf" TargetMode="External" /><Relationship Id="rId4" Type="http://schemas.openxmlformats.org/officeDocument/2006/relationships/hyperlink" Target="../../../../../../../DavidA2G/BIBLIOGRAF&#205;A/IPCC%201996%20-%20Sector%20Desechos%20-%202.pdf" TargetMode="External" /><Relationship Id="rId5" Type="http://schemas.openxmlformats.org/officeDocument/2006/relationships/hyperlink" Target="../../../../../../../DavidA2G/BIBLIOGRAF&#205;A/IPCC%201996%20-%20Sector%20Desechos%20-%202.pdf" TargetMode="External" /><Relationship Id="rId6" Type="http://schemas.openxmlformats.org/officeDocument/2006/relationships/hyperlink" Target="../../../../../../../DavidA2G/BIBLIOGRAF&#205;A/Buenas%20Pr&#225;cticas%202000%20-%20Sector%20Desechos.pdf" TargetMode="External" /><Relationship Id="rId7" Type="http://schemas.openxmlformats.org/officeDocument/2006/relationships/hyperlink" Target="../../../../../../../DavidA2G/RESPALDOS/Datos%20de%20Producci&#243;n%20Industrial%20A&#241;o%202010.xlsx" TargetMode="External" /><Relationship Id="rId8" Type="http://schemas.openxmlformats.org/officeDocument/2006/relationships/hyperlink" Target="..\..\..\..\..\..\..\DavidA2G\AppData\Determinaci&#243;n%20de%20aporte%20de%20DQO%20en%20efluentes%20industriales.xlsx" TargetMode="External" /><Relationship Id="rId9" Type="http://schemas.openxmlformats.org/officeDocument/2006/relationships/hyperlink" Target="..\..\..\..\..\..\..\DavidA2G\BIBLIOGRAF&#205;A\Buenas%20Pr&#225;cticas%202000%20-%20Sector%20Desechos.pdf" TargetMode="External" /><Relationship Id="rId10" Type="http://schemas.openxmlformats.org/officeDocument/2006/relationships/drawing" Target="../drawings/drawing6.xm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BCD"/>
  </sheetPr>
  <dimension ref="A2:R115"/>
  <sheetViews>
    <sheetView zoomScale="120" zoomScaleNormal="120" workbookViewId="0" topLeftCell="A59">
      <selection activeCell="B75" sqref="B75"/>
    </sheetView>
  </sheetViews>
  <sheetFormatPr defaultColWidth="11.421875" defaultRowHeight="15"/>
  <cols>
    <col min="1" max="1" width="3.28125" style="7" customWidth="1"/>
    <col min="2" max="2" width="15.8515625" style="6" customWidth="1"/>
    <col min="3" max="12" width="11.421875" style="6" customWidth="1"/>
    <col min="13" max="13" width="12.421875" style="6" customWidth="1"/>
    <col min="14" max="15" width="11.421875" style="6" customWidth="1"/>
    <col min="16" max="18" width="14.28125" style="6" customWidth="1"/>
    <col min="19" max="16384" width="11.421875" style="6" customWidth="1"/>
  </cols>
  <sheetData>
    <row r="2" spans="1:18" ht="18.75">
      <c r="A2" s="5"/>
      <c r="B2" s="745" t="s">
        <v>115</v>
      </c>
      <c r="C2" s="745"/>
      <c r="D2" s="745"/>
      <c r="E2" s="745"/>
      <c r="F2" s="745"/>
      <c r="G2" s="745"/>
      <c r="H2" s="745"/>
      <c r="I2" s="745"/>
      <c r="J2" s="745"/>
      <c r="K2" s="745"/>
      <c r="L2" s="745"/>
      <c r="M2" s="745"/>
      <c r="N2" s="745"/>
      <c r="O2" s="745"/>
      <c r="P2" s="745"/>
      <c r="Q2" s="745"/>
      <c r="R2" s="745"/>
    </row>
    <row r="3" spans="1:18" ht="18.75">
      <c r="A3" s="5"/>
      <c r="B3" s="745" t="s">
        <v>606</v>
      </c>
      <c r="C3" s="745"/>
      <c r="D3" s="745"/>
      <c r="E3" s="745"/>
      <c r="F3" s="745"/>
      <c r="G3" s="745"/>
      <c r="H3" s="745"/>
      <c r="I3" s="745"/>
      <c r="J3" s="745"/>
      <c r="K3" s="745"/>
      <c r="L3" s="745"/>
      <c r="M3" s="745"/>
      <c r="N3" s="745"/>
      <c r="O3" s="745"/>
      <c r="P3" s="745"/>
      <c r="Q3" s="745"/>
      <c r="R3" s="745"/>
    </row>
    <row r="4" spans="1:18" ht="18.75">
      <c r="A4" s="5"/>
      <c r="B4" s="745" t="s">
        <v>607</v>
      </c>
      <c r="C4" s="745"/>
      <c r="D4" s="745"/>
      <c r="E4" s="745"/>
      <c r="F4" s="745"/>
      <c r="G4" s="745"/>
      <c r="H4" s="745"/>
      <c r="I4" s="745"/>
      <c r="J4" s="745"/>
      <c r="K4" s="745"/>
      <c r="L4" s="745"/>
      <c r="M4" s="745"/>
      <c r="N4" s="745"/>
      <c r="O4" s="745"/>
      <c r="P4" s="745"/>
      <c r="Q4" s="745"/>
      <c r="R4" s="745"/>
    </row>
    <row r="5" spans="2:18" ht="15">
      <c r="B5" s="8"/>
      <c r="C5" s="7"/>
      <c r="D5" s="7"/>
      <c r="E5" s="7"/>
      <c r="F5" s="7"/>
      <c r="G5" s="7"/>
      <c r="H5" s="7"/>
      <c r="I5" s="7"/>
      <c r="J5" s="7"/>
      <c r="K5" s="7"/>
      <c r="L5" s="7"/>
      <c r="M5" s="7"/>
      <c r="N5" s="7"/>
      <c r="O5" s="7"/>
      <c r="P5" s="7"/>
      <c r="Q5" s="7"/>
      <c r="R5" s="7"/>
    </row>
    <row r="6" spans="1:18" ht="15.75">
      <c r="A6" s="9"/>
      <c r="B6" s="741" t="s">
        <v>0</v>
      </c>
      <c r="C6" s="741"/>
      <c r="D6" s="741"/>
      <c r="E6" s="741"/>
      <c r="F6" s="741"/>
      <c r="G6" s="741"/>
      <c r="H6" s="741"/>
      <c r="I6" s="741"/>
      <c r="J6" s="741"/>
      <c r="K6" s="741"/>
      <c r="L6" s="741"/>
      <c r="M6" s="741"/>
      <c r="N6" s="741"/>
      <c r="O6" s="741"/>
      <c r="P6" s="741"/>
      <c r="Q6" s="741"/>
      <c r="R6" s="741"/>
    </row>
    <row r="7" spans="2:18" ht="15">
      <c r="B7" s="10"/>
      <c r="C7" s="11"/>
      <c r="D7" s="11"/>
      <c r="E7" s="11"/>
      <c r="F7" s="11"/>
      <c r="G7" s="11"/>
      <c r="H7" s="11"/>
      <c r="I7" s="11"/>
      <c r="J7" s="11"/>
      <c r="K7" s="11"/>
      <c r="L7" s="11"/>
      <c r="M7" s="7"/>
      <c r="N7" s="7"/>
      <c r="O7" s="7"/>
      <c r="P7" s="7"/>
      <c r="Q7" s="7"/>
      <c r="R7" s="7"/>
    </row>
    <row r="8" spans="2:18" ht="15">
      <c r="B8" s="741" t="s">
        <v>1</v>
      </c>
      <c r="C8" s="741"/>
      <c r="D8" s="741"/>
      <c r="E8" s="741"/>
      <c r="F8" s="741"/>
      <c r="G8" s="741"/>
      <c r="H8" s="741"/>
      <c r="I8" s="741"/>
      <c r="J8" s="741"/>
      <c r="K8" s="741"/>
      <c r="L8" s="741"/>
      <c r="M8" s="741"/>
      <c r="N8" s="741"/>
      <c r="O8" s="741"/>
      <c r="P8" s="741"/>
      <c r="Q8" s="741"/>
      <c r="R8" s="741"/>
    </row>
    <row r="9" spans="2:18" ht="15" customHeight="1">
      <c r="B9" s="746" t="s">
        <v>118</v>
      </c>
      <c r="C9" s="746"/>
      <c r="D9" s="746"/>
      <c r="E9" s="746"/>
      <c r="F9" s="746"/>
      <c r="G9" s="746"/>
      <c r="H9" s="746"/>
      <c r="I9" s="746"/>
      <c r="J9" s="746"/>
      <c r="K9" s="746"/>
      <c r="L9" s="746"/>
      <c r="M9" s="746"/>
      <c r="N9" s="746"/>
      <c r="O9" s="12"/>
      <c r="P9" s="12"/>
      <c r="Q9" s="12"/>
      <c r="R9" s="12"/>
    </row>
    <row r="10" spans="3:18" ht="15" customHeight="1">
      <c r="C10" s="13"/>
      <c r="D10" s="13"/>
      <c r="E10" s="13"/>
      <c r="F10" s="13"/>
      <c r="G10" s="13"/>
      <c r="H10" s="13"/>
      <c r="I10" s="13"/>
      <c r="J10" s="13"/>
      <c r="K10" s="13"/>
      <c r="L10" s="13"/>
      <c r="M10" s="13"/>
      <c r="N10" s="13"/>
      <c r="O10" s="7"/>
      <c r="P10" s="7"/>
      <c r="Q10" s="7"/>
      <c r="R10" s="7"/>
    </row>
    <row r="11" spans="2:18" ht="38.45" customHeight="1">
      <c r="B11" s="746" t="s">
        <v>417</v>
      </c>
      <c r="C11" s="746"/>
      <c r="D11" s="746"/>
      <c r="E11" s="746"/>
      <c r="F11" s="746"/>
      <c r="G11" s="746"/>
      <c r="H11" s="13"/>
      <c r="I11" s="13"/>
      <c r="J11" s="13"/>
      <c r="K11" s="13"/>
      <c r="L11" s="13"/>
      <c r="M11" s="13"/>
      <c r="N11" s="13"/>
      <c r="O11" s="7"/>
      <c r="P11" s="7"/>
      <c r="Q11" s="7"/>
      <c r="R11" s="7"/>
    </row>
    <row r="12" spans="1:18" ht="15">
      <c r="A12" s="14"/>
      <c r="B12" s="14"/>
      <c r="C12" s="14"/>
      <c r="D12" s="14"/>
      <c r="E12" s="14"/>
      <c r="F12" s="14"/>
      <c r="G12" s="14"/>
      <c r="H12" s="14"/>
      <c r="I12" s="14"/>
      <c r="J12" s="14"/>
      <c r="K12" s="14"/>
      <c r="L12" s="14"/>
      <c r="M12" s="14"/>
      <c r="N12" s="14"/>
      <c r="O12" s="14"/>
      <c r="P12" s="14"/>
      <c r="Q12" s="14"/>
      <c r="R12" s="14"/>
    </row>
    <row r="13" spans="1:18" ht="15">
      <c r="A13" s="14"/>
      <c r="B13" s="14"/>
      <c r="C13" s="14"/>
      <c r="D13" s="14"/>
      <c r="E13" s="14"/>
      <c r="F13" s="14"/>
      <c r="G13" s="14"/>
      <c r="H13" s="14"/>
      <c r="I13" s="14"/>
      <c r="J13" s="14"/>
      <c r="K13" s="14"/>
      <c r="L13" s="14"/>
      <c r="M13" s="14"/>
      <c r="N13" s="14"/>
      <c r="O13" s="14"/>
      <c r="P13" s="14"/>
      <c r="Q13" s="14"/>
      <c r="R13" s="14"/>
    </row>
    <row r="14" spans="2:18" ht="15">
      <c r="B14" s="741" t="s">
        <v>2</v>
      </c>
      <c r="C14" s="741"/>
      <c r="D14" s="741"/>
      <c r="E14" s="741"/>
      <c r="F14" s="741"/>
      <c r="G14" s="741"/>
      <c r="H14" s="741"/>
      <c r="I14" s="741"/>
      <c r="J14" s="741"/>
      <c r="K14" s="741"/>
      <c r="L14" s="741"/>
      <c r="M14" s="741"/>
      <c r="N14" s="741"/>
      <c r="O14" s="741"/>
      <c r="P14" s="741"/>
      <c r="Q14" s="741"/>
      <c r="R14" s="741"/>
    </row>
    <row r="15" spans="2:18" ht="15">
      <c r="B15" s="15"/>
      <c r="C15" s="7"/>
      <c r="D15" s="7"/>
      <c r="E15" s="7"/>
      <c r="F15" s="7"/>
      <c r="G15" s="7"/>
      <c r="H15" s="7"/>
      <c r="I15" s="7"/>
      <c r="J15" s="7"/>
      <c r="K15" s="7"/>
      <c r="L15" s="7"/>
      <c r="M15" s="7"/>
      <c r="N15" s="7"/>
      <c r="O15" s="7"/>
      <c r="P15" s="7"/>
      <c r="Q15" s="7"/>
      <c r="R15" s="7"/>
    </row>
    <row r="16" spans="1:18" ht="15">
      <c r="A16" s="6"/>
      <c r="B16" s="3" t="s">
        <v>116</v>
      </c>
      <c r="C16" s="7"/>
      <c r="D16" s="7"/>
      <c r="E16" s="7"/>
      <c r="F16" s="7"/>
      <c r="G16" s="7"/>
      <c r="H16" s="7"/>
      <c r="I16" s="7"/>
      <c r="J16" s="7"/>
      <c r="K16" s="7"/>
      <c r="L16" s="7"/>
      <c r="M16" s="7"/>
      <c r="N16" s="7"/>
      <c r="O16" s="7"/>
      <c r="P16" s="7"/>
      <c r="Q16" s="7"/>
      <c r="R16" s="7"/>
    </row>
    <row r="17" spans="1:18" ht="15">
      <c r="A17" s="6"/>
      <c r="B17" s="4" t="s">
        <v>107</v>
      </c>
      <c r="C17" s="7"/>
      <c r="D17" s="7"/>
      <c r="E17" s="7"/>
      <c r="F17" s="7"/>
      <c r="G17" s="7"/>
      <c r="H17" s="7"/>
      <c r="I17" s="7"/>
      <c r="J17" s="7"/>
      <c r="K17" s="7"/>
      <c r="L17" s="7"/>
      <c r="M17" s="7"/>
      <c r="N17" s="7"/>
      <c r="O17" s="7"/>
      <c r="P17" s="7"/>
      <c r="Q17" s="7"/>
      <c r="R17" s="7"/>
    </row>
    <row r="18" spans="1:18" ht="15">
      <c r="A18" s="6"/>
      <c r="B18" s="4" t="s">
        <v>117</v>
      </c>
      <c r="C18" s="16"/>
      <c r="D18" s="16"/>
      <c r="E18" s="16"/>
      <c r="F18" s="16"/>
      <c r="G18" s="16"/>
      <c r="H18" s="7"/>
      <c r="I18" s="7"/>
      <c r="J18" s="7"/>
      <c r="K18" s="7"/>
      <c r="L18" s="7"/>
      <c r="M18" s="7"/>
      <c r="N18" s="7"/>
      <c r="O18" s="7"/>
      <c r="P18" s="7"/>
      <c r="Q18" s="7"/>
      <c r="R18" s="7"/>
    </row>
    <row r="19" spans="1:18" ht="15">
      <c r="A19" s="6"/>
      <c r="B19" s="7"/>
      <c r="C19" s="16"/>
      <c r="D19" s="16"/>
      <c r="E19" s="16"/>
      <c r="G19" s="17" t="s">
        <v>3</v>
      </c>
      <c r="H19" s="7"/>
      <c r="I19" s="7"/>
      <c r="J19" s="7"/>
      <c r="K19" s="7"/>
      <c r="L19" s="7"/>
      <c r="M19" s="7"/>
      <c r="N19" s="7"/>
      <c r="O19" s="7"/>
      <c r="P19" s="7"/>
      <c r="Q19" s="7"/>
      <c r="R19" s="7"/>
    </row>
    <row r="20" spans="1:18" ht="15">
      <c r="A20" s="6"/>
      <c r="B20" s="7"/>
      <c r="C20" s="7"/>
      <c r="D20" s="7"/>
      <c r="E20" s="14"/>
      <c r="G20" s="7"/>
      <c r="H20" s="14"/>
      <c r="I20" s="14"/>
      <c r="J20" s="14"/>
      <c r="K20" s="14"/>
      <c r="L20" s="14"/>
      <c r="M20" s="14"/>
      <c r="N20" s="14"/>
      <c r="O20" s="14"/>
      <c r="P20" s="14"/>
      <c r="Q20" s="14"/>
      <c r="R20" s="14"/>
    </row>
    <row r="21" spans="1:18" ht="15">
      <c r="A21" s="6"/>
      <c r="B21" s="7"/>
      <c r="C21" s="7"/>
      <c r="D21" s="7"/>
      <c r="E21" s="14"/>
      <c r="F21" s="7"/>
      <c r="G21" s="18"/>
      <c r="H21" s="18"/>
      <c r="I21" s="18"/>
      <c r="J21" s="18"/>
      <c r="K21" s="18"/>
      <c r="L21" s="18"/>
      <c r="M21" s="18"/>
      <c r="N21" s="18"/>
      <c r="O21" s="18"/>
      <c r="P21" s="18"/>
      <c r="Q21" s="18"/>
      <c r="R21" s="18"/>
    </row>
    <row r="22" spans="1:18" ht="15">
      <c r="A22" s="6"/>
      <c r="B22" s="7"/>
      <c r="C22" s="7"/>
      <c r="D22" s="7"/>
      <c r="E22" s="14"/>
      <c r="F22" s="14"/>
      <c r="G22" s="14"/>
      <c r="H22" s="14"/>
      <c r="I22" s="14"/>
      <c r="J22" s="14"/>
      <c r="K22" s="14"/>
      <c r="L22" s="14"/>
      <c r="M22" s="14"/>
      <c r="N22" s="14"/>
      <c r="O22" s="14"/>
      <c r="P22" s="14"/>
      <c r="Q22" s="14"/>
      <c r="R22" s="14"/>
    </row>
    <row r="23" spans="1:18" ht="15">
      <c r="A23" s="6"/>
      <c r="B23" s="7"/>
      <c r="C23" s="7"/>
      <c r="D23" s="7"/>
      <c r="E23" s="14"/>
      <c r="F23" s="14"/>
      <c r="G23" s="14"/>
      <c r="H23" s="14"/>
      <c r="I23" s="14"/>
      <c r="J23" s="14"/>
      <c r="K23" s="14"/>
      <c r="L23" s="14"/>
      <c r="M23" s="14"/>
      <c r="N23" s="14"/>
      <c r="O23" s="14"/>
      <c r="P23" s="14"/>
      <c r="Q23" s="14"/>
      <c r="R23" s="14"/>
    </row>
    <row r="24" spans="1:18" ht="15">
      <c r="A24" s="6"/>
      <c r="B24" s="7"/>
      <c r="C24" s="7"/>
      <c r="D24" s="7"/>
      <c r="E24" s="14"/>
      <c r="G24" s="18"/>
      <c r="H24" s="18"/>
      <c r="I24" s="18"/>
      <c r="J24" s="18"/>
      <c r="K24" s="18"/>
      <c r="L24" s="18"/>
      <c r="M24" s="18"/>
      <c r="N24" s="18"/>
      <c r="O24" s="18"/>
      <c r="P24" s="18"/>
      <c r="Q24" s="18"/>
      <c r="R24" s="18"/>
    </row>
    <row r="25" spans="1:18" ht="15" customHeight="1">
      <c r="A25" s="6"/>
      <c r="B25" s="7"/>
      <c r="C25" s="7"/>
      <c r="D25" s="7"/>
      <c r="E25" s="14"/>
      <c r="G25" s="744"/>
      <c r="H25" s="744"/>
      <c r="I25" s="744"/>
      <c r="J25" s="744"/>
      <c r="K25" s="744"/>
      <c r="L25" s="744"/>
      <c r="M25" s="744"/>
      <c r="N25" s="744"/>
      <c r="O25" s="744"/>
      <c r="P25" s="744"/>
      <c r="Q25" s="744"/>
      <c r="R25" s="744"/>
    </row>
    <row r="26" spans="1:18" ht="15">
      <c r="A26" s="6"/>
      <c r="B26" s="7"/>
      <c r="C26" s="7"/>
      <c r="D26" s="7"/>
      <c r="E26" s="14"/>
      <c r="G26" s="744"/>
      <c r="H26" s="744"/>
      <c r="I26" s="744"/>
      <c r="J26" s="744"/>
      <c r="K26" s="744"/>
      <c r="L26" s="744"/>
      <c r="M26" s="744"/>
      <c r="N26" s="744"/>
      <c r="O26" s="744"/>
      <c r="P26" s="744"/>
      <c r="Q26" s="744"/>
      <c r="R26" s="744"/>
    </row>
    <row r="27" spans="1:18" ht="15">
      <c r="A27" s="6"/>
      <c r="B27" s="7"/>
      <c r="C27" s="7"/>
      <c r="D27" s="7"/>
      <c r="E27" s="14"/>
      <c r="G27" s="19"/>
      <c r="H27" s="19"/>
      <c r="I27" s="19"/>
      <c r="J27" s="19"/>
      <c r="K27" s="19"/>
      <c r="L27" s="19"/>
      <c r="M27" s="19"/>
      <c r="N27" s="19"/>
      <c r="O27" s="19"/>
      <c r="P27" s="19"/>
      <c r="Q27" s="19"/>
      <c r="R27" s="19"/>
    </row>
    <row r="28" spans="1:18" ht="15">
      <c r="A28" s="6"/>
      <c r="B28" s="7"/>
      <c r="C28" s="7"/>
      <c r="D28" s="7"/>
      <c r="E28" s="14"/>
      <c r="F28" s="18"/>
      <c r="G28" s="18"/>
      <c r="H28" s="18"/>
      <c r="I28" s="18"/>
      <c r="J28" s="18"/>
      <c r="K28" s="18"/>
      <c r="L28" s="18"/>
      <c r="M28" s="18"/>
      <c r="N28" s="18"/>
      <c r="O28" s="18"/>
      <c r="P28" s="18"/>
      <c r="Q28" s="18"/>
      <c r="R28" s="18"/>
    </row>
    <row r="29" spans="1:18" ht="15">
      <c r="A29" s="6"/>
      <c r="B29" s="7"/>
      <c r="C29" s="7"/>
      <c r="D29" s="7"/>
      <c r="E29" s="14"/>
      <c r="F29" s="18"/>
      <c r="G29" s="18"/>
      <c r="H29" s="18"/>
      <c r="I29" s="18"/>
      <c r="J29" s="18"/>
      <c r="K29" s="18"/>
      <c r="L29" s="18"/>
      <c r="M29" s="18"/>
      <c r="N29" s="18"/>
      <c r="O29" s="18"/>
      <c r="P29" s="18"/>
      <c r="Q29" s="18"/>
      <c r="R29" s="18"/>
    </row>
    <row r="30" spans="1:18" ht="15">
      <c r="A30" s="6"/>
      <c r="B30" s="741" t="s">
        <v>4</v>
      </c>
      <c r="C30" s="741"/>
      <c r="D30" s="741"/>
      <c r="E30" s="741"/>
      <c r="F30" s="741"/>
      <c r="G30" s="741"/>
      <c r="H30" s="741"/>
      <c r="I30" s="741"/>
      <c r="J30" s="741"/>
      <c r="K30" s="741"/>
      <c r="L30" s="741"/>
      <c r="M30" s="741"/>
      <c r="N30" s="741"/>
      <c r="O30" s="741"/>
      <c r="P30" s="741"/>
      <c r="Q30" s="741"/>
      <c r="R30" s="741"/>
    </row>
    <row r="31" spans="1:18" ht="15">
      <c r="A31" s="432"/>
      <c r="B31" s="433"/>
      <c r="C31" s="14"/>
      <c r="D31" s="14"/>
      <c r="E31" s="14"/>
      <c r="F31" s="14"/>
      <c r="G31" s="14"/>
      <c r="H31" s="14"/>
      <c r="I31" s="14"/>
      <c r="J31" s="7"/>
      <c r="K31" s="7"/>
      <c r="L31" s="7"/>
      <c r="M31" s="7"/>
      <c r="N31" s="7"/>
      <c r="O31" s="7"/>
      <c r="P31" s="7"/>
      <c r="Q31" s="7"/>
      <c r="R31" s="7"/>
    </row>
    <row r="32" spans="1:18" ht="15">
      <c r="A32" s="432"/>
      <c r="B32" s="432" t="s">
        <v>5</v>
      </c>
      <c r="C32" s="432"/>
      <c r="D32" s="14"/>
      <c r="E32" s="14"/>
      <c r="F32" s="14"/>
      <c r="G32" s="14"/>
      <c r="H32" s="14"/>
      <c r="I32" s="14"/>
      <c r="J32" s="7"/>
      <c r="K32" s="7"/>
      <c r="L32" s="7"/>
      <c r="M32" s="7"/>
      <c r="N32" s="7"/>
      <c r="O32" s="7"/>
      <c r="P32" s="7"/>
      <c r="Q32" s="7"/>
      <c r="R32" s="7"/>
    </row>
    <row r="33" spans="1:18" ht="15">
      <c r="A33" s="432"/>
      <c r="B33" s="432"/>
      <c r="C33" s="432"/>
      <c r="D33" s="14"/>
      <c r="E33" s="14"/>
      <c r="F33" s="14"/>
      <c r="G33" s="14"/>
      <c r="H33" s="14"/>
      <c r="I33" s="14"/>
      <c r="J33" s="7"/>
      <c r="K33" s="7"/>
      <c r="L33" s="7"/>
      <c r="M33" s="7"/>
      <c r="N33" s="7"/>
      <c r="O33" s="7"/>
      <c r="P33" s="7"/>
      <c r="Q33" s="7"/>
      <c r="R33" s="7"/>
    </row>
    <row r="34" spans="1:18" ht="15">
      <c r="A34" s="432"/>
      <c r="B34" s="435" t="s">
        <v>6</v>
      </c>
      <c r="C34" s="742" t="s">
        <v>7</v>
      </c>
      <c r="D34" s="742"/>
      <c r="E34" s="742"/>
      <c r="F34" s="742"/>
      <c r="G34" s="742"/>
      <c r="H34" s="742"/>
      <c r="I34" s="742"/>
      <c r="J34" s="7"/>
      <c r="K34" s="7"/>
      <c r="L34" s="7"/>
      <c r="M34" s="7"/>
      <c r="N34" s="7"/>
      <c r="O34" s="7"/>
      <c r="P34" s="7"/>
      <c r="Q34" s="7"/>
      <c r="R34" s="7"/>
    </row>
    <row r="35" spans="1:18" ht="15">
      <c r="A35" s="432"/>
      <c r="B35" s="713"/>
      <c r="C35" s="743" t="s">
        <v>8</v>
      </c>
      <c r="D35" s="743"/>
      <c r="E35" s="743"/>
      <c r="F35" s="743"/>
      <c r="G35" s="743"/>
      <c r="H35" s="743"/>
      <c r="I35" s="743"/>
      <c r="J35" s="7"/>
      <c r="K35" s="7"/>
      <c r="L35" s="7"/>
      <c r="M35" s="7"/>
      <c r="N35" s="7"/>
      <c r="O35" s="7"/>
      <c r="P35" s="7"/>
      <c r="Q35" s="7"/>
      <c r="R35" s="7"/>
    </row>
    <row r="36" spans="1:18" ht="15">
      <c r="A36" s="432"/>
      <c r="B36" s="714"/>
      <c r="C36" s="743" t="s">
        <v>9</v>
      </c>
      <c r="D36" s="743"/>
      <c r="E36" s="743"/>
      <c r="F36" s="743"/>
      <c r="G36" s="743"/>
      <c r="H36" s="743"/>
      <c r="I36" s="743"/>
      <c r="J36" s="7"/>
      <c r="K36" s="7"/>
      <c r="L36" s="7"/>
      <c r="M36" s="7"/>
      <c r="N36" s="7"/>
      <c r="O36" s="7"/>
      <c r="P36" s="7"/>
      <c r="Q36" s="7"/>
      <c r="R36" s="7"/>
    </row>
    <row r="37" spans="1:18" ht="15">
      <c r="A37" s="432"/>
      <c r="B37" s="715"/>
      <c r="C37" s="743" t="s">
        <v>10</v>
      </c>
      <c r="D37" s="743"/>
      <c r="E37" s="743"/>
      <c r="F37" s="743"/>
      <c r="G37" s="743"/>
      <c r="H37" s="743"/>
      <c r="I37" s="743"/>
      <c r="J37" s="7"/>
      <c r="K37" s="7"/>
      <c r="L37" s="7"/>
      <c r="M37" s="7"/>
      <c r="N37" s="7"/>
      <c r="O37" s="7"/>
      <c r="P37" s="7"/>
      <c r="Q37" s="7"/>
      <c r="R37" s="7"/>
    </row>
    <row r="38" spans="1:18" ht="15">
      <c r="A38" s="432"/>
      <c r="B38" s="716"/>
      <c r="C38" s="743" t="s">
        <v>121</v>
      </c>
      <c r="D38" s="743"/>
      <c r="E38" s="743"/>
      <c r="F38" s="743"/>
      <c r="G38" s="743"/>
      <c r="H38" s="743"/>
      <c r="I38" s="743"/>
      <c r="J38" s="7"/>
      <c r="K38" s="7"/>
      <c r="L38" s="7"/>
      <c r="M38" s="7"/>
      <c r="N38" s="7"/>
      <c r="O38" s="7"/>
      <c r="P38" s="7"/>
      <c r="Q38" s="7"/>
      <c r="R38" s="7"/>
    </row>
    <row r="39" spans="1:18" ht="15">
      <c r="A39" s="432"/>
      <c r="B39" s="434"/>
      <c r="C39" s="743" t="s">
        <v>122</v>
      </c>
      <c r="D39" s="743"/>
      <c r="E39" s="743"/>
      <c r="F39" s="743"/>
      <c r="G39" s="743"/>
      <c r="H39" s="743"/>
      <c r="I39" s="743"/>
      <c r="J39" s="7"/>
      <c r="K39" s="7"/>
      <c r="L39" s="7"/>
      <c r="M39" s="7"/>
      <c r="N39" s="7"/>
      <c r="O39" s="7"/>
      <c r="P39" s="7"/>
      <c r="Q39" s="7"/>
      <c r="R39" s="7"/>
    </row>
    <row r="40" spans="1:18" ht="15">
      <c r="A40" s="432"/>
      <c r="B40" s="717"/>
      <c r="C40" s="743" t="s">
        <v>766</v>
      </c>
      <c r="D40" s="743"/>
      <c r="E40" s="743"/>
      <c r="F40" s="743"/>
      <c r="G40" s="743"/>
      <c r="H40" s="743"/>
      <c r="I40" s="743"/>
      <c r="J40" s="7"/>
      <c r="K40" s="7"/>
      <c r="L40" s="7"/>
      <c r="M40" s="7"/>
      <c r="N40" s="7"/>
      <c r="O40" s="7"/>
      <c r="P40" s="7"/>
      <c r="Q40" s="7"/>
      <c r="R40" s="7"/>
    </row>
    <row r="41" spans="1:18" ht="15">
      <c r="A41" s="432"/>
      <c r="B41" s="14"/>
      <c r="C41" s="14"/>
      <c r="D41" s="14"/>
      <c r="E41" s="14"/>
      <c r="F41" s="14"/>
      <c r="G41" s="14"/>
      <c r="H41" s="14"/>
      <c r="I41" s="14"/>
      <c r="J41" s="7"/>
      <c r="K41" s="7"/>
      <c r="L41" s="7"/>
      <c r="M41" s="7"/>
      <c r="N41" s="7"/>
      <c r="O41" s="7"/>
      <c r="P41" s="7"/>
      <c r="Q41" s="7"/>
      <c r="R41" s="7"/>
    </row>
    <row r="42" spans="1:18" ht="15">
      <c r="A42" s="6"/>
      <c r="B42" s="6" t="s">
        <v>11</v>
      </c>
      <c r="P42" s="7"/>
      <c r="Q42" s="7"/>
      <c r="R42" s="7"/>
    </row>
    <row r="43" spans="1:18" ht="15">
      <c r="A43" s="6"/>
      <c r="P43" s="7"/>
      <c r="Q43" s="7"/>
      <c r="R43" s="7"/>
    </row>
    <row r="44" spans="1:18" ht="15">
      <c r="A44" s="6"/>
      <c r="P44" s="7"/>
      <c r="Q44" s="7"/>
      <c r="R44" s="7"/>
    </row>
    <row r="45" spans="1:18" ht="15">
      <c r="A45" s="6"/>
      <c r="P45" s="7"/>
      <c r="Q45" s="7"/>
      <c r="R45" s="7"/>
    </row>
    <row r="46" spans="1:18" ht="15">
      <c r="A46" s="6"/>
      <c r="P46" s="7"/>
      <c r="Q46" s="7"/>
      <c r="R46" s="7"/>
    </row>
    <row r="47" spans="1:18" ht="15">
      <c r="A47" s="6"/>
      <c r="P47" s="7"/>
      <c r="Q47" s="7"/>
      <c r="R47" s="7"/>
    </row>
    <row r="48" spans="1:18" ht="15">
      <c r="A48" s="6"/>
      <c r="P48" s="7"/>
      <c r="Q48" s="7"/>
      <c r="R48" s="7"/>
    </row>
    <row r="49" spans="1:18" ht="15">
      <c r="A49" s="6"/>
      <c r="P49" s="7"/>
      <c r="Q49" s="7"/>
      <c r="R49" s="7"/>
    </row>
    <row r="50" spans="1:18" ht="15">
      <c r="A50" s="6"/>
      <c r="P50" s="7"/>
      <c r="Q50" s="7"/>
      <c r="R50" s="7"/>
    </row>
    <row r="51" spans="1:18" ht="15">
      <c r="A51" s="6"/>
      <c r="P51" s="7"/>
      <c r="Q51" s="7"/>
      <c r="R51" s="7"/>
    </row>
    <row r="52" spans="1:18" ht="15">
      <c r="A52" s="6"/>
      <c r="P52" s="7"/>
      <c r="Q52" s="7"/>
      <c r="R52" s="7"/>
    </row>
    <row r="53" spans="1:18" ht="15">
      <c r="A53" s="6"/>
      <c r="P53" s="7"/>
      <c r="Q53" s="7"/>
      <c r="R53" s="7"/>
    </row>
    <row r="54" spans="1:18" ht="15">
      <c r="A54" s="6"/>
      <c r="P54" s="7"/>
      <c r="Q54" s="7"/>
      <c r="R54" s="7"/>
    </row>
    <row r="55" spans="1:18" ht="15">
      <c r="A55" s="6"/>
      <c r="P55" s="7"/>
      <c r="Q55" s="7"/>
      <c r="R55" s="7"/>
    </row>
    <row r="56" spans="1:18" ht="15">
      <c r="A56" s="6"/>
      <c r="P56" s="7"/>
      <c r="Q56" s="7"/>
      <c r="R56" s="7"/>
    </row>
    <row r="57" spans="1:18" ht="15">
      <c r="A57" s="6"/>
      <c r="P57" s="7"/>
      <c r="Q57" s="7"/>
      <c r="R57" s="7"/>
    </row>
    <row r="58" spans="1:18" ht="15">
      <c r="A58" s="6"/>
      <c r="P58" s="7"/>
      <c r="Q58" s="7"/>
      <c r="R58" s="7"/>
    </row>
    <row r="59" spans="1:18" ht="15">
      <c r="A59" s="6"/>
      <c r="P59" s="7"/>
      <c r="Q59" s="7"/>
      <c r="R59" s="7"/>
    </row>
    <row r="60" spans="1:18" ht="15">
      <c r="A60" s="6"/>
      <c r="P60" s="7"/>
      <c r="Q60" s="7"/>
      <c r="R60" s="7"/>
    </row>
    <row r="61" spans="1:18" ht="15">
      <c r="A61" s="6"/>
      <c r="P61" s="7"/>
      <c r="Q61" s="7"/>
      <c r="R61" s="7"/>
    </row>
    <row r="62" spans="1:18" ht="15">
      <c r="A62" s="6"/>
      <c r="P62" s="7"/>
      <c r="Q62" s="7"/>
      <c r="R62" s="7"/>
    </row>
    <row r="63" spans="1:18" ht="15">
      <c r="A63" s="6"/>
      <c r="P63" s="7"/>
      <c r="Q63" s="7"/>
      <c r="R63" s="7"/>
    </row>
    <row r="64" spans="16:18" ht="15">
      <c r="P64" s="7"/>
      <c r="Q64" s="7"/>
      <c r="R64" s="7"/>
    </row>
    <row r="65" spans="2:18" ht="15">
      <c r="B65" s="7"/>
      <c r="C65" s="7"/>
      <c r="D65" s="7"/>
      <c r="E65" s="7"/>
      <c r="F65" s="7"/>
      <c r="G65" s="7"/>
      <c r="H65" s="7"/>
      <c r="I65" s="7"/>
      <c r="J65" s="7"/>
      <c r="K65" s="7"/>
      <c r="L65" s="7"/>
      <c r="M65" s="7"/>
      <c r="N65" s="7"/>
      <c r="O65" s="7"/>
      <c r="P65" s="7"/>
      <c r="Q65" s="7"/>
      <c r="R65" s="7"/>
    </row>
    <row r="66" spans="2:18" ht="15">
      <c r="B66" s="741" t="s">
        <v>12</v>
      </c>
      <c r="C66" s="741"/>
      <c r="D66" s="741"/>
      <c r="E66" s="741"/>
      <c r="F66" s="741"/>
      <c r="G66" s="741"/>
      <c r="H66" s="741"/>
      <c r="I66" s="741"/>
      <c r="J66" s="741"/>
      <c r="K66" s="741"/>
      <c r="L66" s="741"/>
      <c r="M66" s="741"/>
      <c r="N66" s="741"/>
      <c r="O66" s="741"/>
      <c r="P66" s="741"/>
      <c r="Q66" s="741"/>
      <c r="R66" s="741"/>
    </row>
    <row r="67" spans="2:18" ht="15">
      <c r="B67" s="10"/>
      <c r="C67" s="11"/>
      <c r="D67" s="20"/>
      <c r="E67" s="20"/>
      <c r="F67" s="20"/>
      <c r="G67" s="20"/>
      <c r="H67" s="20"/>
      <c r="I67" s="20"/>
      <c r="J67" s="20"/>
      <c r="K67" s="20"/>
      <c r="L67" s="20"/>
      <c r="M67" s="20"/>
      <c r="N67" s="20"/>
      <c r="O67" s="20"/>
      <c r="P67" s="20"/>
      <c r="Q67" s="20"/>
      <c r="R67" s="20"/>
    </row>
    <row r="68" spans="2:18" ht="15">
      <c r="B68" s="7" t="s">
        <v>679</v>
      </c>
      <c r="C68" s="7" t="s">
        <v>682</v>
      </c>
      <c r="D68" s="7"/>
      <c r="E68" s="20"/>
      <c r="F68" s="20"/>
      <c r="G68" s="20"/>
      <c r="H68" s="20"/>
      <c r="I68" s="20"/>
      <c r="J68" s="20"/>
      <c r="K68" s="20"/>
      <c r="L68" s="20"/>
      <c r="M68" s="20"/>
      <c r="N68" s="20"/>
      <c r="O68" s="20"/>
      <c r="P68" s="20"/>
      <c r="Q68" s="20"/>
      <c r="R68" s="20"/>
    </row>
    <row r="69" spans="2:18" ht="14.45" customHeight="1">
      <c r="B69" s="7" t="s">
        <v>449</v>
      </c>
      <c r="C69" s="7" t="s">
        <v>438</v>
      </c>
      <c r="D69" s="7"/>
      <c r="E69" s="20"/>
      <c r="F69" s="20"/>
      <c r="G69" s="20"/>
      <c r="H69" s="20"/>
      <c r="I69" s="20"/>
      <c r="J69" s="20"/>
      <c r="K69" s="20"/>
      <c r="L69" s="20"/>
      <c r="M69" s="20"/>
      <c r="N69" s="20"/>
      <c r="O69" s="20"/>
      <c r="P69" s="20"/>
      <c r="Q69" s="20"/>
      <c r="R69" s="20"/>
    </row>
    <row r="70" spans="2:3" ht="15">
      <c r="B70" s="7" t="s">
        <v>32</v>
      </c>
      <c r="C70" s="7" t="s">
        <v>603</v>
      </c>
    </row>
    <row r="71" spans="2:18" ht="14.45" customHeight="1">
      <c r="B71" s="7" t="s">
        <v>654</v>
      </c>
      <c r="C71" s="7" t="s">
        <v>671</v>
      </c>
      <c r="D71" s="7"/>
      <c r="E71" s="20"/>
      <c r="F71" s="20"/>
      <c r="G71" s="20"/>
      <c r="H71" s="20"/>
      <c r="I71" s="20"/>
      <c r="J71" s="20"/>
      <c r="K71" s="20"/>
      <c r="L71" s="20"/>
      <c r="M71" s="20"/>
      <c r="N71" s="20"/>
      <c r="O71" s="20"/>
      <c r="P71" s="20"/>
      <c r="Q71" s="20"/>
      <c r="R71" s="20"/>
    </row>
    <row r="72" spans="1:18" ht="14.45" customHeight="1">
      <c r="A72" s="6"/>
      <c r="B72" s="7" t="s">
        <v>119</v>
      </c>
      <c r="C72" s="11" t="s">
        <v>19</v>
      </c>
      <c r="D72" s="7"/>
      <c r="E72" s="7"/>
      <c r="F72" s="7"/>
      <c r="G72" s="7"/>
      <c r="H72" s="7"/>
      <c r="I72" s="7"/>
      <c r="J72" s="7"/>
      <c r="K72" s="7"/>
      <c r="L72" s="7"/>
      <c r="M72" s="7"/>
      <c r="N72" s="7"/>
      <c r="O72" s="7"/>
      <c r="P72" s="7"/>
      <c r="Q72" s="7"/>
      <c r="R72" s="7"/>
    </row>
    <row r="73" spans="1:5" ht="15">
      <c r="A73" s="6"/>
      <c r="B73" s="7" t="s">
        <v>131</v>
      </c>
      <c r="C73" s="11" t="s">
        <v>132</v>
      </c>
      <c r="D73" s="7"/>
      <c r="E73" s="7"/>
    </row>
    <row r="74" spans="2:5" ht="15">
      <c r="B74" s="7" t="s">
        <v>774</v>
      </c>
      <c r="C74" s="11" t="s">
        <v>21</v>
      </c>
      <c r="D74" s="7"/>
      <c r="E74" s="7"/>
    </row>
    <row r="75" spans="2:5" ht="15">
      <c r="B75" s="7" t="s">
        <v>228</v>
      </c>
      <c r="C75" s="11" t="s">
        <v>697</v>
      </c>
      <c r="D75" s="7"/>
      <c r="E75" s="7"/>
    </row>
    <row r="76" spans="2:5" ht="15">
      <c r="B76" s="7" t="s">
        <v>171</v>
      </c>
      <c r="C76" s="7" t="s">
        <v>686</v>
      </c>
      <c r="D76" s="7"/>
      <c r="E76" s="7"/>
    </row>
    <row r="77" spans="2:5" ht="15">
      <c r="B77" s="7" t="s">
        <v>111</v>
      </c>
      <c r="C77" s="11" t="s">
        <v>113</v>
      </c>
      <c r="D77" s="7"/>
      <c r="E77" s="7"/>
    </row>
    <row r="78" spans="2:5" ht="15">
      <c r="B78" s="7" t="s">
        <v>445</v>
      </c>
      <c r="C78" s="7" t="s">
        <v>447</v>
      </c>
      <c r="D78" s="20"/>
      <c r="E78" s="7"/>
    </row>
    <row r="79" spans="2:5" ht="15">
      <c r="B79" s="7" t="s">
        <v>446</v>
      </c>
      <c r="C79" s="7" t="s">
        <v>448</v>
      </c>
      <c r="D79" s="20"/>
      <c r="E79" s="7"/>
    </row>
    <row r="80" spans="2:5" ht="15">
      <c r="B80" s="7" t="s">
        <v>112</v>
      </c>
      <c r="C80" s="11" t="s">
        <v>114</v>
      </c>
      <c r="D80" s="20"/>
      <c r="E80" s="7"/>
    </row>
    <row r="81" spans="2:5" ht="15">
      <c r="B81" s="7" t="s">
        <v>669</v>
      </c>
      <c r="C81" s="11" t="s">
        <v>670</v>
      </c>
      <c r="D81" s="7"/>
      <c r="E81" s="7"/>
    </row>
    <row r="82" spans="2:5" ht="15">
      <c r="B82" s="7" t="s">
        <v>692</v>
      </c>
      <c r="C82" s="7" t="s">
        <v>693</v>
      </c>
      <c r="D82" s="7"/>
      <c r="E82" s="7"/>
    </row>
    <row r="83" spans="2:5" ht="15">
      <c r="B83" s="7" t="s">
        <v>15</v>
      </c>
      <c r="C83" s="7" t="s">
        <v>16</v>
      </c>
      <c r="D83" s="7"/>
      <c r="E83" s="7"/>
    </row>
    <row r="84" spans="2:5" ht="15" customHeight="1">
      <c r="B84" s="7" t="s">
        <v>683</v>
      </c>
      <c r="C84" s="7" t="s">
        <v>681</v>
      </c>
      <c r="D84" s="7"/>
      <c r="E84" s="7"/>
    </row>
    <row r="85" spans="2:5" ht="15" customHeight="1">
      <c r="B85" s="7" t="s">
        <v>13</v>
      </c>
      <c r="C85" s="7" t="s">
        <v>14</v>
      </c>
      <c r="D85" s="20"/>
      <c r="E85" s="7"/>
    </row>
    <row r="86" spans="2:5" ht="15" customHeight="1">
      <c r="B86" s="7" t="s">
        <v>450</v>
      </c>
      <c r="C86" s="7" t="s">
        <v>451</v>
      </c>
      <c r="D86" s="7"/>
      <c r="E86" s="7"/>
    </row>
    <row r="87" spans="2:5" ht="15">
      <c r="B87" s="7" t="s">
        <v>680</v>
      </c>
      <c r="C87" s="7" t="s">
        <v>681</v>
      </c>
      <c r="D87" s="7"/>
      <c r="E87" s="7"/>
    </row>
    <row r="88" spans="2:5" ht="15">
      <c r="B88" s="7" t="s">
        <v>694</v>
      </c>
      <c r="C88" s="11" t="s">
        <v>129</v>
      </c>
      <c r="D88" s="7"/>
      <c r="E88" s="7"/>
    </row>
    <row r="89" spans="2:5" ht="15">
      <c r="B89" s="7" t="s">
        <v>695</v>
      </c>
      <c r="C89" s="11" t="s">
        <v>437</v>
      </c>
      <c r="D89" s="7"/>
      <c r="E89" s="7"/>
    </row>
    <row r="90" spans="2:5" ht="15">
      <c r="B90" s="7" t="s">
        <v>435</v>
      </c>
      <c r="C90" s="7" t="s">
        <v>441</v>
      </c>
      <c r="D90" s="7"/>
      <c r="E90" s="7"/>
    </row>
    <row r="91" spans="2:5" ht="15">
      <c r="B91" s="7" t="s">
        <v>136</v>
      </c>
      <c r="C91" s="7" t="s">
        <v>602</v>
      </c>
      <c r="D91" s="7"/>
      <c r="E91" s="7"/>
    </row>
    <row r="92" spans="2:5" ht="15">
      <c r="B92" s="7" t="s">
        <v>124</v>
      </c>
      <c r="C92" s="7" t="s">
        <v>125</v>
      </c>
      <c r="D92" s="7"/>
      <c r="E92" s="7"/>
    </row>
    <row r="93" spans="2:5" ht="15">
      <c r="B93" s="7" t="s">
        <v>17</v>
      </c>
      <c r="C93" s="11" t="s">
        <v>18</v>
      </c>
      <c r="D93" s="7"/>
      <c r="E93" s="7"/>
    </row>
    <row r="94" spans="2:5" ht="15">
      <c r="B94" s="22" t="s">
        <v>126</v>
      </c>
      <c r="C94" s="11" t="s">
        <v>127</v>
      </c>
      <c r="D94" s="7"/>
      <c r="E94" s="7"/>
    </row>
    <row r="95" spans="2:5" ht="15">
      <c r="B95" s="7" t="s">
        <v>688</v>
      </c>
      <c r="C95" s="7" t="s">
        <v>687</v>
      </c>
      <c r="D95" s="7"/>
      <c r="E95" s="7"/>
    </row>
    <row r="96" spans="2:5" ht="14.45" customHeight="1">
      <c r="B96" s="7" t="s">
        <v>674</v>
      </c>
      <c r="C96" s="7" t="s">
        <v>675</v>
      </c>
      <c r="D96" s="7"/>
      <c r="E96" s="7"/>
    </row>
    <row r="97" spans="2:5" ht="15">
      <c r="B97" s="7" t="s">
        <v>677</v>
      </c>
      <c r="C97" s="7" t="s">
        <v>675</v>
      </c>
      <c r="D97" s="7"/>
      <c r="E97" s="7"/>
    </row>
    <row r="98" spans="2:5" ht="15">
      <c r="B98" s="7" t="s">
        <v>678</v>
      </c>
      <c r="C98" s="7" t="s">
        <v>134</v>
      </c>
      <c r="D98" s="7"/>
      <c r="E98" s="7"/>
    </row>
    <row r="99" spans="2:5" ht="15">
      <c r="B99" s="7" t="s">
        <v>698</v>
      </c>
      <c r="C99" s="7" t="s">
        <v>699</v>
      </c>
      <c r="D99" s="7"/>
      <c r="E99" s="7"/>
    </row>
    <row r="100" spans="2:5" ht="15">
      <c r="B100" s="7" t="s">
        <v>689</v>
      </c>
      <c r="C100" s="7" t="s">
        <v>691</v>
      </c>
      <c r="D100" s="7"/>
      <c r="E100" s="7"/>
    </row>
    <row r="101" spans="2:5" ht="15">
      <c r="B101" s="7" t="s">
        <v>170</v>
      </c>
      <c r="C101" s="7" t="s">
        <v>685</v>
      </c>
      <c r="D101" s="7"/>
      <c r="E101" s="7"/>
    </row>
    <row r="102" spans="2:5" ht="15">
      <c r="B102" s="7" t="s">
        <v>436</v>
      </c>
      <c r="C102" s="7" t="s">
        <v>444</v>
      </c>
      <c r="D102" s="7"/>
      <c r="E102" s="7"/>
    </row>
    <row r="103" spans="2:3" ht="15">
      <c r="B103" s="7" t="s">
        <v>120</v>
      </c>
      <c r="C103" s="11" t="s">
        <v>20</v>
      </c>
    </row>
    <row r="104" spans="2:3" ht="15">
      <c r="B104" s="7" t="s">
        <v>137</v>
      </c>
      <c r="C104" s="7" t="s">
        <v>604</v>
      </c>
    </row>
    <row r="105" spans="2:3" ht="15">
      <c r="B105" s="7" t="s">
        <v>135</v>
      </c>
      <c r="C105" s="7" t="s">
        <v>601</v>
      </c>
    </row>
    <row r="106" spans="2:3" ht="15">
      <c r="B106" s="7" t="s">
        <v>138</v>
      </c>
      <c r="C106" s="7" t="s">
        <v>605</v>
      </c>
    </row>
    <row r="107" spans="2:3" ht="15">
      <c r="B107" s="7" t="s">
        <v>696</v>
      </c>
      <c r="C107" s="11" t="s">
        <v>130</v>
      </c>
    </row>
    <row r="108" spans="2:3" ht="15">
      <c r="B108" s="7" t="s">
        <v>439</v>
      </c>
      <c r="C108" s="7" t="s">
        <v>440</v>
      </c>
    </row>
    <row r="109" spans="2:3" ht="15">
      <c r="B109" s="7" t="s">
        <v>443</v>
      </c>
      <c r="C109" s="7" t="s">
        <v>442</v>
      </c>
    </row>
    <row r="110" spans="2:3" ht="15">
      <c r="B110" s="7" t="s">
        <v>123</v>
      </c>
      <c r="C110" s="11" t="s">
        <v>128</v>
      </c>
    </row>
    <row r="111" spans="2:3" ht="15">
      <c r="B111" s="7" t="s">
        <v>690</v>
      </c>
      <c r="C111" s="7" t="s">
        <v>673</v>
      </c>
    </row>
    <row r="112" spans="2:3" ht="15">
      <c r="B112" s="7" t="s">
        <v>655</v>
      </c>
      <c r="C112" s="7" t="s">
        <v>672</v>
      </c>
    </row>
    <row r="113" spans="2:3" ht="15">
      <c r="B113" s="7" t="s">
        <v>252</v>
      </c>
      <c r="C113" s="7" t="s">
        <v>684</v>
      </c>
    </row>
    <row r="114" spans="2:3" ht="15">
      <c r="B114" s="7" t="s">
        <v>646</v>
      </c>
      <c r="C114" s="7" t="s">
        <v>676</v>
      </c>
    </row>
    <row r="115" spans="2:3" ht="15">
      <c r="B115" s="7" t="s">
        <v>133</v>
      </c>
      <c r="C115" s="7" t="s">
        <v>673</v>
      </c>
    </row>
  </sheetData>
  <mergeCells count="18">
    <mergeCell ref="G25:R26"/>
    <mergeCell ref="B4:R4"/>
    <mergeCell ref="B11:G11"/>
    <mergeCell ref="B2:R2"/>
    <mergeCell ref="B3:R3"/>
    <mergeCell ref="B14:R14"/>
    <mergeCell ref="B6:R6"/>
    <mergeCell ref="B8:R8"/>
    <mergeCell ref="B9:N9"/>
    <mergeCell ref="B66:R66"/>
    <mergeCell ref="B30:R30"/>
    <mergeCell ref="C34:I34"/>
    <mergeCell ref="C35:I35"/>
    <mergeCell ref="C36:I36"/>
    <mergeCell ref="C37:I37"/>
    <mergeCell ref="C38:I38"/>
    <mergeCell ref="C39:I39"/>
    <mergeCell ref="C40:I40"/>
  </mergeCells>
  <hyperlinks>
    <hyperlink ref="B16" r:id="rId1" display="http://www.ipcc-nggip.iges.or.jp/public/gl/agrcspan.html"/>
    <hyperlink ref="B17" r:id="rId2" display="http://www.ipcc-nggip.iges.or.jp/public/gp/spanish/4_Agriculture_ES.pdf"/>
    <hyperlink ref="B18" r:id="rId3" display="http://infocarbono.minam.gob.pe/wp-content/uploads/2016/07/Guia-06_Portada-original.pdf"/>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000396251678"/>
    <pageSetUpPr fitToPage="1"/>
  </sheetPr>
  <dimension ref="C2:M114"/>
  <sheetViews>
    <sheetView workbookViewId="0" topLeftCell="B1">
      <selection activeCell="L34" sqref="L34:M34"/>
    </sheetView>
  </sheetViews>
  <sheetFormatPr defaultColWidth="9.421875" defaultRowHeight="15"/>
  <cols>
    <col min="1" max="2" width="9.421875" style="449" customWidth="1"/>
    <col min="3" max="3" width="60.140625" style="449" customWidth="1"/>
    <col min="4" max="4" width="12.140625" style="449" customWidth="1"/>
    <col min="5" max="5" width="15.8515625" style="449" customWidth="1"/>
    <col min="6" max="6" width="9.421875" style="449" customWidth="1"/>
    <col min="7" max="7" width="14.8515625" style="449" customWidth="1"/>
    <col min="8" max="8" width="9.421875" style="449" customWidth="1"/>
    <col min="9" max="9" width="18.140625" style="449" customWidth="1"/>
    <col min="10" max="10" width="9.421875" style="449" customWidth="1"/>
    <col min="11" max="11" width="18.8515625" style="449" customWidth="1"/>
    <col min="12" max="12" width="15.7109375" style="449" customWidth="1"/>
    <col min="13" max="13" width="13.28125" style="449" customWidth="1"/>
    <col min="14" max="16384" width="9.421875" style="449" customWidth="1"/>
  </cols>
  <sheetData>
    <row r="2" spans="4:13" ht="15" customHeight="1">
      <c r="D2" s="874">
        <v>2014</v>
      </c>
      <c r="E2" s="874"/>
      <c r="F2" s="874">
        <v>2012</v>
      </c>
      <c r="G2" s="874"/>
      <c r="H2" s="874">
        <v>2010</v>
      </c>
      <c r="I2" s="874"/>
      <c r="J2" s="874">
        <v>2005</v>
      </c>
      <c r="K2" s="874"/>
      <c r="L2" s="874">
        <v>2000</v>
      </c>
      <c r="M2" s="874"/>
    </row>
    <row r="3" spans="3:13" ht="15">
      <c r="C3" s="450" t="s">
        <v>63</v>
      </c>
      <c r="D3" s="451" t="s">
        <v>64</v>
      </c>
      <c r="E3" s="452" t="s">
        <v>315</v>
      </c>
      <c r="F3" s="451" t="s">
        <v>64</v>
      </c>
      <c r="G3" s="453" t="s">
        <v>315</v>
      </c>
      <c r="H3" s="451" t="s">
        <v>64</v>
      </c>
      <c r="I3" s="453" t="s">
        <v>315</v>
      </c>
      <c r="J3" s="451" t="s">
        <v>64</v>
      </c>
      <c r="K3" s="453" t="s">
        <v>315</v>
      </c>
      <c r="L3" s="451" t="s">
        <v>64</v>
      </c>
      <c r="M3" s="608" t="s">
        <v>315</v>
      </c>
    </row>
    <row r="4" spans="3:13" ht="13.9" customHeight="1">
      <c r="C4" s="333" t="s">
        <v>140</v>
      </c>
      <c r="D4" s="454" t="s">
        <v>168</v>
      </c>
      <c r="E4" s="455">
        <v>1849000</v>
      </c>
      <c r="F4" s="454" t="s">
        <v>168</v>
      </c>
      <c r="G4" s="454">
        <v>1774000</v>
      </c>
      <c r="H4" s="456" t="s">
        <v>313</v>
      </c>
      <c r="I4" s="457" t="s">
        <v>314</v>
      </c>
      <c r="J4" s="456" t="s">
        <v>313</v>
      </c>
      <c r="K4" s="457" t="s">
        <v>314</v>
      </c>
      <c r="L4" s="456" t="s">
        <v>313</v>
      </c>
      <c r="M4" s="457" t="s">
        <v>314</v>
      </c>
    </row>
    <row r="5" spans="3:13" ht="13.9" customHeight="1">
      <c r="C5" s="324" t="s">
        <v>174</v>
      </c>
      <c r="D5" s="458" t="s">
        <v>168</v>
      </c>
      <c r="E5" s="459">
        <v>6354000</v>
      </c>
      <c r="F5" s="458" t="s">
        <v>168</v>
      </c>
      <c r="G5" s="460">
        <v>5448000</v>
      </c>
      <c r="H5" s="461" t="s">
        <v>313</v>
      </c>
      <c r="I5" s="462" t="s">
        <v>314</v>
      </c>
      <c r="J5" s="461" t="s">
        <v>313</v>
      </c>
      <c r="K5" s="462" t="s">
        <v>314</v>
      </c>
      <c r="L5" s="461" t="s">
        <v>313</v>
      </c>
      <c r="M5" s="462" t="s">
        <v>314</v>
      </c>
    </row>
    <row r="6" spans="3:13" ht="13.9" customHeight="1">
      <c r="C6" s="324" t="s">
        <v>175</v>
      </c>
      <c r="D6" s="458" t="s">
        <v>168</v>
      </c>
      <c r="E6" s="459">
        <v>25534000</v>
      </c>
      <c r="F6" s="458" t="s">
        <v>168</v>
      </c>
      <c r="G6" s="460">
        <v>23352000</v>
      </c>
      <c r="H6" s="458" t="s">
        <v>168</v>
      </c>
      <c r="I6" s="459">
        <v>22240000</v>
      </c>
      <c r="J6" s="458" t="s">
        <v>168</v>
      </c>
      <c r="K6" s="459">
        <v>13010000</v>
      </c>
      <c r="L6" s="458" t="s">
        <v>304</v>
      </c>
      <c r="M6" s="459">
        <v>10159</v>
      </c>
    </row>
    <row r="7" spans="3:13" ht="13.9" customHeight="1">
      <c r="C7" s="324" t="s">
        <v>176</v>
      </c>
      <c r="D7" s="458" t="s">
        <v>168</v>
      </c>
      <c r="E7" s="459">
        <v>7536600.6</v>
      </c>
      <c r="F7" s="458" t="s">
        <v>168</v>
      </c>
      <c r="G7" s="460">
        <v>6477000</v>
      </c>
      <c r="H7" s="458" t="s">
        <v>168</v>
      </c>
      <c r="I7" s="459">
        <v>5496000</v>
      </c>
      <c r="J7" s="458" t="s">
        <v>168</v>
      </c>
      <c r="K7" s="459">
        <v>3705000</v>
      </c>
      <c r="L7" s="458" t="s">
        <v>304</v>
      </c>
      <c r="M7" s="459">
        <v>2903</v>
      </c>
    </row>
    <row r="8" spans="3:13" ht="13.9" customHeight="1">
      <c r="C8" s="324" t="s">
        <v>177</v>
      </c>
      <c r="D8" s="458" t="s">
        <v>168</v>
      </c>
      <c r="E8" s="459">
        <v>11911000</v>
      </c>
      <c r="F8" s="458" t="s">
        <v>168</v>
      </c>
      <c r="G8" s="460">
        <v>11668250</v>
      </c>
      <c r="H8" s="458" t="s">
        <v>168</v>
      </c>
      <c r="I8" s="459">
        <v>11012000</v>
      </c>
      <c r="J8" s="458" t="s">
        <v>168</v>
      </c>
      <c r="K8" s="459">
        <v>8642000</v>
      </c>
      <c r="L8" s="458" t="s">
        <v>304</v>
      </c>
      <c r="M8" s="459">
        <v>6692</v>
      </c>
    </row>
    <row r="9" spans="3:13" ht="13.9" customHeight="1">
      <c r="C9" s="324" t="s">
        <v>178</v>
      </c>
      <c r="D9" s="458" t="s">
        <v>168</v>
      </c>
      <c r="E9" s="459">
        <v>636000</v>
      </c>
      <c r="F9" s="458" t="s">
        <v>168</v>
      </c>
      <c r="G9" s="460">
        <v>514000</v>
      </c>
      <c r="H9" s="461" t="s">
        <v>313</v>
      </c>
      <c r="I9" s="462" t="s">
        <v>314</v>
      </c>
      <c r="J9" s="461" t="s">
        <v>313</v>
      </c>
      <c r="K9" s="462" t="s">
        <v>314</v>
      </c>
      <c r="L9" s="461" t="s">
        <v>313</v>
      </c>
      <c r="M9" s="462" t="s">
        <v>314</v>
      </c>
    </row>
    <row r="10" spans="3:13" ht="13.9" customHeight="1">
      <c r="C10" s="326" t="s">
        <v>65</v>
      </c>
      <c r="D10" s="458" t="s">
        <v>252</v>
      </c>
      <c r="E10" s="459">
        <v>1317440</v>
      </c>
      <c r="F10" s="458" t="s">
        <v>252</v>
      </c>
      <c r="G10" s="460">
        <v>1171467</v>
      </c>
      <c r="H10" s="458" t="s">
        <v>252</v>
      </c>
      <c r="I10" s="459">
        <v>782365</v>
      </c>
      <c r="J10" s="458" t="s">
        <v>252</v>
      </c>
      <c r="K10" s="459">
        <v>498822</v>
      </c>
      <c r="L10" s="458" t="s">
        <v>304</v>
      </c>
      <c r="M10" s="459">
        <v>609798</v>
      </c>
    </row>
    <row r="11" spans="3:13" ht="13.9" customHeight="1">
      <c r="C11" s="326" t="s">
        <v>141</v>
      </c>
      <c r="D11" s="458" t="s">
        <v>252</v>
      </c>
      <c r="E11" s="459">
        <v>6170</v>
      </c>
      <c r="F11" s="458" t="s">
        <v>252</v>
      </c>
      <c r="G11" s="460">
        <v>6376</v>
      </c>
      <c r="H11" s="461" t="s">
        <v>313</v>
      </c>
      <c r="I11" s="462" t="s">
        <v>314</v>
      </c>
      <c r="J11" s="461" t="s">
        <v>313</v>
      </c>
      <c r="K11" s="462" t="s">
        <v>314</v>
      </c>
      <c r="L11" s="461" t="s">
        <v>313</v>
      </c>
      <c r="M11" s="462" t="s">
        <v>314</v>
      </c>
    </row>
    <row r="12" spans="3:13" ht="13.9" customHeight="1">
      <c r="C12" s="326" t="s">
        <v>142</v>
      </c>
      <c r="D12" s="458" t="s">
        <v>252</v>
      </c>
      <c r="E12" s="459">
        <v>135390</v>
      </c>
      <c r="F12" s="458" t="s">
        <v>252</v>
      </c>
      <c r="G12" s="460">
        <v>126226</v>
      </c>
      <c r="H12" s="461" t="s">
        <v>313</v>
      </c>
      <c r="I12" s="462" t="s">
        <v>314</v>
      </c>
      <c r="J12" s="461" t="s">
        <v>313</v>
      </c>
      <c r="K12" s="462" t="s">
        <v>314</v>
      </c>
      <c r="L12" s="461" t="s">
        <v>313</v>
      </c>
      <c r="M12" s="462" t="s">
        <v>314</v>
      </c>
    </row>
    <row r="13" spans="3:13" ht="13.9" customHeight="1">
      <c r="C13" s="326" t="s">
        <v>66</v>
      </c>
      <c r="D13" s="458" t="s">
        <v>252</v>
      </c>
      <c r="E13" s="459">
        <v>196230</v>
      </c>
      <c r="F13" s="458" t="s">
        <v>252</v>
      </c>
      <c r="G13" s="460">
        <v>186997</v>
      </c>
      <c r="H13" s="458" t="s">
        <v>252</v>
      </c>
      <c r="I13" s="459">
        <v>171872</v>
      </c>
      <c r="J13" s="458" t="s">
        <v>252</v>
      </c>
      <c r="K13" s="459">
        <v>153109</v>
      </c>
      <c r="L13" s="458" t="s">
        <v>304</v>
      </c>
      <c r="M13" s="459">
        <v>136233</v>
      </c>
    </row>
    <row r="14" spans="3:13" ht="13.9" customHeight="1">
      <c r="C14" s="326" t="s">
        <v>143</v>
      </c>
      <c r="D14" s="458" t="s">
        <v>252</v>
      </c>
      <c r="E14" s="459">
        <v>4160</v>
      </c>
      <c r="F14" s="458" t="s">
        <v>252</v>
      </c>
      <c r="G14" s="460">
        <v>4373</v>
      </c>
      <c r="H14" s="461" t="s">
        <v>313</v>
      </c>
      <c r="I14" s="462" t="s">
        <v>314</v>
      </c>
      <c r="J14" s="461" t="s">
        <v>313</v>
      </c>
      <c r="K14" s="462" t="s">
        <v>314</v>
      </c>
      <c r="L14" s="461" t="s">
        <v>313</v>
      </c>
      <c r="M14" s="462" t="s">
        <v>314</v>
      </c>
    </row>
    <row r="15" spans="3:13" ht="13.9" customHeight="1">
      <c r="C15" s="326" t="s">
        <v>144</v>
      </c>
      <c r="D15" s="458" t="s">
        <v>252</v>
      </c>
      <c r="E15" s="459">
        <v>34420</v>
      </c>
      <c r="F15" s="458" t="s">
        <v>252</v>
      </c>
      <c r="G15" s="460">
        <v>37228</v>
      </c>
      <c r="H15" s="461" t="s">
        <v>313</v>
      </c>
      <c r="I15" s="462" t="s">
        <v>314</v>
      </c>
      <c r="J15" s="461" t="s">
        <v>313</v>
      </c>
      <c r="K15" s="462" t="s">
        <v>314</v>
      </c>
      <c r="L15" s="461" t="s">
        <v>313</v>
      </c>
      <c r="M15" s="462" t="s">
        <v>314</v>
      </c>
    </row>
    <row r="16" spans="3:13" ht="13.9" customHeight="1">
      <c r="C16" s="326" t="s">
        <v>145</v>
      </c>
      <c r="D16" s="458" t="s">
        <v>252</v>
      </c>
      <c r="E16" s="459">
        <v>12600</v>
      </c>
      <c r="F16" s="458" t="s">
        <v>252</v>
      </c>
      <c r="G16" s="460">
        <v>11998</v>
      </c>
      <c r="H16" s="461" t="s">
        <v>313</v>
      </c>
      <c r="I16" s="462" t="s">
        <v>314</v>
      </c>
      <c r="J16" s="461" t="s">
        <v>313</v>
      </c>
      <c r="K16" s="462" t="s">
        <v>314</v>
      </c>
      <c r="L16" s="461" t="s">
        <v>313</v>
      </c>
      <c r="M16" s="462" t="s">
        <v>314</v>
      </c>
    </row>
    <row r="17" spans="3:13" ht="13.9" customHeight="1">
      <c r="C17" s="326" t="s">
        <v>67</v>
      </c>
      <c r="D17" s="458" t="s">
        <v>168</v>
      </c>
      <c r="E17" s="459">
        <v>9664400</v>
      </c>
      <c r="F17" s="458" t="s">
        <v>168</v>
      </c>
      <c r="G17" s="460">
        <v>13964000</v>
      </c>
      <c r="H17" s="458" t="s">
        <v>168</v>
      </c>
      <c r="I17" s="459">
        <v>10603000</v>
      </c>
      <c r="J17" s="458" t="s">
        <v>168</v>
      </c>
      <c r="K17" s="459">
        <v>6596000</v>
      </c>
      <c r="L17" s="458" t="s">
        <v>304</v>
      </c>
      <c r="M17" s="459">
        <v>5229</v>
      </c>
    </row>
    <row r="18" spans="3:13" ht="13.9" customHeight="1">
      <c r="C18" s="326" t="s">
        <v>460</v>
      </c>
      <c r="D18" s="458" t="s">
        <v>168</v>
      </c>
      <c r="E18" s="459">
        <v>25695000</v>
      </c>
      <c r="F18" s="458" t="s">
        <v>168</v>
      </c>
      <c r="G18" s="460">
        <v>37513000</v>
      </c>
      <c r="H18" s="458" t="s">
        <v>168</v>
      </c>
      <c r="I18" s="459">
        <v>31735000</v>
      </c>
      <c r="J18" s="458" t="s">
        <v>168</v>
      </c>
      <c r="K18" s="459">
        <v>25783000</v>
      </c>
      <c r="L18" s="458" t="s">
        <v>304</v>
      </c>
      <c r="M18" s="459">
        <v>29314</v>
      </c>
    </row>
    <row r="19" spans="3:13" ht="13.9" customHeight="1">
      <c r="C19" s="326" t="s">
        <v>146</v>
      </c>
      <c r="D19" s="458" t="s">
        <v>168</v>
      </c>
      <c r="E19" s="459">
        <v>22237837.3</v>
      </c>
      <c r="F19" s="458" t="s">
        <v>168</v>
      </c>
      <c r="G19" s="460">
        <v>19640629.340000004</v>
      </c>
      <c r="H19" s="461" t="s">
        <v>313</v>
      </c>
      <c r="I19" s="462" t="s">
        <v>314</v>
      </c>
      <c r="J19" s="461" t="s">
        <v>313</v>
      </c>
      <c r="K19" s="462" t="s">
        <v>314</v>
      </c>
      <c r="L19" s="461" t="s">
        <v>313</v>
      </c>
      <c r="M19" s="462" t="s">
        <v>314</v>
      </c>
    </row>
    <row r="20" spans="3:13" ht="13.9" customHeight="1">
      <c r="C20" s="326" t="s">
        <v>461</v>
      </c>
      <c r="D20" s="458" t="s">
        <v>168</v>
      </c>
      <c r="E20" s="459">
        <v>250795522.419</v>
      </c>
      <c r="F20" s="458" t="s">
        <v>168</v>
      </c>
      <c r="G20" s="460">
        <v>255853396.059</v>
      </c>
      <c r="H20" s="458" t="s">
        <v>168</v>
      </c>
      <c r="I20" s="459">
        <v>310346156.7</v>
      </c>
      <c r="J20" s="458" t="s">
        <v>168</v>
      </c>
      <c r="K20" s="459">
        <v>63327316.469000004</v>
      </c>
      <c r="L20" s="458" t="s">
        <v>304</v>
      </c>
      <c r="M20" s="459">
        <v>29900.345213</v>
      </c>
    </row>
    <row r="21" spans="3:13" ht="13.9" customHeight="1">
      <c r="C21" s="326" t="s">
        <v>147</v>
      </c>
      <c r="D21" s="458" t="s">
        <v>168</v>
      </c>
      <c r="E21" s="459">
        <v>37857347.46000001</v>
      </c>
      <c r="F21" s="458" t="s">
        <v>168</v>
      </c>
      <c r="G21" s="460">
        <v>30034890.632999998</v>
      </c>
      <c r="H21" s="461" t="s">
        <v>313</v>
      </c>
      <c r="I21" s="462" t="s">
        <v>314</v>
      </c>
      <c r="J21" s="461" t="s">
        <v>313</v>
      </c>
      <c r="K21" s="462" t="s">
        <v>314</v>
      </c>
      <c r="L21" s="461" t="s">
        <v>313</v>
      </c>
      <c r="M21" s="462" t="s">
        <v>314</v>
      </c>
    </row>
    <row r="22" spans="3:13" ht="13.9" customHeight="1">
      <c r="C22" s="326" t="s">
        <v>148</v>
      </c>
      <c r="D22" s="458" t="s">
        <v>168</v>
      </c>
      <c r="E22" s="459">
        <v>15826921.553999998</v>
      </c>
      <c r="F22" s="458" t="s">
        <v>168</v>
      </c>
      <c r="G22" s="460">
        <v>8261754.917</v>
      </c>
      <c r="H22" s="461" t="s">
        <v>313</v>
      </c>
      <c r="I22" s="462" t="s">
        <v>314</v>
      </c>
      <c r="J22" s="461" t="s">
        <v>313</v>
      </c>
      <c r="K22" s="462" t="s">
        <v>314</v>
      </c>
      <c r="L22" s="461" t="s">
        <v>313</v>
      </c>
      <c r="M22" s="462" t="s">
        <v>314</v>
      </c>
    </row>
    <row r="23" spans="3:13" ht="13.9" customHeight="1">
      <c r="C23" s="326" t="s">
        <v>179</v>
      </c>
      <c r="D23" s="458" t="s">
        <v>252</v>
      </c>
      <c r="E23" s="459">
        <v>80972</v>
      </c>
      <c r="F23" s="458" t="s">
        <v>252</v>
      </c>
      <c r="G23" s="460">
        <v>76556</v>
      </c>
      <c r="H23" s="461" t="s">
        <v>313</v>
      </c>
      <c r="I23" s="462" t="s">
        <v>314</v>
      </c>
      <c r="J23" s="461" t="s">
        <v>313</v>
      </c>
      <c r="K23" s="462" t="s">
        <v>314</v>
      </c>
      <c r="L23" s="461" t="s">
        <v>313</v>
      </c>
      <c r="M23" s="462" t="s">
        <v>314</v>
      </c>
    </row>
    <row r="24" spans="3:13" ht="13.9" customHeight="1">
      <c r="C24" s="326" t="s">
        <v>68</v>
      </c>
      <c r="D24" s="458" t="s">
        <v>252</v>
      </c>
      <c r="E24" s="459">
        <v>18173</v>
      </c>
      <c r="F24" s="458" t="s">
        <v>252</v>
      </c>
      <c r="G24" s="460">
        <v>19525</v>
      </c>
      <c r="H24" s="458" t="s">
        <v>252</v>
      </c>
      <c r="I24" s="459">
        <v>21920</v>
      </c>
      <c r="J24" s="458" t="s">
        <v>252</v>
      </c>
      <c r="K24" s="459">
        <v>16194</v>
      </c>
      <c r="L24" s="458" t="s">
        <v>304</v>
      </c>
      <c r="M24" s="459">
        <v>15449</v>
      </c>
    </row>
    <row r="25" spans="3:13" ht="13.9" customHeight="1">
      <c r="C25" s="326" t="s">
        <v>462</v>
      </c>
      <c r="D25" s="458" t="s">
        <v>252</v>
      </c>
      <c r="E25" s="459">
        <v>270742.4</v>
      </c>
      <c r="F25" s="458" t="s">
        <v>252</v>
      </c>
      <c r="G25" s="460">
        <v>248871</v>
      </c>
      <c r="H25" s="458" t="s">
        <v>252</v>
      </c>
      <c r="I25" s="459">
        <v>233965</v>
      </c>
      <c r="J25" s="458" t="s">
        <v>252</v>
      </c>
      <c r="K25" s="459">
        <v>186297</v>
      </c>
      <c r="L25" s="458" t="s">
        <v>304</v>
      </c>
      <c r="M25" s="459">
        <v>164880</v>
      </c>
    </row>
    <row r="26" spans="3:13" ht="13.9" customHeight="1">
      <c r="C26" s="326" t="s">
        <v>69</v>
      </c>
      <c r="D26" s="458" t="s">
        <v>252</v>
      </c>
      <c r="E26" s="459">
        <v>487465.858</v>
      </c>
      <c r="F26" s="458" t="s">
        <v>252</v>
      </c>
      <c r="G26" s="460">
        <v>449162.13599999994</v>
      </c>
      <c r="H26" s="458" t="s">
        <v>252</v>
      </c>
      <c r="I26" s="459">
        <v>409468.9</v>
      </c>
      <c r="J26" s="458" t="s">
        <v>252</v>
      </c>
      <c r="K26" s="459">
        <v>327423.03700000007</v>
      </c>
      <c r="L26" s="458" t="s">
        <v>304</v>
      </c>
      <c r="M26" s="459">
        <v>221862</v>
      </c>
    </row>
    <row r="27" spans="3:13" ht="13.9" customHeight="1">
      <c r="C27" s="326" t="s">
        <v>70</v>
      </c>
      <c r="D27" s="458" t="s">
        <v>168</v>
      </c>
      <c r="E27" s="459">
        <v>187923608.75</v>
      </c>
      <c r="F27" s="458" t="s">
        <v>168</v>
      </c>
      <c r="G27" s="460">
        <v>161406141.498</v>
      </c>
      <c r="H27" s="458" t="s">
        <v>168</v>
      </c>
      <c r="I27" s="459">
        <v>135351577</v>
      </c>
      <c r="J27" s="458" t="s">
        <v>168</v>
      </c>
      <c r="K27" s="459">
        <v>51151457.4</v>
      </c>
      <c r="L27" s="458" t="s">
        <v>304</v>
      </c>
      <c r="M27" s="459">
        <v>25263.951222</v>
      </c>
    </row>
    <row r="28" spans="3:13" ht="13.9" customHeight="1">
      <c r="C28" s="326" t="s">
        <v>149</v>
      </c>
      <c r="D28" s="458" t="s">
        <v>168</v>
      </c>
      <c r="E28" s="459">
        <v>117255610.649</v>
      </c>
      <c r="F28" s="458" t="s">
        <v>168</v>
      </c>
      <c r="G28" s="460">
        <v>116326803</v>
      </c>
      <c r="H28" s="461" t="s">
        <v>313</v>
      </c>
      <c r="I28" s="462" t="s">
        <v>314</v>
      </c>
      <c r="J28" s="461" t="s">
        <v>313</v>
      </c>
      <c r="K28" s="462" t="s">
        <v>314</v>
      </c>
      <c r="L28" s="461" t="s">
        <v>313</v>
      </c>
      <c r="M28" s="462" t="s">
        <v>314</v>
      </c>
    </row>
    <row r="29" spans="3:13" ht="13.9" customHeight="1">
      <c r="C29" s="324" t="s">
        <v>150</v>
      </c>
      <c r="D29" s="458" t="s">
        <v>168</v>
      </c>
      <c r="E29" s="459">
        <v>1299612.4170000001</v>
      </c>
      <c r="F29" s="458" t="s">
        <v>168</v>
      </c>
      <c r="G29" s="460">
        <v>983577.9829999999</v>
      </c>
      <c r="H29" s="461" t="s">
        <v>313</v>
      </c>
      <c r="I29" s="462" t="s">
        <v>314</v>
      </c>
      <c r="J29" s="461" t="s">
        <v>313</v>
      </c>
      <c r="K29" s="462" t="s">
        <v>314</v>
      </c>
      <c r="L29" s="461" t="s">
        <v>313</v>
      </c>
      <c r="M29" s="462" t="s">
        <v>314</v>
      </c>
    </row>
    <row r="30" spans="3:13" ht="13.9" customHeight="1">
      <c r="C30" s="326" t="s">
        <v>195</v>
      </c>
      <c r="D30" s="458" t="s">
        <v>168</v>
      </c>
      <c r="E30" s="459">
        <v>4868685.699000001</v>
      </c>
      <c r="F30" s="458" t="s">
        <v>168</v>
      </c>
      <c r="G30" s="460">
        <v>5254274.17</v>
      </c>
      <c r="H30" s="461" t="s">
        <v>313</v>
      </c>
      <c r="I30" s="462" t="s">
        <v>314</v>
      </c>
      <c r="J30" s="461" t="s">
        <v>313</v>
      </c>
      <c r="K30" s="462" t="s">
        <v>314</v>
      </c>
      <c r="L30" s="461" t="s">
        <v>313</v>
      </c>
      <c r="M30" s="462" t="s">
        <v>314</v>
      </c>
    </row>
    <row r="31" spans="3:13" ht="13.9" customHeight="1">
      <c r="C31" s="326" t="s">
        <v>196</v>
      </c>
      <c r="D31" s="458" t="s">
        <v>168</v>
      </c>
      <c r="E31" s="459">
        <v>2923033.994</v>
      </c>
      <c r="F31" s="458" t="s">
        <v>168</v>
      </c>
      <c r="G31" s="460">
        <v>3069189.87</v>
      </c>
      <c r="H31" s="461" t="s">
        <v>313</v>
      </c>
      <c r="I31" s="462" t="s">
        <v>314</v>
      </c>
      <c r="J31" s="461" t="s">
        <v>313</v>
      </c>
      <c r="K31" s="462" t="s">
        <v>314</v>
      </c>
      <c r="L31" s="461" t="s">
        <v>313</v>
      </c>
      <c r="M31" s="462" t="s">
        <v>314</v>
      </c>
    </row>
    <row r="32" spans="3:13" ht="13.9" customHeight="1">
      <c r="C32" s="326" t="s">
        <v>151</v>
      </c>
      <c r="D32" s="458" t="s">
        <v>168</v>
      </c>
      <c r="E32" s="459">
        <v>3562525.2600000007</v>
      </c>
      <c r="F32" s="458" t="s">
        <v>168</v>
      </c>
      <c r="G32" s="460">
        <v>2659627.6899999995</v>
      </c>
      <c r="H32" s="461" t="s">
        <v>313</v>
      </c>
      <c r="I32" s="462" t="s">
        <v>314</v>
      </c>
      <c r="J32" s="461" t="s">
        <v>313</v>
      </c>
      <c r="K32" s="462" t="s">
        <v>314</v>
      </c>
      <c r="L32" s="461" t="s">
        <v>313</v>
      </c>
      <c r="M32" s="462" t="s">
        <v>314</v>
      </c>
    </row>
    <row r="33" spans="3:13" ht="13.9" customHeight="1">
      <c r="C33" s="324" t="s">
        <v>152</v>
      </c>
      <c r="D33" s="458" t="s">
        <v>169</v>
      </c>
      <c r="E33" s="459">
        <v>47057587.12200001</v>
      </c>
      <c r="F33" s="458" t="s">
        <v>169</v>
      </c>
      <c r="G33" s="460">
        <v>54451796.89000001</v>
      </c>
      <c r="H33" s="461" t="s">
        <v>313</v>
      </c>
      <c r="I33" s="462" t="s">
        <v>314</v>
      </c>
      <c r="J33" s="461" t="s">
        <v>313</v>
      </c>
      <c r="K33" s="462" t="s">
        <v>314</v>
      </c>
      <c r="L33" s="461" t="s">
        <v>313</v>
      </c>
      <c r="M33" s="462" t="s">
        <v>314</v>
      </c>
    </row>
    <row r="34" spans="3:13" ht="13.9" customHeight="1">
      <c r="C34" s="326" t="s">
        <v>463</v>
      </c>
      <c r="D34" s="458" t="s">
        <v>252</v>
      </c>
      <c r="E34" s="459">
        <v>1203491.711</v>
      </c>
      <c r="F34" s="458" t="s">
        <v>252</v>
      </c>
      <c r="G34" s="460">
        <v>1106277.9</v>
      </c>
      <c r="H34" s="458" t="s">
        <v>252</v>
      </c>
      <c r="I34" s="459">
        <v>1039167.5</v>
      </c>
      <c r="J34" s="458" t="s">
        <v>252</v>
      </c>
      <c r="K34" s="459">
        <v>695598.26</v>
      </c>
      <c r="L34" s="458" t="s">
        <v>304</v>
      </c>
      <c r="M34" s="459">
        <v>724095.863</v>
      </c>
    </row>
    <row r="35" spans="3:13" ht="13.9" customHeight="1">
      <c r="C35" s="324" t="s">
        <v>464</v>
      </c>
      <c r="D35" s="458" t="s">
        <v>168</v>
      </c>
      <c r="E35" s="459">
        <v>42329134.66</v>
      </c>
      <c r="F35" s="458" t="s">
        <v>168</v>
      </c>
      <c r="G35" s="460">
        <v>52662281.027</v>
      </c>
      <c r="H35" s="461" t="s">
        <v>313</v>
      </c>
      <c r="I35" s="462" t="s">
        <v>314</v>
      </c>
      <c r="J35" s="461" t="s">
        <v>313</v>
      </c>
      <c r="K35" s="462" t="s">
        <v>314</v>
      </c>
      <c r="L35" s="458" t="s">
        <v>304</v>
      </c>
      <c r="M35" s="459">
        <v>1549</v>
      </c>
    </row>
    <row r="36" spans="3:13" ht="13.9" customHeight="1">
      <c r="C36" s="324" t="s">
        <v>153</v>
      </c>
      <c r="D36" s="458" t="s">
        <v>252</v>
      </c>
      <c r="E36" s="459">
        <v>233334.98700000002</v>
      </c>
      <c r="F36" s="458" t="s">
        <v>252</v>
      </c>
      <c r="G36" s="460">
        <v>229480.62999999998</v>
      </c>
      <c r="H36" s="458" t="s">
        <v>252</v>
      </c>
      <c r="I36" s="459">
        <v>2293952</v>
      </c>
      <c r="J36" s="458" t="s">
        <v>252</v>
      </c>
      <c r="K36" s="459">
        <v>1591314</v>
      </c>
      <c r="L36" s="458" t="s">
        <v>304</v>
      </c>
      <c r="M36" s="459">
        <v>1436332</v>
      </c>
    </row>
    <row r="37" spans="3:13" ht="13.9" customHeight="1">
      <c r="C37" s="324" t="s">
        <v>154</v>
      </c>
      <c r="D37" s="458" t="s">
        <v>252</v>
      </c>
      <c r="E37" s="459">
        <v>162631.06</v>
      </c>
      <c r="F37" s="458" t="s">
        <v>252</v>
      </c>
      <c r="G37" s="460">
        <v>153379.285</v>
      </c>
      <c r="H37" s="461" t="s">
        <v>313</v>
      </c>
      <c r="I37" s="462" t="s">
        <v>314</v>
      </c>
      <c r="J37" s="461" t="s">
        <v>313</v>
      </c>
      <c r="K37" s="462" t="s">
        <v>314</v>
      </c>
      <c r="L37" s="461" t="s">
        <v>313</v>
      </c>
      <c r="M37" s="462" t="s">
        <v>314</v>
      </c>
    </row>
    <row r="38" spans="3:13" ht="13.9" customHeight="1">
      <c r="C38" s="324" t="s">
        <v>155</v>
      </c>
      <c r="D38" s="458" t="s">
        <v>252</v>
      </c>
      <c r="E38" s="459">
        <v>17387.065</v>
      </c>
      <c r="F38" s="458" t="s">
        <v>252</v>
      </c>
      <c r="G38" s="460">
        <v>16217.017</v>
      </c>
      <c r="H38" s="461" t="s">
        <v>313</v>
      </c>
      <c r="I38" s="462" t="s">
        <v>314</v>
      </c>
      <c r="J38" s="461" t="s">
        <v>313</v>
      </c>
      <c r="K38" s="462" t="s">
        <v>314</v>
      </c>
      <c r="L38" s="461" t="s">
        <v>313</v>
      </c>
      <c r="M38" s="462" t="s">
        <v>314</v>
      </c>
    </row>
    <row r="39" spans="3:13" ht="13.9" customHeight="1">
      <c r="C39" s="324" t="s">
        <v>338</v>
      </c>
      <c r="D39" s="458" t="s">
        <v>252</v>
      </c>
      <c r="E39" s="459">
        <v>7802.5599999999995</v>
      </c>
      <c r="F39" s="458" t="s">
        <v>252</v>
      </c>
      <c r="G39" s="460">
        <v>6227.319999999999</v>
      </c>
      <c r="H39" s="458" t="s">
        <v>252</v>
      </c>
      <c r="I39" s="459">
        <v>97548</v>
      </c>
      <c r="J39" s="458" t="s">
        <v>252</v>
      </c>
      <c r="K39" s="459">
        <v>75016</v>
      </c>
      <c r="L39" s="458" t="s">
        <v>304</v>
      </c>
      <c r="M39" s="459">
        <v>26191</v>
      </c>
    </row>
    <row r="40" spans="3:13" ht="13.9" customHeight="1">
      <c r="C40" s="324" t="s">
        <v>465</v>
      </c>
      <c r="D40" s="458" t="s">
        <v>252</v>
      </c>
      <c r="E40" s="459">
        <v>994.0399999999997</v>
      </c>
      <c r="F40" s="458" t="s">
        <v>252</v>
      </c>
      <c r="G40" s="460">
        <v>1216.6799999999998</v>
      </c>
      <c r="H40" s="458" t="s">
        <v>252</v>
      </c>
      <c r="I40" s="459">
        <v>101300</v>
      </c>
      <c r="J40" s="458" t="s">
        <v>252</v>
      </c>
      <c r="K40" s="459">
        <v>69122</v>
      </c>
      <c r="L40" s="458" t="s">
        <v>304</v>
      </c>
      <c r="M40" s="459">
        <v>74453</v>
      </c>
    </row>
    <row r="41" spans="3:13" ht="13.9" customHeight="1">
      <c r="C41" s="463" t="s">
        <v>257</v>
      </c>
      <c r="D41" s="461" t="s">
        <v>313</v>
      </c>
      <c r="E41" s="462" t="s">
        <v>314</v>
      </c>
      <c r="F41" s="461" t="s">
        <v>313</v>
      </c>
      <c r="G41" s="464" t="s">
        <v>314</v>
      </c>
      <c r="H41" s="461" t="s">
        <v>313</v>
      </c>
      <c r="I41" s="462" t="s">
        <v>314</v>
      </c>
      <c r="J41" s="461" t="s">
        <v>313</v>
      </c>
      <c r="K41" s="462" t="s">
        <v>314</v>
      </c>
      <c r="L41" s="465" t="s">
        <v>304</v>
      </c>
      <c r="M41" s="459">
        <v>127.033892</v>
      </c>
    </row>
    <row r="42" spans="3:13" ht="13.9" customHeight="1">
      <c r="C42" s="463" t="s">
        <v>258</v>
      </c>
      <c r="D42" s="461" t="s">
        <v>313</v>
      </c>
      <c r="E42" s="462" t="s">
        <v>314</v>
      </c>
      <c r="F42" s="461" t="s">
        <v>313</v>
      </c>
      <c r="G42" s="464" t="s">
        <v>314</v>
      </c>
      <c r="H42" s="458" t="s">
        <v>168</v>
      </c>
      <c r="I42" s="459">
        <v>1626176.4</v>
      </c>
      <c r="J42" s="458" t="s">
        <v>168</v>
      </c>
      <c r="K42" s="459">
        <v>1069963.1</v>
      </c>
      <c r="L42" s="465" t="s">
        <v>304</v>
      </c>
      <c r="M42" s="459">
        <v>1014.816521</v>
      </c>
    </row>
    <row r="43" spans="3:13" ht="13.9" customHeight="1">
      <c r="C43" s="463" t="s">
        <v>259</v>
      </c>
      <c r="D43" s="461" t="s">
        <v>313</v>
      </c>
      <c r="E43" s="462" t="s">
        <v>314</v>
      </c>
      <c r="F43" s="461" t="s">
        <v>313</v>
      </c>
      <c r="G43" s="464" t="s">
        <v>314</v>
      </c>
      <c r="H43" s="461" t="s">
        <v>313</v>
      </c>
      <c r="I43" s="462" t="s">
        <v>314</v>
      </c>
      <c r="J43" s="461" t="s">
        <v>313</v>
      </c>
      <c r="K43" s="462" t="s">
        <v>314</v>
      </c>
      <c r="L43" s="465" t="s">
        <v>304</v>
      </c>
      <c r="M43" s="459">
        <v>1053.69561</v>
      </c>
    </row>
    <row r="44" spans="3:13" ht="13.9" customHeight="1">
      <c r="C44" s="474" t="s">
        <v>260</v>
      </c>
      <c r="D44" s="475" t="s">
        <v>313</v>
      </c>
      <c r="E44" s="476" t="s">
        <v>314</v>
      </c>
      <c r="F44" s="475" t="s">
        <v>313</v>
      </c>
      <c r="G44" s="477" t="s">
        <v>314</v>
      </c>
      <c r="H44" s="470" t="s">
        <v>168</v>
      </c>
      <c r="I44" s="471">
        <v>6358934.9</v>
      </c>
      <c r="J44" s="470" t="s">
        <v>168</v>
      </c>
      <c r="K44" s="471">
        <v>6202457.812000001</v>
      </c>
      <c r="L44" s="470" t="s">
        <v>304</v>
      </c>
      <c r="M44" s="471">
        <v>6392</v>
      </c>
    </row>
    <row r="45" spans="3:13" ht="13.9" customHeight="1">
      <c r="C45" s="329" t="s">
        <v>191</v>
      </c>
      <c r="D45" s="472" t="s">
        <v>169</v>
      </c>
      <c r="E45" s="455">
        <v>3434488.3729999997</v>
      </c>
      <c r="F45" s="472" t="s">
        <v>169</v>
      </c>
      <c r="G45" s="454">
        <v>2829893.175</v>
      </c>
      <c r="H45" s="472" t="s">
        <v>169</v>
      </c>
      <c r="I45" s="455">
        <v>1332318.9</v>
      </c>
      <c r="J45" s="472" t="s">
        <v>169</v>
      </c>
      <c r="K45" s="455">
        <v>813960.301</v>
      </c>
      <c r="L45" s="472" t="s">
        <v>305</v>
      </c>
      <c r="M45" s="455">
        <v>341.1054</v>
      </c>
    </row>
    <row r="46" spans="3:13" ht="13.9" customHeight="1">
      <c r="C46" s="324" t="s">
        <v>466</v>
      </c>
      <c r="D46" s="473" t="s">
        <v>169</v>
      </c>
      <c r="E46" s="459">
        <v>11841040.304</v>
      </c>
      <c r="F46" s="473" t="s">
        <v>169</v>
      </c>
      <c r="G46" s="460">
        <v>9324558.539</v>
      </c>
      <c r="H46" s="473" t="s">
        <v>169</v>
      </c>
      <c r="I46" s="459">
        <v>9794177</v>
      </c>
      <c r="J46" s="473" t="s">
        <v>169</v>
      </c>
      <c r="K46" s="459">
        <v>5864560.001</v>
      </c>
      <c r="L46" s="473" t="s">
        <v>305</v>
      </c>
      <c r="M46" s="459">
        <v>3266.469434</v>
      </c>
    </row>
    <row r="47" spans="3:13" ht="13.9" customHeight="1">
      <c r="C47" s="326" t="s">
        <v>261</v>
      </c>
      <c r="D47" s="473" t="s">
        <v>169</v>
      </c>
      <c r="E47" s="459">
        <v>1355140799.207</v>
      </c>
      <c r="F47" s="473" t="s">
        <v>169</v>
      </c>
      <c r="G47" s="460">
        <v>1365089099.57</v>
      </c>
      <c r="H47" s="473" t="s">
        <v>457</v>
      </c>
      <c r="I47" s="459">
        <v>1230334.8</v>
      </c>
      <c r="J47" s="473" t="s">
        <v>457</v>
      </c>
      <c r="K47" s="459">
        <v>781110.718</v>
      </c>
      <c r="L47" s="473" t="s">
        <v>305</v>
      </c>
      <c r="M47" s="459">
        <v>558767.172</v>
      </c>
    </row>
    <row r="48" spans="3:13" ht="13.9" customHeight="1">
      <c r="C48" s="326" t="s">
        <v>316</v>
      </c>
      <c r="D48" s="473" t="s">
        <v>169</v>
      </c>
      <c r="E48" s="459">
        <v>1936638722.3660002</v>
      </c>
      <c r="F48" s="473" t="s">
        <v>169</v>
      </c>
      <c r="G48" s="460">
        <v>1805825201.4720001</v>
      </c>
      <c r="H48" s="473" t="s">
        <v>169</v>
      </c>
      <c r="I48" s="459">
        <v>1665267603</v>
      </c>
      <c r="J48" s="473" t="s">
        <v>169</v>
      </c>
      <c r="K48" s="459">
        <v>1258311768.871</v>
      </c>
      <c r="L48" s="473" t="s">
        <v>305</v>
      </c>
      <c r="M48" s="459">
        <v>38965.37079</v>
      </c>
    </row>
    <row r="49" spans="3:13" ht="13.9" customHeight="1">
      <c r="C49" s="463" t="s">
        <v>316</v>
      </c>
      <c r="D49" s="461" t="s">
        <v>313</v>
      </c>
      <c r="E49" s="462" t="s">
        <v>314</v>
      </c>
      <c r="F49" s="461" t="s">
        <v>313</v>
      </c>
      <c r="G49" s="464" t="s">
        <v>314</v>
      </c>
      <c r="H49" s="473" t="s">
        <v>169</v>
      </c>
      <c r="I49" s="459">
        <v>32925251.8</v>
      </c>
      <c r="J49" s="473" t="s">
        <v>169</v>
      </c>
      <c r="K49" s="459">
        <v>36683664.49</v>
      </c>
      <c r="L49" s="473" t="s">
        <v>305</v>
      </c>
      <c r="M49" s="459">
        <v>1110801.63633</v>
      </c>
    </row>
    <row r="50" spans="3:13" ht="13.9" customHeight="1">
      <c r="C50" s="324" t="s">
        <v>197</v>
      </c>
      <c r="D50" s="473" t="s">
        <v>169</v>
      </c>
      <c r="E50" s="459">
        <v>120758383.09000002</v>
      </c>
      <c r="F50" s="473" t="s">
        <v>169</v>
      </c>
      <c r="G50" s="460">
        <v>108344832.38299999</v>
      </c>
      <c r="H50" s="461" t="s">
        <v>313</v>
      </c>
      <c r="I50" s="462" t="s">
        <v>314</v>
      </c>
      <c r="J50" s="461" t="s">
        <v>313</v>
      </c>
      <c r="K50" s="462" t="s">
        <v>314</v>
      </c>
      <c r="L50" s="461" t="s">
        <v>313</v>
      </c>
      <c r="M50" s="462" t="s">
        <v>314</v>
      </c>
    </row>
    <row r="51" spans="3:13" ht="13.9" customHeight="1">
      <c r="C51" s="324" t="s">
        <v>198</v>
      </c>
      <c r="D51" s="473" t="s">
        <v>169</v>
      </c>
      <c r="E51" s="459">
        <v>136257892.274</v>
      </c>
      <c r="F51" s="473" t="s">
        <v>169</v>
      </c>
      <c r="G51" s="460">
        <v>116120086.223</v>
      </c>
      <c r="H51" s="461" t="s">
        <v>313</v>
      </c>
      <c r="I51" s="462" t="s">
        <v>314</v>
      </c>
      <c r="J51" s="461" t="s">
        <v>313</v>
      </c>
      <c r="K51" s="462" t="s">
        <v>314</v>
      </c>
      <c r="L51" s="461" t="s">
        <v>313</v>
      </c>
      <c r="M51" s="462" t="s">
        <v>314</v>
      </c>
    </row>
    <row r="52" spans="3:13" ht="13.9" customHeight="1">
      <c r="C52" s="463" t="s">
        <v>456</v>
      </c>
      <c r="D52" s="461" t="s">
        <v>313</v>
      </c>
      <c r="E52" s="462" t="s">
        <v>314</v>
      </c>
      <c r="F52" s="461" t="s">
        <v>313</v>
      </c>
      <c r="G52" s="464" t="s">
        <v>314</v>
      </c>
      <c r="H52" s="473" t="s">
        <v>169</v>
      </c>
      <c r="I52" s="459">
        <v>95906210.8</v>
      </c>
      <c r="J52" s="461" t="s">
        <v>313</v>
      </c>
      <c r="K52" s="462" t="s">
        <v>314</v>
      </c>
      <c r="L52" s="461" t="s">
        <v>313</v>
      </c>
      <c r="M52" s="462" t="s">
        <v>314</v>
      </c>
    </row>
    <row r="53" spans="3:13" ht="13.9" customHeight="1">
      <c r="C53" s="463" t="s">
        <v>262</v>
      </c>
      <c r="D53" s="461" t="s">
        <v>313</v>
      </c>
      <c r="E53" s="462" t="s">
        <v>314</v>
      </c>
      <c r="F53" s="461" t="s">
        <v>313</v>
      </c>
      <c r="G53" s="464" t="s">
        <v>314</v>
      </c>
      <c r="H53" s="461" t="s">
        <v>313</v>
      </c>
      <c r="I53" s="462" t="s">
        <v>314</v>
      </c>
      <c r="J53" s="461" t="s">
        <v>313</v>
      </c>
      <c r="K53" s="462" t="s">
        <v>314</v>
      </c>
      <c r="L53" s="473" t="s">
        <v>305</v>
      </c>
      <c r="M53" s="459">
        <v>10907.306201</v>
      </c>
    </row>
    <row r="54" spans="3:13" ht="13.9" customHeight="1">
      <c r="C54" s="474" t="s">
        <v>263</v>
      </c>
      <c r="D54" s="475" t="s">
        <v>313</v>
      </c>
      <c r="E54" s="476" t="s">
        <v>314</v>
      </c>
      <c r="F54" s="475" t="s">
        <v>313</v>
      </c>
      <c r="G54" s="477" t="s">
        <v>314</v>
      </c>
      <c r="H54" s="475" t="s">
        <v>313</v>
      </c>
      <c r="I54" s="476" t="s">
        <v>314</v>
      </c>
      <c r="J54" s="475" t="s">
        <v>313</v>
      </c>
      <c r="K54" s="476" t="s">
        <v>314</v>
      </c>
      <c r="L54" s="483" t="s">
        <v>305</v>
      </c>
      <c r="M54" s="471">
        <v>11784.17</v>
      </c>
    </row>
    <row r="55" spans="3:13" ht="13.9" customHeight="1">
      <c r="C55" s="333" t="s">
        <v>156</v>
      </c>
      <c r="D55" s="472" t="s">
        <v>168</v>
      </c>
      <c r="E55" s="455">
        <v>31276227.671000004</v>
      </c>
      <c r="F55" s="472" t="s">
        <v>168</v>
      </c>
      <c r="G55" s="454">
        <v>29106161.15</v>
      </c>
      <c r="H55" s="472" t="s">
        <v>252</v>
      </c>
      <c r="I55" s="455">
        <v>41316.6</v>
      </c>
      <c r="J55" s="472" t="s">
        <v>252</v>
      </c>
      <c r="K55" s="455">
        <v>42255.539000000004</v>
      </c>
      <c r="L55" s="472" t="s">
        <v>304</v>
      </c>
      <c r="M55" s="455">
        <v>47116.64</v>
      </c>
    </row>
    <row r="56" spans="3:13" ht="13.9" customHeight="1">
      <c r="C56" s="324" t="s">
        <v>467</v>
      </c>
      <c r="D56" s="473" t="s">
        <v>170</v>
      </c>
      <c r="E56" s="459">
        <v>43527345.11000001</v>
      </c>
      <c r="F56" s="473" t="s">
        <v>170</v>
      </c>
      <c r="G56" s="460">
        <v>34422650.07</v>
      </c>
      <c r="H56" s="473" t="s">
        <v>170</v>
      </c>
      <c r="I56" s="459">
        <v>40893788.18</v>
      </c>
      <c r="J56" s="473" t="s">
        <v>170</v>
      </c>
      <c r="K56" s="459">
        <v>42416803.33400001</v>
      </c>
      <c r="L56" s="473" t="s">
        <v>309</v>
      </c>
      <c r="M56" s="459">
        <v>52001518.145</v>
      </c>
    </row>
    <row r="57" spans="3:13" ht="13.9" customHeight="1">
      <c r="C57" s="324" t="s">
        <v>264</v>
      </c>
      <c r="D57" s="473" t="s">
        <v>168</v>
      </c>
      <c r="E57" s="459">
        <v>617283.39</v>
      </c>
      <c r="F57" s="473" t="s">
        <v>168</v>
      </c>
      <c r="G57" s="460">
        <v>885898.65</v>
      </c>
      <c r="H57" s="461" t="s">
        <v>313</v>
      </c>
      <c r="I57" s="462" t="s">
        <v>314</v>
      </c>
      <c r="J57" s="461" t="s">
        <v>313</v>
      </c>
      <c r="K57" s="462" t="s">
        <v>314</v>
      </c>
      <c r="L57" s="461" t="s">
        <v>313</v>
      </c>
      <c r="M57" s="462" t="s">
        <v>314</v>
      </c>
    </row>
    <row r="58" spans="3:13" ht="13.9" customHeight="1">
      <c r="C58" s="463" t="s">
        <v>265</v>
      </c>
      <c r="D58" s="461" t="s">
        <v>313</v>
      </c>
      <c r="E58" s="462" t="s">
        <v>314</v>
      </c>
      <c r="F58" s="461" t="s">
        <v>313</v>
      </c>
      <c r="G58" s="464" t="s">
        <v>314</v>
      </c>
      <c r="H58" s="473" t="s">
        <v>252</v>
      </c>
      <c r="I58" s="459">
        <v>2572.6610000000005</v>
      </c>
      <c r="J58" s="473" t="s">
        <v>252</v>
      </c>
      <c r="K58" s="459">
        <v>2514.866</v>
      </c>
      <c r="L58" s="473" t="s">
        <v>304</v>
      </c>
      <c r="M58" s="459">
        <v>1318.877</v>
      </c>
    </row>
    <row r="59" spans="3:13" ht="13.9" customHeight="1">
      <c r="C59" s="463" t="s">
        <v>266</v>
      </c>
      <c r="D59" s="461" t="s">
        <v>313</v>
      </c>
      <c r="E59" s="462" t="s">
        <v>314</v>
      </c>
      <c r="F59" s="461" t="s">
        <v>313</v>
      </c>
      <c r="G59" s="464" t="s">
        <v>314</v>
      </c>
      <c r="H59" s="461" t="s">
        <v>313</v>
      </c>
      <c r="I59" s="462" t="s">
        <v>314</v>
      </c>
      <c r="J59" s="461" t="s">
        <v>313</v>
      </c>
      <c r="K59" s="462" t="s">
        <v>314</v>
      </c>
      <c r="L59" s="465" t="s">
        <v>304</v>
      </c>
      <c r="M59" s="459">
        <v>3886.209</v>
      </c>
    </row>
    <row r="60" spans="3:13" ht="13.9" customHeight="1">
      <c r="C60" s="474" t="s">
        <v>267</v>
      </c>
      <c r="D60" s="475" t="s">
        <v>313</v>
      </c>
      <c r="E60" s="476" t="s">
        <v>314</v>
      </c>
      <c r="F60" s="475" t="s">
        <v>313</v>
      </c>
      <c r="G60" s="477" t="s">
        <v>314</v>
      </c>
      <c r="H60" s="475" t="s">
        <v>313</v>
      </c>
      <c r="I60" s="476" t="s">
        <v>314</v>
      </c>
      <c r="J60" s="475" t="s">
        <v>313</v>
      </c>
      <c r="K60" s="476" t="s">
        <v>314</v>
      </c>
      <c r="L60" s="485" t="s">
        <v>304</v>
      </c>
      <c r="M60" s="471">
        <v>568.67</v>
      </c>
    </row>
    <row r="61" spans="3:13" ht="13.9" customHeight="1">
      <c r="C61" s="585" t="s">
        <v>181</v>
      </c>
      <c r="D61" s="609" t="s">
        <v>252</v>
      </c>
      <c r="E61" s="489">
        <v>42711.73299999999</v>
      </c>
      <c r="F61" s="609" t="s">
        <v>252</v>
      </c>
      <c r="G61" s="610">
        <v>39786.741</v>
      </c>
      <c r="H61" s="487" t="s">
        <v>313</v>
      </c>
      <c r="I61" s="488" t="s">
        <v>314</v>
      </c>
      <c r="J61" s="487" t="s">
        <v>313</v>
      </c>
      <c r="K61" s="488" t="s">
        <v>314</v>
      </c>
      <c r="L61" s="487" t="s">
        <v>313</v>
      </c>
      <c r="M61" s="488" t="s">
        <v>314</v>
      </c>
    </row>
    <row r="62" spans="3:13" ht="13.9" customHeight="1">
      <c r="C62" s="326" t="s">
        <v>180</v>
      </c>
      <c r="D62" s="465" t="s">
        <v>252</v>
      </c>
      <c r="E62" s="459">
        <v>83484.983</v>
      </c>
      <c r="F62" s="465" t="s">
        <v>252</v>
      </c>
      <c r="G62" s="460">
        <v>94073.216</v>
      </c>
      <c r="H62" s="461" t="s">
        <v>313</v>
      </c>
      <c r="I62" s="462" t="s">
        <v>314</v>
      </c>
      <c r="J62" s="461" t="s">
        <v>313</v>
      </c>
      <c r="K62" s="462" t="s">
        <v>314</v>
      </c>
      <c r="L62" s="461" t="s">
        <v>313</v>
      </c>
      <c r="M62" s="462" t="s">
        <v>314</v>
      </c>
    </row>
    <row r="63" spans="3:13" ht="13.9" customHeight="1">
      <c r="C63" s="324" t="s">
        <v>157</v>
      </c>
      <c r="D63" s="465" t="s">
        <v>252</v>
      </c>
      <c r="E63" s="459">
        <v>150405.02699999997</v>
      </c>
      <c r="F63" s="465" t="s">
        <v>252</v>
      </c>
      <c r="G63" s="460">
        <v>97211.82599999999</v>
      </c>
      <c r="H63" s="461" t="s">
        <v>313</v>
      </c>
      <c r="I63" s="462" t="s">
        <v>314</v>
      </c>
      <c r="J63" s="461" t="s">
        <v>313</v>
      </c>
      <c r="K63" s="462" t="s">
        <v>314</v>
      </c>
      <c r="L63" s="465" t="s">
        <v>304</v>
      </c>
      <c r="M63" s="459">
        <v>19823.254</v>
      </c>
    </row>
    <row r="64" spans="3:13" ht="13.9" customHeight="1">
      <c r="C64" s="326" t="s">
        <v>468</v>
      </c>
      <c r="D64" s="465" t="s">
        <v>252</v>
      </c>
      <c r="E64" s="459">
        <v>44932.776</v>
      </c>
      <c r="F64" s="465" t="s">
        <v>252</v>
      </c>
      <c r="G64" s="460">
        <v>60204.24599999999</v>
      </c>
      <c r="H64" s="465" t="s">
        <v>252</v>
      </c>
      <c r="I64" s="459">
        <v>38625.30499999999</v>
      </c>
      <c r="J64" s="465" t="s">
        <v>252</v>
      </c>
      <c r="K64" s="459">
        <v>48337.422</v>
      </c>
      <c r="L64" s="465" t="s">
        <v>304</v>
      </c>
      <c r="M64" s="459">
        <v>40652.291</v>
      </c>
    </row>
    <row r="65" spans="3:13" ht="13.9" customHeight="1">
      <c r="C65" s="324" t="s">
        <v>158</v>
      </c>
      <c r="D65" s="465" t="s">
        <v>252</v>
      </c>
      <c r="E65" s="459">
        <v>12498.737000000001</v>
      </c>
      <c r="F65" s="465" t="s">
        <v>252</v>
      </c>
      <c r="G65" s="460">
        <v>16472.713</v>
      </c>
      <c r="H65" s="461" t="s">
        <v>313</v>
      </c>
      <c r="I65" s="462" t="s">
        <v>314</v>
      </c>
      <c r="J65" s="461" t="s">
        <v>313</v>
      </c>
      <c r="K65" s="462" t="s">
        <v>314</v>
      </c>
      <c r="L65" s="461" t="s">
        <v>313</v>
      </c>
      <c r="M65" s="462" t="s">
        <v>314</v>
      </c>
    </row>
    <row r="66" spans="3:13" ht="13.9" customHeight="1">
      <c r="C66" s="324" t="s">
        <v>159</v>
      </c>
      <c r="D66" s="465" t="s">
        <v>252</v>
      </c>
      <c r="E66" s="459">
        <v>18254.816</v>
      </c>
      <c r="F66" s="465" t="s">
        <v>252</v>
      </c>
      <c r="G66" s="460">
        <v>12642.729000000001</v>
      </c>
      <c r="H66" s="461" t="s">
        <v>313</v>
      </c>
      <c r="I66" s="462" t="s">
        <v>314</v>
      </c>
      <c r="J66" s="461" t="s">
        <v>313</v>
      </c>
      <c r="K66" s="462" t="s">
        <v>314</v>
      </c>
      <c r="L66" s="465" t="s">
        <v>304</v>
      </c>
      <c r="M66" s="459">
        <v>143</v>
      </c>
    </row>
    <row r="67" spans="3:13" ht="13.9" customHeight="1">
      <c r="C67" s="324" t="s">
        <v>160</v>
      </c>
      <c r="D67" s="465" t="s">
        <v>252</v>
      </c>
      <c r="E67" s="459">
        <v>55407.418000000005</v>
      </c>
      <c r="F67" s="465" t="s">
        <v>252</v>
      </c>
      <c r="G67" s="460">
        <v>51245.308000000005</v>
      </c>
      <c r="H67" s="461" t="s">
        <v>313</v>
      </c>
      <c r="I67" s="462" t="s">
        <v>314</v>
      </c>
      <c r="J67" s="461" t="s">
        <v>313</v>
      </c>
      <c r="K67" s="462" t="s">
        <v>314</v>
      </c>
      <c r="L67" s="461" t="s">
        <v>313</v>
      </c>
      <c r="M67" s="462" t="s">
        <v>314</v>
      </c>
    </row>
    <row r="68" spans="3:13" ht="13.9" customHeight="1">
      <c r="C68" s="324" t="s">
        <v>161</v>
      </c>
      <c r="D68" s="465" t="s">
        <v>171</v>
      </c>
      <c r="E68" s="459">
        <v>116677.38399999996</v>
      </c>
      <c r="F68" s="465" t="s">
        <v>171</v>
      </c>
      <c r="G68" s="460">
        <v>171724.049</v>
      </c>
      <c r="H68" s="461" t="s">
        <v>313</v>
      </c>
      <c r="I68" s="462" t="s">
        <v>314</v>
      </c>
      <c r="J68" s="461" t="s">
        <v>313</v>
      </c>
      <c r="K68" s="462" t="s">
        <v>314</v>
      </c>
      <c r="L68" s="465" t="s">
        <v>304</v>
      </c>
      <c r="M68" s="459">
        <v>3289.137</v>
      </c>
    </row>
    <row r="69" spans="3:13" ht="13.9" customHeight="1">
      <c r="C69" s="479" t="s">
        <v>268</v>
      </c>
      <c r="D69" s="461" t="s">
        <v>313</v>
      </c>
      <c r="E69" s="462" t="s">
        <v>314</v>
      </c>
      <c r="F69" s="461" t="s">
        <v>313</v>
      </c>
      <c r="G69" s="464" t="s">
        <v>314</v>
      </c>
      <c r="H69" s="465" t="s">
        <v>252</v>
      </c>
      <c r="I69" s="459">
        <v>3429.1809999999996</v>
      </c>
      <c r="J69" s="465" t="s">
        <v>252</v>
      </c>
      <c r="K69" s="459">
        <v>3862.816</v>
      </c>
      <c r="L69" s="465" t="s">
        <v>304</v>
      </c>
      <c r="M69" s="459">
        <v>5951.252</v>
      </c>
    </row>
    <row r="70" spans="3:13" ht="13.9" customHeight="1">
      <c r="C70" s="479" t="s">
        <v>269</v>
      </c>
      <c r="D70" s="461" t="s">
        <v>313</v>
      </c>
      <c r="E70" s="462" t="s">
        <v>314</v>
      </c>
      <c r="F70" s="461" t="s">
        <v>313</v>
      </c>
      <c r="G70" s="464" t="s">
        <v>314</v>
      </c>
      <c r="H70" s="465" t="s">
        <v>252</v>
      </c>
      <c r="I70" s="459">
        <v>55856.795999999995</v>
      </c>
      <c r="J70" s="465" t="s">
        <v>252</v>
      </c>
      <c r="K70" s="459">
        <v>33349.507999999994</v>
      </c>
      <c r="L70" s="465" t="s">
        <v>304</v>
      </c>
      <c r="M70" s="459">
        <v>28792.688</v>
      </c>
    </row>
    <row r="71" spans="3:13" ht="13.9" customHeight="1">
      <c r="C71" s="479" t="s">
        <v>270</v>
      </c>
      <c r="D71" s="461" t="s">
        <v>313</v>
      </c>
      <c r="E71" s="462" t="s">
        <v>314</v>
      </c>
      <c r="F71" s="461" t="s">
        <v>313</v>
      </c>
      <c r="G71" s="464" t="s">
        <v>314</v>
      </c>
      <c r="H71" s="461" t="s">
        <v>313</v>
      </c>
      <c r="I71" s="462" t="s">
        <v>314</v>
      </c>
      <c r="J71" s="461" t="s">
        <v>313</v>
      </c>
      <c r="K71" s="462" t="s">
        <v>314</v>
      </c>
      <c r="L71" s="465" t="s">
        <v>304</v>
      </c>
      <c r="M71" s="459">
        <v>1967.542</v>
      </c>
    </row>
    <row r="72" spans="3:13" ht="13.9" customHeight="1">
      <c r="C72" s="479" t="s">
        <v>271</v>
      </c>
      <c r="D72" s="461" t="s">
        <v>313</v>
      </c>
      <c r="E72" s="462" t="s">
        <v>314</v>
      </c>
      <c r="F72" s="461" t="s">
        <v>313</v>
      </c>
      <c r="G72" s="464" t="s">
        <v>314</v>
      </c>
      <c r="H72" s="465" t="s">
        <v>252</v>
      </c>
      <c r="I72" s="459">
        <v>18725.128</v>
      </c>
      <c r="J72" s="465" t="s">
        <v>252</v>
      </c>
      <c r="K72" s="459">
        <v>5137.101</v>
      </c>
      <c r="L72" s="465" t="s">
        <v>304</v>
      </c>
      <c r="M72" s="459">
        <v>6406.079</v>
      </c>
    </row>
    <row r="73" spans="3:13" ht="13.9" customHeight="1">
      <c r="C73" s="479" t="s">
        <v>272</v>
      </c>
      <c r="D73" s="461" t="s">
        <v>313</v>
      </c>
      <c r="E73" s="462" t="s">
        <v>314</v>
      </c>
      <c r="F73" s="461" t="s">
        <v>313</v>
      </c>
      <c r="G73" s="464" t="s">
        <v>314</v>
      </c>
      <c r="H73" s="461" t="s">
        <v>313</v>
      </c>
      <c r="I73" s="462" t="s">
        <v>314</v>
      </c>
      <c r="J73" s="461" t="s">
        <v>313</v>
      </c>
      <c r="K73" s="462" t="s">
        <v>314</v>
      </c>
      <c r="L73" s="465" t="s">
        <v>308</v>
      </c>
      <c r="M73" s="459">
        <v>73907.596</v>
      </c>
    </row>
    <row r="74" spans="3:13" ht="13.9" customHeight="1">
      <c r="C74" s="479" t="s">
        <v>273</v>
      </c>
      <c r="D74" s="461" t="s">
        <v>313</v>
      </c>
      <c r="E74" s="462" t="s">
        <v>314</v>
      </c>
      <c r="F74" s="461" t="s">
        <v>313</v>
      </c>
      <c r="G74" s="464" t="s">
        <v>314</v>
      </c>
      <c r="H74" s="461" t="s">
        <v>313</v>
      </c>
      <c r="I74" s="462" t="s">
        <v>314</v>
      </c>
      <c r="J74" s="461" t="s">
        <v>313</v>
      </c>
      <c r="K74" s="462" t="s">
        <v>314</v>
      </c>
      <c r="L74" s="465" t="s">
        <v>308</v>
      </c>
      <c r="M74" s="459">
        <v>57838.049</v>
      </c>
    </row>
    <row r="75" spans="3:13" ht="13.9" customHeight="1">
      <c r="C75" s="479" t="s">
        <v>274</v>
      </c>
      <c r="D75" s="461" t="s">
        <v>313</v>
      </c>
      <c r="E75" s="462" t="s">
        <v>314</v>
      </c>
      <c r="F75" s="461" t="s">
        <v>313</v>
      </c>
      <c r="G75" s="464" t="s">
        <v>314</v>
      </c>
      <c r="H75" s="461" t="s">
        <v>313</v>
      </c>
      <c r="I75" s="462" t="s">
        <v>314</v>
      </c>
      <c r="J75" s="461" t="s">
        <v>313</v>
      </c>
      <c r="K75" s="462" t="s">
        <v>314</v>
      </c>
      <c r="L75" s="465" t="s">
        <v>308</v>
      </c>
      <c r="M75" s="459">
        <v>232263.864</v>
      </c>
    </row>
    <row r="76" spans="3:13" ht="13.9" customHeight="1">
      <c r="C76" s="480" t="s">
        <v>275</v>
      </c>
      <c r="D76" s="475" t="s">
        <v>313</v>
      </c>
      <c r="E76" s="476" t="s">
        <v>314</v>
      </c>
      <c r="F76" s="475" t="s">
        <v>313</v>
      </c>
      <c r="G76" s="477" t="s">
        <v>314</v>
      </c>
      <c r="H76" s="475" t="s">
        <v>313</v>
      </c>
      <c r="I76" s="476" t="s">
        <v>314</v>
      </c>
      <c r="J76" s="475" t="s">
        <v>313</v>
      </c>
      <c r="K76" s="476" t="s">
        <v>314</v>
      </c>
      <c r="L76" s="481" t="s">
        <v>308</v>
      </c>
      <c r="M76" s="482">
        <v>227788.52</v>
      </c>
    </row>
    <row r="77" spans="3:13" ht="13.9" customHeight="1">
      <c r="C77" s="333" t="s">
        <v>162</v>
      </c>
      <c r="D77" s="478" t="s">
        <v>172</v>
      </c>
      <c r="E77" s="455">
        <v>35299126.214999996</v>
      </c>
      <c r="F77" s="478" t="s">
        <v>172</v>
      </c>
      <c r="G77" s="454">
        <v>37676284.006</v>
      </c>
      <c r="H77" s="461" t="s">
        <v>313</v>
      </c>
      <c r="I77" s="462" t="s">
        <v>314</v>
      </c>
      <c r="J77" s="461" t="s">
        <v>313</v>
      </c>
      <c r="K77" s="462" t="s">
        <v>314</v>
      </c>
      <c r="L77" s="456" t="s">
        <v>313</v>
      </c>
      <c r="M77" s="457" t="s">
        <v>314</v>
      </c>
    </row>
    <row r="78" spans="3:13" ht="13.9" customHeight="1">
      <c r="C78" s="324" t="s">
        <v>163</v>
      </c>
      <c r="D78" s="465" t="s">
        <v>173</v>
      </c>
      <c r="E78" s="459">
        <v>186510189.17999998</v>
      </c>
      <c r="F78" s="465" t="s">
        <v>173</v>
      </c>
      <c r="G78" s="460">
        <v>64099708.83199999</v>
      </c>
      <c r="H78" s="461" t="s">
        <v>313</v>
      </c>
      <c r="I78" s="462" t="s">
        <v>314</v>
      </c>
      <c r="J78" s="461" t="s">
        <v>313</v>
      </c>
      <c r="K78" s="462" t="s">
        <v>314</v>
      </c>
      <c r="L78" s="461" t="s">
        <v>313</v>
      </c>
      <c r="M78" s="462" t="s">
        <v>314</v>
      </c>
    </row>
    <row r="79" spans="3:13" ht="13.9" customHeight="1">
      <c r="C79" s="466" t="s">
        <v>276</v>
      </c>
      <c r="D79" s="467" t="s">
        <v>313</v>
      </c>
      <c r="E79" s="468" t="s">
        <v>314</v>
      </c>
      <c r="F79" s="467" t="s">
        <v>313</v>
      </c>
      <c r="G79" s="469" t="s">
        <v>314</v>
      </c>
      <c r="H79" s="611" t="s">
        <v>458</v>
      </c>
      <c r="I79" s="482">
        <v>36281.937</v>
      </c>
      <c r="J79" s="611" t="s">
        <v>458</v>
      </c>
      <c r="K79" s="482">
        <v>17652.822</v>
      </c>
      <c r="L79" s="611" t="s">
        <v>307</v>
      </c>
      <c r="M79" s="482">
        <v>12370.119</v>
      </c>
    </row>
    <row r="80" spans="3:13" ht="13.9" customHeight="1">
      <c r="C80" s="333" t="s">
        <v>469</v>
      </c>
      <c r="D80" s="484" t="s">
        <v>169</v>
      </c>
      <c r="E80" s="455">
        <v>43737099.050000004</v>
      </c>
      <c r="F80" s="484" t="s">
        <v>169</v>
      </c>
      <c r="G80" s="454">
        <v>40532514.5</v>
      </c>
      <c r="H80" s="484" t="s">
        <v>169</v>
      </c>
      <c r="I80" s="455">
        <v>20047527</v>
      </c>
      <c r="J80" s="484" t="s">
        <v>169</v>
      </c>
      <c r="K80" s="455">
        <v>16163115.021000003</v>
      </c>
      <c r="L80" s="484" t="s">
        <v>305</v>
      </c>
      <c r="M80" s="455">
        <v>24038.69101</v>
      </c>
    </row>
    <row r="81" spans="3:13" ht="13.9" customHeight="1">
      <c r="C81" s="338" t="s">
        <v>164</v>
      </c>
      <c r="D81" s="485" t="s">
        <v>168</v>
      </c>
      <c r="E81" s="471">
        <v>495329.2</v>
      </c>
      <c r="F81" s="485" t="s">
        <v>168</v>
      </c>
      <c r="G81" s="613">
        <v>520471.65</v>
      </c>
      <c r="H81" s="485" t="s">
        <v>168</v>
      </c>
      <c r="I81" s="471">
        <v>480728.11</v>
      </c>
      <c r="J81" s="485" t="s">
        <v>168</v>
      </c>
      <c r="K81" s="471">
        <v>412876.11199999996</v>
      </c>
      <c r="L81" s="485" t="s">
        <v>306</v>
      </c>
      <c r="M81" s="471">
        <v>424618.612</v>
      </c>
    </row>
    <row r="82" spans="3:13" ht="13.9" customHeight="1">
      <c r="C82" s="486" t="s">
        <v>277</v>
      </c>
      <c r="D82" s="487" t="s">
        <v>313</v>
      </c>
      <c r="E82" s="488" t="s">
        <v>314</v>
      </c>
      <c r="F82" s="487" t="s">
        <v>313</v>
      </c>
      <c r="G82" s="488" t="s">
        <v>314</v>
      </c>
      <c r="H82" s="612" t="s">
        <v>313</v>
      </c>
      <c r="I82" s="488" t="s">
        <v>314</v>
      </c>
      <c r="J82" s="487" t="s">
        <v>313</v>
      </c>
      <c r="K82" s="488" t="s">
        <v>314</v>
      </c>
      <c r="L82" s="609" t="s">
        <v>306</v>
      </c>
      <c r="M82" s="489">
        <v>45260.18</v>
      </c>
    </row>
    <row r="83" spans="3:13" ht="13.9" customHeight="1">
      <c r="C83" s="463" t="s">
        <v>278</v>
      </c>
      <c r="D83" s="461" t="s">
        <v>313</v>
      </c>
      <c r="E83" s="462" t="s">
        <v>314</v>
      </c>
      <c r="F83" s="461" t="s">
        <v>313</v>
      </c>
      <c r="G83" s="462" t="s">
        <v>314</v>
      </c>
      <c r="H83" s="490" t="s">
        <v>313</v>
      </c>
      <c r="I83" s="462" t="s">
        <v>314</v>
      </c>
      <c r="J83" s="461" t="s">
        <v>313</v>
      </c>
      <c r="K83" s="462" t="s">
        <v>314</v>
      </c>
      <c r="L83" s="465" t="s">
        <v>306</v>
      </c>
      <c r="M83" s="459">
        <v>10019425</v>
      </c>
    </row>
    <row r="84" spans="3:13" ht="13.9" customHeight="1">
      <c r="C84" s="463" t="s">
        <v>279</v>
      </c>
      <c r="D84" s="461" t="s">
        <v>313</v>
      </c>
      <c r="E84" s="462" t="s">
        <v>314</v>
      </c>
      <c r="F84" s="461" t="s">
        <v>313</v>
      </c>
      <c r="G84" s="462" t="s">
        <v>314</v>
      </c>
      <c r="H84" s="490" t="s">
        <v>313</v>
      </c>
      <c r="I84" s="462" t="s">
        <v>314</v>
      </c>
      <c r="J84" s="461" t="s">
        <v>313</v>
      </c>
      <c r="K84" s="462" t="s">
        <v>314</v>
      </c>
      <c r="L84" s="465" t="s">
        <v>310</v>
      </c>
      <c r="M84" s="459">
        <v>99542</v>
      </c>
    </row>
    <row r="85" spans="3:13" ht="13.9" customHeight="1">
      <c r="C85" s="463" t="s">
        <v>280</v>
      </c>
      <c r="D85" s="461" t="s">
        <v>313</v>
      </c>
      <c r="E85" s="462" t="s">
        <v>314</v>
      </c>
      <c r="F85" s="461" t="s">
        <v>313</v>
      </c>
      <c r="G85" s="462" t="s">
        <v>314</v>
      </c>
      <c r="H85" s="491" t="s">
        <v>168</v>
      </c>
      <c r="I85" s="459">
        <v>429212.9030000001</v>
      </c>
      <c r="J85" s="465" t="s">
        <v>168</v>
      </c>
      <c r="K85" s="459">
        <v>203984.4</v>
      </c>
      <c r="L85" s="465" t="s">
        <v>306</v>
      </c>
      <c r="M85" s="459">
        <v>3876684.38</v>
      </c>
    </row>
    <row r="86" spans="3:13" ht="13.9" customHeight="1">
      <c r="C86" s="463" t="s">
        <v>281</v>
      </c>
      <c r="D86" s="461" t="s">
        <v>313</v>
      </c>
      <c r="E86" s="462" t="s">
        <v>314</v>
      </c>
      <c r="F86" s="461" t="s">
        <v>313</v>
      </c>
      <c r="G86" s="462" t="s">
        <v>314</v>
      </c>
      <c r="H86" s="491" t="s">
        <v>173</v>
      </c>
      <c r="I86" s="459">
        <v>18157441.765</v>
      </c>
      <c r="J86" s="465" t="s">
        <v>173</v>
      </c>
      <c r="K86" s="459">
        <v>7509040.313999999</v>
      </c>
      <c r="L86" s="465" t="s">
        <v>311</v>
      </c>
      <c r="M86" s="459">
        <v>3786230</v>
      </c>
    </row>
    <row r="87" spans="3:13" ht="13.9" customHeight="1">
      <c r="C87" s="463" t="s">
        <v>282</v>
      </c>
      <c r="D87" s="461" t="s">
        <v>313</v>
      </c>
      <c r="E87" s="462" t="s">
        <v>314</v>
      </c>
      <c r="F87" s="461" t="s">
        <v>313</v>
      </c>
      <c r="G87" s="462" t="s">
        <v>314</v>
      </c>
      <c r="H87" s="490" t="s">
        <v>313</v>
      </c>
      <c r="I87" s="462" t="s">
        <v>314</v>
      </c>
      <c r="J87" s="461" t="s">
        <v>313</v>
      </c>
      <c r="K87" s="462" t="s">
        <v>314</v>
      </c>
      <c r="L87" s="465" t="s">
        <v>311</v>
      </c>
      <c r="M87" s="459">
        <v>718014</v>
      </c>
    </row>
    <row r="88" spans="3:13" ht="13.9" customHeight="1">
      <c r="C88" s="463" t="s">
        <v>283</v>
      </c>
      <c r="D88" s="461" t="s">
        <v>313</v>
      </c>
      <c r="E88" s="462" t="s">
        <v>314</v>
      </c>
      <c r="F88" s="461" t="s">
        <v>313</v>
      </c>
      <c r="G88" s="462" t="s">
        <v>314</v>
      </c>
      <c r="H88" s="490" t="s">
        <v>313</v>
      </c>
      <c r="I88" s="462" t="s">
        <v>314</v>
      </c>
      <c r="J88" s="461" t="s">
        <v>313</v>
      </c>
      <c r="K88" s="462" t="s">
        <v>314</v>
      </c>
      <c r="L88" s="465" t="s">
        <v>311</v>
      </c>
      <c r="M88" s="459">
        <v>2110.2</v>
      </c>
    </row>
    <row r="89" spans="3:13" ht="13.9" customHeight="1">
      <c r="C89" s="463" t="s">
        <v>284</v>
      </c>
      <c r="D89" s="461" t="s">
        <v>313</v>
      </c>
      <c r="E89" s="462" t="s">
        <v>314</v>
      </c>
      <c r="F89" s="461" t="s">
        <v>313</v>
      </c>
      <c r="G89" s="462" t="s">
        <v>314</v>
      </c>
      <c r="H89" s="491" t="s">
        <v>168</v>
      </c>
      <c r="I89" s="459">
        <v>5084389.221</v>
      </c>
      <c r="J89" s="465" t="s">
        <v>168</v>
      </c>
      <c r="K89" s="459">
        <v>1640758.9980000001</v>
      </c>
      <c r="L89" s="465" t="s">
        <v>306</v>
      </c>
      <c r="M89" s="459">
        <v>1489013</v>
      </c>
    </row>
    <row r="90" spans="3:13" ht="13.9" customHeight="1">
      <c r="C90" s="463" t="s">
        <v>285</v>
      </c>
      <c r="D90" s="461" t="s">
        <v>313</v>
      </c>
      <c r="E90" s="462" t="s">
        <v>314</v>
      </c>
      <c r="F90" s="461" t="s">
        <v>313</v>
      </c>
      <c r="G90" s="462" t="s">
        <v>314</v>
      </c>
      <c r="H90" s="491" t="s">
        <v>173</v>
      </c>
      <c r="I90" s="459">
        <v>3220669.786</v>
      </c>
      <c r="J90" s="465" t="s">
        <v>173</v>
      </c>
      <c r="K90" s="459">
        <v>2207607.48</v>
      </c>
      <c r="L90" s="465" t="s">
        <v>311</v>
      </c>
      <c r="M90" s="459">
        <v>1098498.56</v>
      </c>
    </row>
    <row r="91" spans="3:13" ht="13.9" customHeight="1">
      <c r="C91" s="463" t="s">
        <v>286</v>
      </c>
      <c r="D91" s="461" t="s">
        <v>313</v>
      </c>
      <c r="E91" s="462" t="s">
        <v>314</v>
      </c>
      <c r="F91" s="461" t="s">
        <v>313</v>
      </c>
      <c r="G91" s="462" t="s">
        <v>314</v>
      </c>
      <c r="H91" s="491" t="s">
        <v>173</v>
      </c>
      <c r="I91" s="459">
        <v>634085.3539999999</v>
      </c>
      <c r="J91" s="465" t="s">
        <v>173</v>
      </c>
      <c r="K91" s="459">
        <v>345810.41900000005</v>
      </c>
      <c r="L91" s="465" t="s">
        <v>311</v>
      </c>
      <c r="M91" s="459">
        <v>251815.512</v>
      </c>
    </row>
    <row r="92" spans="3:13" ht="13.9" customHeight="1">
      <c r="C92" s="326" t="s">
        <v>202</v>
      </c>
      <c r="D92" s="492" t="s">
        <v>168</v>
      </c>
      <c r="E92" s="459">
        <v>204657225.97599998</v>
      </c>
      <c r="F92" s="492" t="s">
        <v>168</v>
      </c>
      <c r="G92" s="459">
        <v>193710662.23000002</v>
      </c>
      <c r="H92" s="493" t="s">
        <v>252</v>
      </c>
      <c r="I92" s="459">
        <v>166933.4997</v>
      </c>
      <c r="J92" s="492" t="s">
        <v>252</v>
      </c>
      <c r="K92" s="459">
        <v>77134.98800000001</v>
      </c>
      <c r="L92" s="465" t="s">
        <v>304</v>
      </c>
      <c r="M92" s="459">
        <v>78118.579</v>
      </c>
    </row>
    <row r="93" spans="3:13" ht="13.9" customHeight="1">
      <c r="C93" s="326" t="s">
        <v>74</v>
      </c>
      <c r="D93" s="492" t="s">
        <v>168</v>
      </c>
      <c r="E93" s="459">
        <v>34645806.370000005</v>
      </c>
      <c r="F93" s="492" t="s">
        <v>168</v>
      </c>
      <c r="G93" s="459">
        <v>32351399.7</v>
      </c>
      <c r="H93" s="495" t="s">
        <v>252</v>
      </c>
      <c r="I93" s="459">
        <v>34024.9121</v>
      </c>
      <c r="J93" s="473" t="s">
        <v>252</v>
      </c>
      <c r="K93" s="459">
        <v>33291.704</v>
      </c>
      <c r="L93" s="473" t="s">
        <v>304</v>
      </c>
      <c r="M93" s="459">
        <v>32644.753</v>
      </c>
    </row>
    <row r="94" spans="3:13" ht="13.9" customHeight="1">
      <c r="C94" s="324" t="s">
        <v>199</v>
      </c>
      <c r="D94" s="492" t="s">
        <v>168</v>
      </c>
      <c r="E94" s="459">
        <v>32290309.406999998</v>
      </c>
      <c r="F94" s="492" t="s">
        <v>168</v>
      </c>
      <c r="G94" s="459">
        <v>28321530.051</v>
      </c>
      <c r="H94" s="490" t="s">
        <v>313</v>
      </c>
      <c r="I94" s="462" t="s">
        <v>314</v>
      </c>
      <c r="J94" s="461" t="s">
        <v>313</v>
      </c>
      <c r="K94" s="462" t="s">
        <v>314</v>
      </c>
      <c r="L94" s="461" t="s">
        <v>313</v>
      </c>
      <c r="M94" s="462" t="s">
        <v>314</v>
      </c>
    </row>
    <row r="95" spans="3:13" ht="13.9" customHeight="1">
      <c r="C95" s="324" t="s">
        <v>200</v>
      </c>
      <c r="D95" s="492" t="s">
        <v>169</v>
      </c>
      <c r="E95" s="459">
        <v>252327.62</v>
      </c>
      <c r="F95" s="492" t="s">
        <v>169</v>
      </c>
      <c r="G95" s="459">
        <v>198091.343</v>
      </c>
      <c r="H95" s="490" t="s">
        <v>313</v>
      </c>
      <c r="I95" s="462" t="s">
        <v>314</v>
      </c>
      <c r="J95" s="461" t="s">
        <v>313</v>
      </c>
      <c r="K95" s="462" t="s">
        <v>314</v>
      </c>
      <c r="L95" s="461" t="s">
        <v>313</v>
      </c>
      <c r="M95" s="462" t="s">
        <v>314</v>
      </c>
    </row>
    <row r="96" spans="3:13" ht="13.9" customHeight="1">
      <c r="C96" s="324" t="s">
        <v>201</v>
      </c>
      <c r="D96" s="492" t="s">
        <v>169</v>
      </c>
      <c r="E96" s="459">
        <v>20765230.383</v>
      </c>
      <c r="F96" s="492" t="s">
        <v>169</v>
      </c>
      <c r="G96" s="459">
        <v>16263677.881000001</v>
      </c>
      <c r="H96" s="490" t="s">
        <v>313</v>
      </c>
      <c r="I96" s="462" t="s">
        <v>314</v>
      </c>
      <c r="J96" s="461" t="s">
        <v>313</v>
      </c>
      <c r="K96" s="462" t="s">
        <v>314</v>
      </c>
      <c r="L96" s="461" t="s">
        <v>313</v>
      </c>
      <c r="M96" s="462" t="s">
        <v>314</v>
      </c>
    </row>
    <row r="97" spans="3:13" ht="13.9" customHeight="1">
      <c r="C97" s="324" t="s">
        <v>470</v>
      </c>
      <c r="D97" s="492" t="s">
        <v>169</v>
      </c>
      <c r="E97" s="459">
        <v>1684057.21</v>
      </c>
      <c r="F97" s="492" t="s">
        <v>169</v>
      </c>
      <c r="G97" s="459">
        <v>1136850.51</v>
      </c>
      <c r="H97" s="495" t="s">
        <v>252</v>
      </c>
      <c r="I97" s="459">
        <v>7679.213058000001</v>
      </c>
      <c r="J97" s="473" t="s">
        <v>252</v>
      </c>
      <c r="K97" s="459">
        <v>5079.469</v>
      </c>
      <c r="L97" s="473" t="s">
        <v>304</v>
      </c>
      <c r="M97" s="459">
        <v>6355.69</v>
      </c>
    </row>
    <row r="98" spans="3:13" ht="13.9" customHeight="1">
      <c r="C98" s="338" t="s">
        <v>75</v>
      </c>
      <c r="D98" s="496" t="s">
        <v>169</v>
      </c>
      <c r="E98" s="471">
        <v>12675434.906999998</v>
      </c>
      <c r="F98" s="496" t="s">
        <v>169</v>
      </c>
      <c r="G98" s="471">
        <v>14133752.657</v>
      </c>
      <c r="H98" s="497" t="s">
        <v>252</v>
      </c>
      <c r="I98" s="471">
        <v>6972.951</v>
      </c>
      <c r="J98" s="483" t="s">
        <v>252</v>
      </c>
      <c r="K98" s="471">
        <v>3305.2789999999995</v>
      </c>
      <c r="L98" s="483" t="s">
        <v>304</v>
      </c>
      <c r="M98" s="471">
        <v>3576.888</v>
      </c>
    </row>
    <row r="99" spans="3:13" ht="13.9" customHeight="1">
      <c r="C99" s="463" t="s">
        <v>642</v>
      </c>
      <c r="D99" s="456" t="s">
        <v>313</v>
      </c>
      <c r="E99" s="457" t="s">
        <v>314</v>
      </c>
      <c r="F99" s="456" t="s">
        <v>313</v>
      </c>
      <c r="G99" s="457" t="s">
        <v>314</v>
      </c>
      <c r="H99" s="564" t="s">
        <v>25</v>
      </c>
      <c r="I99" s="482">
        <v>2015119</v>
      </c>
      <c r="J99" s="564" t="s">
        <v>25</v>
      </c>
      <c r="K99" s="482">
        <v>1531205</v>
      </c>
      <c r="L99" s="494" t="s">
        <v>25</v>
      </c>
      <c r="M99" s="489">
        <v>1056815</v>
      </c>
    </row>
    <row r="100" spans="3:13" ht="13.9" customHeight="1">
      <c r="C100" s="565" t="s">
        <v>643</v>
      </c>
      <c r="D100" s="461" t="s">
        <v>313</v>
      </c>
      <c r="E100" s="462" t="s">
        <v>314</v>
      </c>
      <c r="F100" s="461" t="s">
        <v>313</v>
      </c>
      <c r="G100" s="462" t="s">
        <v>314</v>
      </c>
      <c r="H100" s="490" t="s">
        <v>313</v>
      </c>
      <c r="I100" s="462" t="s">
        <v>314</v>
      </c>
      <c r="J100" s="461" t="s">
        <v>313</v>
      </c>
      <c r="K100" s="462" t="s">
        <v>314</v>
      </c>
      <c r="L100" s="494" t="s">
        <v>25</v>
      </c>
      <c r="M100" s="489">
        <v>6508</v>
      </c>
    </row>
    <row r="101" spans="3:13" ht="13.9" customHeight="1">
      <c r="C101" s="565" t="s">
        <v>644</v>
      </c>
      <c r="D101" s="462" t="s">
        <v>313</v>
      </c>
      <c r="E101" s="462" t="s">
        <v>314</v>
      </c>
      <c r="F101" s="462" t="s">
        <v>313</v>
      </c>
      <c r="G101" s="462" t="s">
        <v>314</v>
      </c>
      <c r="H101" s="490" t="s">
        <v>313</v>
      </c>
      <c r="I101" s="462" t="s">
        <v>314</v>
      </c>
      <c r="J101" s="461" t="s">
        <v>313</v>
      </c>
      <c r="K101" s="462" t="s">
        <v>314</v>
      </c>
      <c r="L101" s="494" t="s">
        <v>25</v>
      </c>
      <c r="M101" s="489">
        <v>144541</v>
      </c>
    </row>
    <row r="102" spans="3:13" ht="13.9" customHeight="1">
      <c r="C102" s="565" t="s">
        <v>77</v>
      </c>
      <c r="D102" s="462" t="s">
        <v>313</v>
      </c>
      <c r="E102" s="462" t="s">
        <v>314</v>
      </c>
      <c r="F102" s="462" t="s">
        <v>313</v>
      </c>
      <c r="G102" s="462" t="s">
        <v>314</v>
      </c>
      <c r="H102" s="465" t="s">
        <v>168</v>
      </c>
      <c r="I102" s="459">
        <v>42688121.711</v>
      </c>
      <c r="J102" s="465" t="s">
        <v>168</v>
      </c>
      <c r="K102" s="459">
        <v>29808368.58200001</v>
      </c>
      <c r="L102" s="494" t="s">
        <v>306</v>
      </c>
      <c r="M102" s="489">
        <v>28092858.114</v>
      </c>
    </row>
    <row r="103" spans="3:13" ht="13.9" customHeight="1">
      <c r="C103" s="463" t="s">
        <v>78</v>
      </c>
      <c r="D103" s="461" t="s">
        <v>313</v>
      </c>
      <c r="E103" s="462" t="s">
        <v>314</v>
      </c>
      <c r="F103" s="461" t="s">
        <v>313</v>
      </c>
      <c r="G103" s="464" t="s">
        <v>314</v>
      </c>
      <c r="H103" s="465" t="s">
        <v>168</v>
      </c>
      <c r="I103" s="459">
        <v>1083703.5</v>
      </c>
      <c r="J103" s="465" t="s">
        <v>168</v>
      </c>
      <c r="K103" s="459">
        <v>1014303.68</v>
      </c>
      <c r="L103" s="494" t="s">
        <v>306</v>
      </c>
      <c r="M103" s="489">
        <v>2192458.983</v>
      </c>
    </row>
    <row r="104" spans="3:13" ht="13.9" customHeight="1">
      <c r="C104" s="463" t="s">
        <v>79</v>
      </c>
      <c r="D104" s="461" t="s">
        <v>313</v>
      </c>
      <c r="E104" s="462" t="s">
        <v>314</v>
      </c>
      <c r="F104" s="461" t="s">
        <v>313</v>
      </c>
      <c r="G104" s="464" t="s">
        <v>314</v>
      </c>
      <c r="H104" s="465" t="s">
        <v>168</v>
      </c>
      <c r="I104" s="459">
        <v>40956920.099999994</v>
      </c>
      <c r="J104" s="465" t="s">
        <v>168</v>
      </c>
      <c r="K104" s="459">
        <v>36883408.603</v>
      </c>
      <c r="L104" s="494" t="s">
        <v>306</v>
      </c>
      <c r="M104" s="489">
        <v>27151608.965</v>
      </c>
    </row>
    <row r="105" spans="3:13" ht="13.9" customHeight="1">
      <c r="C105" s="463" t="s">
        <v>80</v>
      </c>
      <c r="D105" s="461" t="s">
        <v>313</v>
      </c>
      <c r="E105" s="462" t="s">
        <v>314</v>
      </c>
      <c r="F105" s="461" t="s">
        <v>313</v>
      </c>
      <c r="G105" s="464" t="s">
        <v>314</v>
      </c>
      <c r="H105" s="465" t="s">
        <v>168</v>
      </c>
      <c r="I105" s="459">
        <v>69437689.63</v>
      </c>
      <c r="J105" s="465" t="s">
        <v>168</v>
      </c>
      <c r="K105" s="459">
        <v>30489345.145999998</v>
      </c>
      <c r="L105" s="465" t="s">
        <v>306</v>
      </c>
      <c r="M105" s="459">
        <v>21364251.08</v>
      </c>
    </row>
    <row r="106" spans="3:13" ht="13.9" customHeight="1">
      <c r="C106" s="463" t="s">
        <v>81</v>
      </c>
      <c r="D106" s="461" t="s">
        <v>313</v>
      </c>
      <c r="E106" s="462" t="s">
        <v>314</v>
      </c>
      <c r="F106" s="461" t="s">
        <v>313</v>
      </c>
      <c r="G106" s="464" t="s">
        <v>314</v>
      </c>
      <c r="H106" s="465" t="s">
        <v>168</v>
      </c>
      <c r="I106" s="459">
        <v>3016367</v>
      </c>
      <c r="J106" s="465" t="s">
        <v>168</v>
      </c>
      <c r="K106" s="459">
        <v>2052589</v>
      </c>
      <c r="L106" s="465" t="s">
        <v>306</v>
      </c>
      <c r="M106" s="459">
        <v>1236683</v>
      </c>
    </row>
    <row r="107" spans="3:13" ht="13.9" customHeight="1">
      <c r="C107" s="463" t="s">
        <v>82</v>
      </c>
      <c r="D107" s="461" t="s">
        <v>313</v>
      </c>
      <c r="E107" s="462" t="s">
        <v>314</v>
      </c>
      <c r="F107" s="461" t="s">
        <v>313</v>
      </c>
      <c r="G107" s="464" t="s">
        <v>314</v>
      </c>
      <c r="H107" s="465" t="s">
        <v>168</v>
      </c>
      <c r="I107" s="459">
        <v>1465874.791</v>
      </c>
      <c r="J107" s="465" t="s">
        <v>168</v>
      </c>
      <c r="K107" s="459">
        <v>989719.924</v>
      </c>
      <c r="L107" s="465" t="s">
        <v>306</v>
      </c>
      <c r="M107" s="459">
        <v>915039.672</v>
      </c>
    </row>
    <row r="108" spans="3:13" ht="13.9" customHeight="1">
      <c r="C108" s="463" t="s">
        <v>83</v>
      </c>
      <c r="D108" s="461" t="s">
        <v>313</v>
      </c>
      <c r="E108" s="462" t="s">
        <v>314</v>
      </c>
      <c r="F108" s="461" t="s">
        <v>313</v>
      </c>
      <c r="G108" s="464" t="s">
        <v>314</v>
      </c>
      <c r="H108" s="465" t="s">
        <v>168</v>
      </c>
      <c r="I108" s="459">
        <v>84830154.091</v>
      </c>
      <c r="J108" s="465" t="s">
        <v>168</v>
      </c>
      <c r="K108" s="459">
        <v>67239056.334</v>
      </c>
      <c r="L108" s="465" t="s">
        <v>306</v>
      </c>
      <c r="M108" s="459">
        <v>34675891.812</v>
      </c>
    </row>
    <row r="109" spans="3:13" ht="13.9" customHeight="1">
      <c r="C109" s="474" t="s">
        <v>287</v>
      </c>
      <c r="D109" s="475" t="s">
        <v>313</v>
      </c>
      <c r="E109" s="476" t="s">
        <v>314</v>
      </c>
      <c r="F109" s="475" t="s">
        <v>313</v>
      </c>
      <c r="G109" s="477" t="s">
        <v>314</v>
      </c>
      <c r="H109" s="475" t="s">
        <v>313</v>
      </c>
      <c r="I109" s="476" t="s">
        <v>314</v>
      </c>
      <c r="J109" s="475" t="s">
        <v>313</v>
      </c>
      <c r="K109" s="476" t="s">
        <v>314</v>
      </c>
      <c r="L109" s="485" t="s">
        <v>306</v>
      </c>
      <c r="M109" s="471">
        <v>20368</v>
      </c>
    </row>
    <row r="110" spans="3:13" ht="15">
      <c r="C110" s="602" t="s">
        <v>471</v>
      </c>
      <c r="D110" s="603" t="s">
        <v>646</v>
      </c>
      <c r="E110" s="603">
        <v>56.6</v>
      </c>
      <c r="F110" s="603" t="s">
        <v>646</v>
      </c>
      <c r="G110" s="603">
        <v>70.5</v>
      </c>
      <c r="H110" s="603" t="s">
        <v>646</v>
      </c>
      <c r="I110" s="603">
        <v>77.8</v>
      </c>
      <c r="J110" s="603" t="s">
        <v>646</v>
      </c>
      <c r="K110" s="603">
        <v>55.5</v>
      </c>
      <c r="L110" s="603" t="s">
        <v>646</v>
      </c>
      <c r="M110" s="603">
        <v>77.2</v>
      </c>
    </row>
    <row r="111" spans="3:13" ht="15">
      <c r="C111" s="604" t="s">
        <v>472</v>
      </c>
      <c r="D111" s="605" t="s">
        <v>646</v>
      </c>
      <c r="E111" s="605">
        <v>393</v>
      </c>
      <c r="F111" s="605" t="s">
        <v>646</v>
      </c>
      <c r="G111" s="605">
        <v>383.8</v>
      </c>
      <c r="H111" s="605" t="s">
        <v>646</v>
      </c>
      <c r="I111" s="605">
        <v>223.6</v>
      </c>
      <c r="J111" s="605" t="s">
        <v>646</v>
      </c>
      <c r="K111" s="605">
        <v>145.6</v>
      </c>
      <c r="L111" s="605" t="s">
        <v>646</v>
      </c>
      <c r="M111" s="605">
        <v>63</v>
      </c>
    </row>
    <row r="112" spans="3:13" ht="15">
      <c r="C112" s="604" t="s">
        <v>473</v>
      </c>
      <c r="D112" s="605" t="s">
        <v>646</v>
      </c>
      <c r="E112" s="605">
        <v>28.9</v>
      </c>
      <c r="F112" s="605" t="s">
        <v>646</v>
      </c>
      <c r="G112" s="605">
        <v>16.6</v>
      </c>
      <c r="H112" s="605" t="s">
        <v>646</v>
      </c>
      <c r="I112" s="605">
        <v>16.1</v>
      </c>
      <c r="J112" s="605" t="s">
        <v>646</v>
      </c>
      <c r="K112" s="605">
        <v>22.1</v>
      </c>
      <c r="L112" s="605" t="s">
        <v>646</v>
      </c>
      <c r="M112" s="605">
        <v>15.3</v>
      </c>
    </row>
    <row r="113" spans="3:13" ht="15">
      <c r="C113" s="604" t="s">
        <v>474</v>
      </c>
      <c r="D113" s="605" t="s">
        <v>646</v>
      </c>
      <c r="E113" s="605">
        <v>526.5</v>
      </c>
      <c r="F113" s="605" t="s">
        <v>646</v>
      </c>
      <c r="G113" s="605">
        <v>853.6</v>
      </c>
      <c r="H113" s="605" t="s">
        <v>646</v>
      </c>
      <c r="I113" s="605">
        <v>787.4</v>
      </c>
      <c r="J113" s="605" t="s">
        <v>646</v>
      </c>
      <c r="K113" s="605">
        <v>1930.7</v>
      </c>
      <c r="L113" s="605" t="s">
        <v>646</v>
      </c>
      <c r="M113" s="605">
        <v>2241.5</v>
      </c>
    </row>
    <row r="114" spans="3:13" ht="15">
      <c r="C114" s="606" t="s">
        <v>475</v>
      </c>
      <c r="D114" s="607" t="s">
        <v>646</v>
      </c>
      <c r="E114" s="607">
        <v>102.7</v>
      </c>
      <c r="F114" s="607" t="s">
        <v>646</v>
      </c>
      <c r="G114" s="607">
        <v>196.4</v>
      </c>
      <c r="H114" s="607" t="s">
        <v>646</v>
      </c>
      <c r="I114" s="607">
        <v>174.1</v>
      </c>
      <c r="J114" s="607" t="s">
        <v>646</v>
      </c>
      <c r="K114" s="607">
        <v>290.4</v>
      </c>
      <c r="L114" s="607" t="s">
        <v>646</v>
      </c>
      <c r="M114" s="607">
        <v>587.3</v>
      </c>
    </row>
  </sheetData>
  <mergeCells count="5">
    <mergeCell ref="D2:E2"/>
    <mergeCell ref="F2:G2"/>
    <mergeCell ref="H2:I2"/>
    <mergeCell ref="J2:K2"/>
    <mergeCell ref="L2:M2"/>
  </mergeCells>
  <printOptions/>
  <pageMargins left="0.25" right="0.25" top="0.75" bottom="0.75" header="0.3" footer="0.3"/>
  <pageSetup fitToHeight="0"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AJ12"/>
  <sheetViews>
    <sheetView workbookViewId="0" topLeftCell="A1">
      <selection activeCell="I6" sqref="I6"/>
    </sheetView>
  </sheetViews>
  <sheetFormatPr defaultColWidth="11.421875" defaultRowHeight="15"/>
  <cols>
    <col min="1" max="1" width="11.421875" style="706" customWidth="1"/>
    <col min="2" max="2" width="2.00390625" style="712" customWidth="1"/>
    <col min="3" max="3" width="3.140625" style="712" customWidth="1"/>
    <col min="4" max="4" width="4.00390625" style="712" customWidth="1"/>
    <col min="5" max="5" width="3.28125" style="712" customWidth="1"/>
    <col min="6" max="6" width="19.140625" style="712" customWidth="1"/>
    <col min="7" max="15" width="11.421875" style="712" customWidth="1"/>
    <col min="16" max="16" width="21.57421875" style="712" customWidth="1"/>
    <col min="17" max="18" width="11.421875" style="712" customWidth="1"/>
    <col min="19" max="36" width="11.421875" style="706" customWidth="1"/>
    <col min="37" max="16384" width="11.421875" style="712" customWidth="1"/>
  </cols>
  <sheetData>
    <row r="1" spans="1:36" s="658" customFormat="1" ht="15">
      <c r="A1" s="657"/>
      <c r="B1" s="875" t="s">
        <v>736</v>
      </c>
      <c r="C1" s="875"/>
      <c r="D1" s="875"/>
      <c r="E1" s="875"/>
      <c r="F1" s="875"/>
      <c r="G1" s="875"/>
      <c r="H1" s="875"/>
      <c r="I1" s="875"/>
      <c r="J1" s="875"/>
      <c r="K1" s="875"/>
      <c r="L1" s="875"/>
      <c r="M1" s="875"/>
      <c r="N1" s="875"/>
      <c r="O1" s="875"/>
      <c r="P1" s="875"/>
      <c r="Q1" s="875"/>
      <c r="R1" s="875"/>
      <c r="S1" s="657"/>
      <c r="T1" s="657"/>
      <c r="U1" s="657"/>
      <c r="V1" s="657"/>
      <c r="W1" s="657"/>
      <c r="X1" s="657"/>
      <c r="Y1" s="657"/>
      <c r="Z1" s="657"/>
      <c r="AA1" s="657"/>
      <c r="AB1" s="657"/>
      <c r="AC1" s="657"/>
      <c r="AD1" s="657"/>
      <c r="AE1" s="657"/>
      <c r="AF1" s="657"/>
      <c r="AG1" s="657"/>
      <c r="AH1" s="657"/>
      <c r="AI1" s="657"/>
      <c r="AJ1" s="657"/>
    </row>
    <row r="2" spans="1:7" s="657" customFormat="1" ht="15">
      <c r="A2" s="659"/>
      <c r="D2" s="660"/>
      <c r="E2" s="660"/>
      <c r="G2" s="660"/>
    </row>
    <row r="3" spans="2:18" s="657" customFormat="1" ht="15">
      <c r="B3" s="876" t="s">
        <v>30</v>
      </c>
      <c r="C3" s="877"/>
      <c r="D3" s="877"/>
      <c r="E3" s="877"/>
      <c r="F3" s="878"/>
      <c r="G3" s="661" t="s">
        <v>31</v>
      </c>
      <c r="H3" s="661" t="s">
        <v>32</v>
      </c>
      <c r="I3" s="661" t="s">
        <v>33</v>
      </c>
      <c r="J3" s="661" t="s">
        <v>34</v>
      </c>
      <c r="K3" s="661" t="s">
        <v>35</v>
      </c>
      <c r="L3" s="661" t="s">
        <v>45</v>
      </c>
      <c r="M3" s="661" t="s">
        <v>737</v>
      </c>
      <c r="N3" s="661" t="s">
        <v>738</v>
      </c>
      <c r="O3" s="661" t="s">
        <v>739</v>
      </c>
      <c r="P3" s="661" t="s">
        <v>740</v>
      </c>
      <c r="Q3" s="661" t="s">
        <v>674</v>
      </c>
      <c r="R3" s="661" t="s">
        <v>56</v>
      </c>
    </row>
    <row r="4" spans="1:36" s="664" customFormat="1" ht="107.25" customHeight="1">
      <c r="A4" s="662"/>
      <c r="B4" s="879" t="s">
        <v>741</v>
      </c>
      <c r="C4" s="880"/>
      <c r="D4" s="880"/>
      <c r="E4" s="881"/>
      <c r="F4" s="888" t="s">
        <v>742</v>
      </c>
      <c r="G4" s="891" t="s">
        <v>743</v>
      </c>
      <c r="H4" s="663" t="s">
        <v>744</v>
      </c>
      <c r="I4" s="663" t="s">
        <v>745</v>
      </c>
      <c r="J4" s="663" t="s">
        <v>746</v>
      </c>
      <c r="K4" s="663" t="s">
        <v>747</v>
      </c>
      <c r="L4" s="663" t="s">
        <v>748</v>
      </c>
      <c r="M4" s="663" t="s">
        <v>749</v>
      </c>
      <c r="N4" s="663" t="s">
        <v>750</v>
      </c>
      <c r="O4" s="663" t="s">
        <v>751</v>
      </c>
      <c r="P4" s="663" t="s">
        <v>752</v>
      </c>
      <c r="Q4" s="663" t="s">
        <v>753</v>
      </c>
      <c r="R4" s="663" t="s">
        <v>754</v>
      </c>
      <c r="S4" s="662"/>
      <c r="T4" s="662"/>
      <c r="U4" s="662"/>
      <c r="V4" s="662"/>
      <c r="W4" s="662"/>
      <c r="X4" s="662"/>
      <c r="Y4" s="662"/>
      <c r="Z4" s="662"/>
      <c r="AA4" s="662"/>
      <c r="AB4" s="662"/>
      <c r="AC4" s="662"/>
      <c r="AD4" s="662"/>
      <c r="AE4" s="662"/>
      <c r="AF4" s="662"/>
      <c r="AG4" s="662"/>
      <c r="AH4" s="662"/>
      <c r="AI4" s="662"/>
      <c r="AJ4" s="662"/>
    </row>
    <row r="5" spans="1:36" s="658" customFormat="1" ht="25.5" customHeight="1">
      <c r="A5" s="657"/>
      <c r="B5" s="882"/>
      <c r="C5" s="883"/>
      <c r="D5" s="883"/>
      <c r="E5" s="884"/>
      <c r="F5" s="889"/>
      <c r="G5" s="892"/>
      <c r="H5" s="665" t="s">
        <v>755</v>
      </c>
      <c r="I5" s="665" t="s">
        <v>755</v>
      </c>
      <c r="J5" s="665" t="s">
        <v>755</v>
      </c>
      <c r="K5" s="665" t="s">
        <v>755</v>
      </c>
      <c r="L5" s="666" t="s">
        <v>756</v>
      </c>
      <c r="M5" s="666" t="s">
        <v>757</v>
      </c>
      <c r="N5" s="667"/>
      <c r="O5" s="666" t="s">
        <v>758</v>
      </c>
      <c r="P5" s="666" t="s">
        <v>759</v>
      </c>
      <c r="Q5" s="666" t="s">
        <v>760</v>
      </c>
      <c r="R5" s="668" t="s">
        <v>761</v>
      </c>
      <c r="S5" s="657"/>
      <c r="T5" s="657"/>
      <c r="U5" s="657"/>
      <c r="V5" s="657"/>
      <c r="W5" s="657"/>
      <c r="X5" s="657"/>
      <c r="Y5" s="657"/>
      <c r="Z5" s="657"/>
      <c r="AA5" s="657"/>
      <c r="AB5" s="657"/>
      <c r="AC5" s="657"/>
      <c r="AD5" s="657"/>
      <c r="AE5" s="657"/>
      <c r="AF5" s="657"/>
      <c r="AG5" s="657"/>
      <c r="AH5" s="657"/>
      <c r="AI5" s="657"/>
      <c r="AJ5" s="657"/>
    </row>
    <row r="6" spans="1:36" s="658" customFormat="1" ht="18" customHeight="1">
      <c r="A6" s="657"/>
      <c r="B6" s="885"/>
      <c r="C6" s="886"/>
      <c r="D6" s="886"/>
      <c r="E6" s="887"/>
      <c r="F6" s="890"/>
      <c r="G6" s="893"/>
      <c r="H6" s="669" t="s">
        <v>767</v>
      </c>
      <c r="I6" s="669" t="s">
        <v>767</v>
      </c>
      <c r="J6" s="669" t="s">
        <v>762</v>
      </c>
      <c r="K6" s="669" t="s">
        <v>762</v>
      </c>
      <c r="L6" s="669" t="s">
        <v>762</v>
      </c>
      <c r="M6" s="669" t="s">
        <v>762</v>
      </c>
      <c r="N6" s="669" t="s">
        <v>762</v>
      </c>
      <c r="O6" s="669" t="s">
        <v>762</v>
      </c>
      <c r="P6" s="669" t="s">
        <v>762</v>
      </c>
      <c r="Q6" s="669" t="s">
        <v>762</v>
      </c>
      <c r="R6" s="669" t="s">
        <v>762</v>
      </c>
      <c r="S6" s="657"/>
      <c r="T6" s="657"/>
      <c r="U6" s="657"/>
      <c r="V6" s="657"/>
      <c r="W6" s="657"/>
      <c r="X6" s="657"/>
      <c r="Y6" s="657"/>
      <c r="Z6" s="657"/>
      <c r="AA6" s="657"/>
      <c r="AB6" s="657"/>
      <c r="AC6" s="657"/>
      <c r="AD6" s="657"/>
      <c r="AE6" s="657"/>
      <c r="AF6" s="657"/>
      <c r="AG6" s="657"/>
      <c r="AH6" s="657"/>
      <c r="AI6" s="657"/>
      <c r="AJ6" s="657"/>
    </row>
    <row r="7" spans="1:36" s="658" customFormat="1" ht="15">
      <c r="A7" s="657"/>
      <c r="B7" s="670"/>
      <c r="C7" s="670"/>
      <c r="D7" s="670"/>
      <c r="E7" s="670"/>
      <c r="F7" s="671"/>
      <c r="G7" s="671"/>
      <c r="H7" s="672"/>
      <c r="I7" s="672"/>
      <c r="J7" s="673"/>
      <c r="K7" s="673"/>
      <c r="L7" s="673"/>
      <c r="M7" s="674"/>
      <c r="N7" s="673"/>
      <c r="O7" s="673"/>
      <c r="P7" s="673"/>
      <c r="Q7" s="673"/>
      <c r="R7" s="673"/>
      <c r="S7" s="657"/>
      <c r="T7" s="657"/>
      <c r="U7" s="657"/>
      <c r="V7" s="657"/>
      <c r="W7" s="657"/>
      <c r="X7" s="657"/>
      <c r="Y7" s="657"/>
      <c r="Z7" s="657"/>
      <c r="AA7" s="657"/>
      <c r="AB7" s="657"/>
      <c r="AC7" s="657"/>
      <c r="AD7" s="657"/>
      <c r="AE7" s="657"/>
      <c r="AF7" s="657"/>
      <c r="AG7" s="657"/>
      <c r="AH7" s="657"/>
      <c r="AI7" s="657"/>
      <c r="AJ7" s="657"/>
    </row>
    <row r="8" spans="1:36" s="658" customFormat="1" ht="15">
      <c r="A8" s="657"/>
      <c r="B8" s="675">
        <v>6</v>
      </c>
      <c r="C8" s="676"/>
      <c r="D8" s="676"/>
      <c r="E8" s="677"/>
      <c r="F8" s="678" t="s">
        <v>100</v>
      </c>
      <c r="G8" s="679"/>
      <c r="H8" s="680"/>
      <c r="I8" s="680"/>
      <c r="J8" s="681"/>
      <c r="K8" s="681"/>
      <c r="L8" s="681"/>
      <c r="M8" s="681"/>
      <c r="N8" s="681"/>
      <c r="O8" s="681"/>
      <c r="P8" s="681"/>
      <c r="Q8" s="681"/>
      <c r="R8" s="682"/>
      <c r="S8" s="657"/>
      <c r="T8" s="657"/>
      <c r="U8" s="657"/>
      <c r="V8" s="657"/>
      <c r="W8" s="657"/>
      <c r="X8" s="657"/>
      <c r="Y8" s="657"/>
      <c r="Z8" s="657"/>
      <c r="AA8" s="657"/>
      <c r="AB8" s="657"/>
      <c r="AC8" s="657"/>
      <c r="AD8" s="657"/>
      <c r="AE8" s="657"/>
      <c r="AF8" s="657"/>
      <c r="AG8" s="657"/>
      <c r="AH8" s="657"/>
      <c r="AI8" s="657"/>
      <c r="AJ8" s="657"/>
    </row>
    <row r="9" spans="1:36" s="658" customFormat="1" ht="12.75" customHeight="1">
      <c r="A9" s="657"/>
      <c r="B9" s="670"/>
      <c r="C9" s="670"/>
      <c r="D9" s="670"/>
      <c r="E9" s="670"/>
      <c r="F9" s="671"/>
      <c r="G9" s="671"/>
      <c r="H9" s="683"/>
      <c r="I9" s="683"/>
      <c r="J9" s="684"/>
      <c r="K9" s="685"/>
      <c r="L9" s="686"/>
      <c r="M9" s="687"/>
      <c r="N9" s="688"/>
      <c r="O9" s="689"/>
      <c r="P9" s="690"/>
      <c r="Q9" s="690"/>
      <c r="R9" s="690"/>
      <c r="S9" s="657"/>
      <c r="T9" s="657"/>
      <c r="U9" s="657"/>
      <c r="V9" s="657"/>
      <c r="W9" s="657"/>
      <c r="X9" s="657"/>
      <c r="Y9" s="657"/>
      <c r="Z9" s="657"/>
      <c r="AA9" s="657"/>
      <c r="AB9" s="657"/>
      <c r="AC9" s="657"/>
      <c r="AD9" s="657"/>
      <c r="AE9" s="657"/>
      <c r="AF9" s="657"/>
      <c r="AG9" s="657"/>
      <c r="AH9" s="657"/>
      <c r="AI9" s="657"/>
      <c r="AJ9" s="657"/>
    </row>
    <row r="10" spans="1:36" s="658" customFormat="1" ht="15">
      <c r="A10" s="657"/>
      <c r="B10" s="675"/>
      <c r="C10" s="691" t="s">
        <v>97</v>
      </c>
      <c r="D10" s="676"/>
      <c r="E10" s="692"/>
      <c r="F10" s="678" t="s">
        <v>763</v>
      </c>
      <c r="G10" s="678"/>
      <c r="H10" s="693"/>
      <c r="I10" s="693"/>
      <c r="J10" s="694"/>
      <c r="K10" s="694"/>
      <c r="L10" s="694"/>
      <c r="M10" s="694"/>
      <c r="N10" s="694"/>
      <c r="O10" s="694"/>
      <c r="P10" s="694"/>
      <c r="Q10" s="694"/>
      <c r="R10" s="695"/>
      <c r="S10" s="657"/>
      <c r="T10" s="657"/>
      <c r="U10" s="657"/>
      <c r="V10" s="657"/>
      <c r="W10" s="657"/>
      <c r="X10" s="657"/>
      <c r="Y10" s="657"/>
      <c r="Z10" s="657"/>
      <c r="AA10" s="657"/>
      <c r="AB10" s="657"/>
      <c r="AC10" s="657"/>
      <c r="AD10" s="657"/>
      <c r="AE10" s="657"/>
      <c r="AF10" s="657"/>
      <c r="AG10" s="657"/>
      <c r="AH10" s="657"/>
      <c r="AI10" s="657"/>
      <c r="AJ10" s="657"/>
    </row>
    <row r="11" spans="1:36" s="658" customFormat="1" ht="14.25">
      <c r="A11" s="657"/>
      <c r="B11" s="696"/>
      <c r="C11" s="697"/>
      <c r="D11" s="698" t="s">
        <v>84</v>
      </c>
      <c r="E11" s="699"/>
      <c r="F11" s="700" t="s">
        <v>764</v>
      </c>
      <c r="G11" s="701" t="s">
        <v>119</v>
      </c>
      <c r="H11" s="702">
        <f>'Serie temporal'!J11</f>
        <v>373.543341866316</v>
      </c>
      <c r="I11" s="703">
        <f>'Serie temporal'!L11</f>
        <v>823.9893190554994</v>
      </c>
      <c r="J11" s="704">
        <f>'INCERTIDUMBRE - Valores'!D27/100</f>
        <v>0.5590169943749475</v>
      </c>
      <c r="K11" s="704">
        <f>'INCERTIDUMBRE - Valores'!D26/100</f>
        <v>0.3</v>
      </c>
      <c r="L11" s="704">
        <f>SQRT(J11^2+K11^2)</f>
        <v>0.6344288770224761</v>
      </c>
      <c r="M11" s="704">
        <f>L11*I11/$I$12</f>
        <v>0.6344288770224761</v>
      </c>
      <c r="N11" s="704">
        <f>((0.01*I11+$I$12-0.01*H11-$H$12)/(0.01*H11-$H$12))-(($I$12-$H$12)/$H$12)</f>
        <v>-2.4361078651888546</v>
      </c>
      <c r="O11" s="704">
        <f>I11/$H$12</f>
        <v>2.205873393268483</v>
      </c>
      <c r="P11" s="704">
        <f>N11*K11</f>
        <v>-0.7308323595566564</v>
      </c>
      <c r="Q11" s="704">
        <f>O11*J11*(SQRT(2))</f>
        <v>1.7438960381731856</v>
      </c>
      <c r="R11" s="705">
        <f>SQRT(P11^2+Q11^2)</f>
        <v>1.8908435497764702</v>
      </c>
      <c r="S11" s="657"/>
      <c r="T11" s="657"/>
      <c r="U11" s="657"/>
      <c r="V11" s="657"/>
      <c r="W11" s="657"/>
      <c r="X11" s="657"/>
      <c r="Y11" s="657"/>
      <c r="Z11" s="657"/>
      <c r="AA11" s="657"/>
      <c r="AB11" s="657"/>
      <c r="AC11" s="657"/>
      <c r="AD11" s="657"/>
      <c r="AE11" s="657"/>
      <c r="AF11" s="657"/>
      <c r="AG11" s="657"/>
      <c r="AH11" s="657"/>
      <c r="AI11" s="657"/>
      <c r="AJ11" s="657"/>
    </row>
    <row r="12" spans="2:18" ht="15">
      <c r="B12" s="670"/>
      <c r="C12" s="670"/>
      <c r="D12" s="670"/>
      <c r="E12" s="707"/>
      <c r="F12" s="708"/>
      <c r="G12" s="708"/>
      <c r="H12" s="708">
        <f>SUM(H6,H7,H8,H10,H11)</f>
        <v>373.543341866316</v>
      </c>
      <c r="I12" s="708">
        <f>SUM(I6,I7,I8,I10,I11)</f>
        <v>823.9893190554994</v>
      </c>
      <c r="J12" s="708"/>
      <c r="K12" s="708"/>
      <c r="L12" s="709"/>
      <c r="M12" s="710">
        <f>SQRT(SUMSQ(M6,M7,M8,M10,M11))</f>
        <v>0.6344288770224761</v>
      </c>
      <c r="N12" s="709"/>
      <c r="O12" s="710"/>
      <c r="P12" s="710"/>
      <c r="Q12" s="711" t="s">
        <v>765</v>
      </c>
      <c r="R12" s="710">
        <f>SQRT(SUMSQ(R6,R7,R8,R10,R11))</f>
        <v>1.8908435497764702</v>
      </c>
    </row>
    <row r="13" s="706" customFormat="1" ht="15"/>
    <row r="14" s="706" customFormat="1" ht="15"/>
    <row r="15" s="706" customFormat="1" ht="15"/>
    <row r="16" s="706" customFormat="1" ht="15"/>
    <row r="17" s="706" customFormat="1" ht="15"/>
    <row r="18" s="706" customFormat="1" ht="15"/>
    <row r="19" s="706" customFormat="1" ht="15"/>
    <row r="20" s="706" customFormat="1" ht="15"/>
    <row r="21" s="706" customFormat="1" ht="15"/>
    <row r="22" s="706" customFormat="1" ht="15"/>
    <row r="23" s="706" customFormat="1" ht="15"/>
    <row r="24" s="706" customFormat="1" ht="15"/>
    <row r="25" s="706" customFormat="1" ht="15"/>
    <row r="26" s="706" customFormat="1" ht="15"/>
    <row r="27" s="706" customFormat="1" ht="15"/>
    <row r="28" s="706" customFormat="1" ht="15"/>
    <row r="29" s="706" customFormat="1" ht="15"/>
    <row r="30" s="706" customFormat="1" ht="15"/>
    <row r="31" s="706" customFormat="1" ht="15"/>
    <row r="32" s="706" customFormat="1" ht="15"/>
    <row r="33" s="706" customFormat="1" ht="15"/>
    <row r="34" s="706" customFormat="1" ht="15"/>
    <row r="35" s="706" customFormat="1" ht="15"/>
    <row r="36" s="706" customFormat="1" ht="15"/>
    <row r="37" s="706" customFormat="1" ht="15"/>
    <row r="38" s="706" customFormat="1" ht="15"/>
    <row r="39" s="706" customFormat="1" ht="15"/>
    <row r="40" s="706" customFormat="1" ht="15"/>
    <row r="41" s="706" customFormat="1" ht="15"/>
    <row r="42" s="706" customFormat="1" ht="15"/>
    <row r="43" s="706" customFormat="1" ht="15"/>
    <row r="44" s="706" customFormat="1" ht="15"/>
    <row r="45" s="706" customFormat="1" ht="15"/>
    <row r="46" s="706" customFormat="1" ht="15"/>
    <row r="47" s="706" customFormat="1" ht="15"/>
    <row r="48" s="706" customFormat="1" ht="15"/>
    <row r="49" s="706" customFormat="1" ht="15"/>
    <row r="50" s="706" customFormat="1" ht="15"/>
    <row r="51" s="706" customFormat="1" ht="15"/>
    <row r="52" s="706" customFormat="1" ht="15"/>
    <row r="53" s="706" customFormat="1" ht="15"/>
    <row r="54" s="706" customFormat="1" ht="15"/>
    <row r="55" s="706" customFormat="1" ht="15"/>
    <row r="56" s="706" customFormat="1" ht="15"/>
    <row r="57" s="706" customFormat="1" ht="15"/>
  </sheetData>
  <mergeCells count="5">
    <mergeCell ref="B1:R1"/>
    <mergeCell ref="B3:F3"/>
    <mergeCell ref="B4:E6"/>
    <mergeCell ref="F4:F6"/>
    <mergeCell ref="G4:G6"/>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4:I29"/>
  <sheetViews>
    <sheetView workbookViewId="0" topLeftCell="A7">
      <selection activeCell="H46" sqref="H46:H47"/>
    </sheetView>
  </sheetViews>
  <sheetFormatPr defaultColWidth="11.57421875" defaultRowHeight="15"/>
  <cols>
    <col min="1" max="2" width="11.57421875" style="638" customWidth="1"/>
    <col min="3" max="3" width="31.57421875" style="638" customWidth="1"/>
    <col min="4" max="4" width="53.8515625" style="638" customWidth="1"/>
    <col min="5" max="7" width="11.57421875" style="638" customWidth="1"/>
    <col min="8" max="8" width="13.7109375" style="638" customWidth="1"/>
    <col min="9" max="16384" width="11.57421875" style="638" customWidth="1"/>
  </cols>
  <sheetData>
    <row r="3" ht="12.75" thickBot="1"/>
    <row r="4" spans="3:4" ht="21" customHeight="1" thickBot="1">
      <c r="C4" s="912" t="s">
        <v>705</v>
      </c>
      <c r="D4" s="913"/>
    </row>
    <row r="5" spans="3:4" ht="18.75" customHeight="1" thickBot="1">
      <c r="C5" s="912" t="s">
        <v>706</v>
      </c>
      <c r="D5" s="913"/>
    </row>
    <row r="6" spans="3:4" ht="18.75" customHeight="1" thickBot="1">
      <c r="C6" s="639" t="s">
        <v>707</v>
      </c>
      <c r="D6" s="640" t="s">
        <v>708</v>
      </c>
    </row>
    <row r="7" spans="3:4" ht="36.75" thickBot="1">
      <c r="C7" s="641" t="s">
        <v>709</v>
      </c>
      <c r="D7" s="642" t="s">
        <v>710</v>
      </c>
    </row>
    <row r="8" spans="3:4" ht="45.75" customHeight="1">
      <c r="C8" s="643" t="s">
        <v>711</v>
      </c>
      <c r="D8" s="914" t="s">
        <v>712</v>
      </c>
    </row>
    <row r="9" spans="3:4" ht="34.5" customHeight="1" thickBot="1">
      <c r="C9" s="644" t="s">
        <v>713</v>
      </c>
      <c r="D9" s="915"/>
    </row>
    <row r="10" spans="3:4" ht="32.25" customHeight="1" thickBot="1">
      <c r="C10" s="641" t="s">
        <v>714</v>
      </c>
      <c r="D10" s="642" t="s">
        <v>715</v>
      </c>
    </row>
    <row r="11" spans="3:5" ht="48.75" thickBot="1">
      <c r="C11" s="641" t="s">
        <v>716</v>
      </c>
      <c r="D11" s="642" t="s">
        <v>717</v>
      </c>
      <c r="E11" s="645"/>
    </row>
    <row r="12" spans="3:4" ht="29.25" customHeight="1" thickBot="1">
      <c r="C12" s="916" t="s">
        <v>718</v>
      </c>
      <c r="D12" s="917"/>
    </row>
    <row r="13" ht="12.75" customHeight="1">
      <c r="C13" s="646" t="s">
        <v>719</v>
      </c>
    </row>
    <row r="14" s="647" customFormat="1" ht="15"/>
    <row r="15" spans="1:9" s="649" customFormat="1" ht="27" customHeight="1">
      <c r="A15" s="648"/>
      <c r="C15" s="905" t="s">
        <v>720</v>
      </c>
      <c r="D15" s="905"/>
      <c r="E15" s="647"/>
      <c r="F15" s="910" t="s">
        <v>721</v>
      </c>
      <c r="G15" s="911"/>
      <c r="H15" s="647"/>
      <c r="I15" s="647"/>
    </row>
    <row r="16" spans="1:9" s="649" customFormat="1" ht="15">
      <c r="A16" s="648"/>
      <c r="C16" s="905" t="s">
        <v>7</v>
      </c>
      <c r="D16" s="905"/>
      <c r="E16" s="647"/>
      <c r="F16" s="650" t="s">
        <v>722</v>
      </c>
      <c r="G16" s="650" t="s">
        <v>723</v>
      </c>
      <c r="H16" s="647"/>
      <c r="I16" s="647"/>
    </row>
    <row r="17" spans="1:9" s="649" customFormat="1" ht="15">
      <c r="A17" s="648"/>
      <c r="C17" s="895" t="s">
        <v>724</v>
      </c>
      <c r="D17" s="895"/>
      <c r="E17" s="647"/>
      <c r="F17" s="896">
        <v>25</v>
      </c>
      <c r="G17" s="897"/>
      <c r="H17" s="647"/>
      <c r="I17" s="647"/>
    </row>
    <row r="18" spans="1:9" s="649" customFormat="1" ht="15">
      <c r="A18" s="648"/>
      <c r="B18" s="648"/>
      <c r="C18" s="906" t="s">
        <v>725</v>
      </c>
      <c r="D18" s="907"/>
      <c r="E18" s="647"/>
      <c r="F18" s="899">
        <v>0</v>
      </c>
      <c r="G18" s="651">
        <v>-50</v>
      </c>
      <c r="H18" s="901" t="s">
        <v>726</v>
      </c>
      <c r="I18" s="647"/>
    </row>
    <row r="19" spans="1:9" s="649" customFormat="1" ht="15">
      <c r="A19" s="648"/>
      <c r="B19" s="648"/>
      <c r="C19" s="908"/>
      <c r="D19" s="909"/>
      <c r="E19" s="647"/>
      <c r="F19" s="900"/>
      <c r="G19" s="652">
        <v>100</v>
      </c>
      <c r="H19" s="902"/>
      <c r="I19" s="647"/>
    </row>
    <row r="20" spans="1:9" s="649" customFormat="1" ht="13.5">
      <c r="A20" s="648"/>
      <c r="B20" s="648"/>
      <c r="C20" s="895" t="s">
        <v>727</v>
      </c>
      <c r="D20" s="895"/>
      <c r="E20" s="647"/>
      <c r="F20" s="896">
        <v>30</v>
      </c>
      <c r="G20" s="897"/>
      <c r="H20" s="647"/>
      <c r="I20" s="647"/>
    </row>
    <row r="21" spans="1:9" s="649" customFormat="1" ht="15">
      <c r="A21" s="648"/>
      <c r="B21" s="648"/>
      <c r="C21" s="898" t="s">
        <v>728</v>
      </c>
      <c r="D21" s="898"/>
      <c r="E21" s="647"/>
      <c r="F21" s="899">
        <v>0</v>
      </c>
      <c r="G21" s="651">
        <v>-100</v>
      </c>
      <c r="H21" s="901" t="s">
        <v>729</v>
      </c>
      <c r="I21" s="647"/>
    </row>
    <row r="22" spans="1:9" s="649" customFormat="1" ht="15">
      <c r="A22" s="648"/>
      <c r="B22" s="648"/>
      <c r="C22" s="898"/>
      <c r="D22" s="898"/>
      <c r="E22" s="647"/>
      <c r="F22" s="900"/>
      <c r="G22" s="652">
        <v>400</v>
      </c>
      <c r="H22" s="902"/>
      <c r="I22" s="647"/>
    </row>
    <row r="24" spans="3:5" ht="15">
      <c r="C24" s="903" t="s">
        <v>730</v>
      </c>
      <c r="D24" s="904"/>
      <c r="E24" s="645"/>
    </row>
    <row r="25" spans="3:5" ht="13.5">
      <c r="C25" s="653" t="s">
        <v>731</v>
      </c>
      <c r="D25" s="654" t="s">
        <v>732</v>
      </c>
      <c r="E25" s="645"/>
    </row>
    <row r="26" spans="3:5" ht="15">
      <c r="C26" s="655" t="s">
        <v>733</v>
      </c>
      <c r="D26" s="656">
        <f>F20</f>
        <v>30</v>
      </c>
      <c r="E26" s="645"/>
    </row>
    <row r="27" spans="3:5" ht="15">
      <c r="C27" s="655" t="s">
        <v>734</v>
      </c>
      <c r="D27" s="656">
        <f>SQRT(SUMSQ(F17,AVERAGE(G18)))</f>
        <v>55.90169943749474</v>
      </c>
      <c r="E27" s="645"/>
    </row>
    <row r="29" spans="3:4" ht="209.45" customHeight="1">
      <c r="C29" s="894" t="s">
        <v>735</v>
      </c>
      <c r="D29" s="894"/>
    </row>
  </sheetData>
  <mergeCells count="19">
    <mergeCell ref="F15:G15"/>
    <mergeCell ref="C4:D4"/>
    <mergeCell ref="C5:D5"/>
    <mergeCell ref="D8:D9"/>
    <mergeCell ref="C12:D12"/>
    <mergeCell ref="C15:D15"/>
    <mergeCell ref="H21:H22"/>
    <mergeCell ref="C24:D24"/>
    <mergeCell ref="C16:D16"/>
    <mergeCell ref="C17:D17"/>
    <mergeCell ref="F17:G17"/>
    <mergeCell ref="C18:D19"/>
    <mergeCell ref="F18:F19"/>
    <mergeCell ref="H18:H19"/>
    <mergeCell ref="C29:D29"/>
    <mergeCell ref="C20:D20"/>
    <mergeCell ref="F20:G20"/>
    <mergeCell ref="C21:D22"/>
    <mergeCell ref="F21:F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ABCD"/>
  </sheetPr>
  <dimension ref="A1:Y15"/>
  <sheetViews>
    <sheetView zoomScale="90" zoomScaleNormal="90" workbookViewId="0" topLeftCell="I1">
      <selection activeCell="L11" sqref="L11"/>
    </sheetView>
  </sheetViews>
  <sheetFormatPr defaultColWidth="11.421875" defaultRowHeight="15"/>
  <cols>
    <col min="1" max="1" width="4.7109375" style="7" customWidth="1"/>
    <col min="2" max="2" width="11.421875" style="2" customWidth="1"/>
    <col min="3" max="3" width="7.421875" style="55" bestFit="1" customWidth="1"/>
    <col min="4" max="5" width="10.421875" style="2" customWidth="1"/>
    <col min="6" max="6" width="33.421875" style="2" customWidth="1"/>
    <col min="7" max="7" width="52.8515625" style="2" customWidth="1"/>
    <col min="8" max="8" width="32.7109375" style="2" customWidth="1"/>
    <col min="9" max="9" width="80.28125" style="2" customWidth="1"/>
    <col min="10" max="10" width="55.57421875" style="69" customWidth="1"/>
    <col min="11" max="11" width="13.7109375" style="2" bestFit="1" customWidth="1"/>
    <col min="12" max="12" width="68.140625" style="2" customWidth="1"/>
    <col min="13" max="13" width="32.00390625" style="2" customWidth="1"/>
    <col min="14" max="14" width="13.28125" style="2" customWidth="1"/>
    <col min="15" max="15" width="26.421875" style="2" customWidth="1"/>
    <col min="16" max="18" width="11.421875" style="2" customWidth="1"/>
    <col min="19" max="19" width="18.140625" style="2" customWidth="1"/>
    <col min="20" max="20" width="38.28125" style="2" customWidth="1"/>
    <col min="21" max="21" width="11.421875" style="2" customWidth="1"/>
    <col min="22" max="22" width="14.28125" style="2" customWidth="1"/>
    <col min="23" max="23" width="11.421875" style="2" customWidth="1"/>
    <col min="24" max="25" width="42.28125" style="2" customWidth="1"/>
    <col min="26" max="16384" width="11.421875" style="2" customWidth="1"/>
  </cols>
  <sheetData>
    <row r="1" spans="2:25" s="106" customFormat="1" ht="15">
      <c r="B1" s="108" t="s">
        <v>221</v>
      </c>
      <c r="C1" s="99"/>
      <c r="D1" s="107"/>
      <c r="E1" s="99"/>
      <c r="F1" s="108"/>
      <c r="G1" s="109"/>
      <c r="H1" s="109"/>
      <c r="I1" s="108"/>
      <c r="J1" s="110"/>
      <c r="K1" s="99"/>
      <c r="L1" s="99"/>
      <c r="M1" s="108"/>
      <c r="N1" s="108"/>
      <c r="O1" s="99"/>
      <c r="Q1" s="99"/>
      <c r="R1" s="99"/>
      <c r="S1" s="99"/>
      <c r="V1" s="99"/>
      <c r="X1" s="99"/>
      <c r="Y1" s="108"/>
    </row>
    <row r="2" spans="2:25" s="111" customFormat="1" ht="15">
      <c r="B2" s="113" t="s">
        <v>218</v>
      </c>
      <c r="C2" s="105"/>
      <c r="D2" s="112"/>
      <c r="E2" s="105"/>
      <c r="F2" s="113"/>
      <c r="G2" s="114"/>
      <c r="H2" s="114"/>
      <c r="I2" s="113"/>
      <c r="J2" s="115"/>
      <c r="K2" s="105"/>
      <c r="L2" s="105"/>
      <c r="M2" s="113"/>
      <c r="N2" s="113"/>
      <c r="O2" s="105"/>
      <c r="Q2" s="105"/>
      <c r="R2" s="105"/>
      <c r="S2" s="105"/>
      <c r="V2" s="105"/>
      <c r="X2" s="105"/>
      <c r="Y2" s="113"/>
    </row>
    <row r="3" spans="2:25" s="98" customFormat="1" ht="15">
      <c r="B3" s="99"/>
      <c r="C3" s="100"/>
      <c r="D3" s="101"/>
      <c r="E3" s="100"/>
      <c r="F3" s="102"/>
      <c r="G3" s="103"/>
      <c r="H3" s="103"/>
      <c r="I3" s="102"/>
      <c r="J3" s="104"/>
      <c r="K3" s="100"/>
      <c r="L3" s="100"/>
      <c r="M3" s="102"/>
      <c r="N3" s="102"/>
      <c r="O3" s="100"/>
      <c r="Q3" s="100"/>
      <c r="R3" s="100"/>
      <c r="S3" s="100"/>
      <c r="V3" s="100"/>
      <c r="X3" s="100"/>
      <c r="Y3" s="102"/>
    </row>
    <row r="4" spans="1:10" s="116" customFormat="1" ht="12">
      <c r="A4" s="116" t="s">
        <v>219</v>
      </c>
      <c r="J4" s="162"/>
    </row>
    <row r="6" spans="2:25" s="73" customFormat="1" ht="69" customHeight="1">
      <c r="B6" s="759" t="s">
        <v>206</v>
      </c>
      <c r="C6" s="759"/>
      <c r="D6" s="759"/>
      <c r="E6" s="759"/>
      <c r="F6" s="82" t="s">
        <v>23</v>
      </c>
      <c r="G6" s="82" t="s">
        <v>207</v>
      </c>
      <c r="H6" s="82" t="s">
        <v>208</v>
      </c>
      <c r="I6" s="82" t="s">
        <v>209</v>
      </c>
      <c r="J6" s="83" t="s">
        <v>25</v>
      </c>
      <c r="K6" s="82" t="s">
        <v>210</v>
      </c>
      <c r="L6" s="82" t="s">
        <v>26</v>
      </c>
      <c r="M6" s="82" t="s">
        <v>27</v>
      </c>
      <c r="N6" s="82" t="s">
        <v>211</v>
      </c>
      <c r="O6" s="82" t="s">
        <v>28</v>
      </c>
      <c r="P6" s="82" t="s">
        <v>29</v>
      </c>
      <c r="Q6" s="72"/>
      <c r="R6" s="82" t="s">
        <v>206</v>
      </c>
      <c r="S6" s="82" t="s">
        <v>23</v>
      </c>
      <c r="T6" s="82" t="s">
        <v>212</v>
      </c>
      <c r="U6" s="82" t="s">
        <v>213</v>
      </c>
      <c r="V6" s="82" t="s">
        <v>214</v>
      </c>
      <c r="W6" s="82" t="s">
        <v>210</v>
      </c>
      <c r="X6" s="82" t="s">
        <v>26</v>
      </c>
      <c r="Y6" s="82" t="s">
        <v>29</v>
      </c>
    </row>
    <row r="7" spans="2:25" s="74" customFormat="1" ht="12">
      <c r="B7" s="89">
        <v>6</v>
      </c>
      <c r="C7" s="90"/>
      <c r="D7" s="91"/>
      <c r="E7" s="92"/>
      <c r="F7" s="84" t="s">
        <v>217</v>
      </c>
      <c r="G7" s="85"/>
      <c r="H7" s="85"/>
      <c r="I7" s="86"/>
      <c r="J7" s="87"/>
      <c r="K7" s="88"/>
      <c r="L7" s="84"/>
      <c r="M7" s="84"/>
      <c r="N7" s="86"/>
      <c r="O7" s="84"/>
      <c r="P7" s="86"/>
      <c r="R7" s="86">
        <v>6</v>
      </c>
      <c r="S7" s="86" t="s">
        <v>215</v>
      </c>
      <c r="T7" s="86"/>
      <c r="U7" s="86"/>
      <c r="V7" s="86"/>
      <c r="W7" s="86"/>
      <c r="X7" s="86"/>
      <c r="Y7" s="86"/>
    </row>
    <row r="8" spans="2:25" s="80" customFormat="1" ht="108.75" customHeight="1">
      <c r="B8" s="93"/>
      <c r="C8" s="94" t="s">
        <v>97</v>
      </c>
      <c r="D8" s="95"/>
      <c r="E8" s="96"/>
      <c r="F8" s="75" t="s">
        <v>62</v>
      </c>
      <c r="G8" s="97" t="s">
        <v>648</v>
      </c>
      <c r="H8" s="76"/>
      <c r="I8" s="76"/>
      <c r="J8" s="77"/>
      <c r="K8" s="77"/>
      <c r="L8" s="76"/>
      <c r="M8" s="76"/>
      <c r="N8" s="77"/>
      <c r="O8" s="76"/>
      <c r="P8" s="76"/>
      <c r="Q8" s="78"/>
      <c r="R8" s="79" t="s">
        <v>97</v>
      </c>
      <c r="S8" s="75" t="s">
        <v>62</v>
      </c>
      <c r="T8" s="76"/>
      <c r="U8" s="77"/>
      <c r="V8" s="76"/>
      <c r="W8" s="77"/>
      <c r="X8" s="76"/>
      <c r="Y8" s="76"/>
    </row>
    <row r="9" spans="2:25" s="81" customFormat="1" ht="100.5" customHeight="1">
      <c r="B9" s="760"/>
      <c r="C9" s="762"/>
      <c r="D9" s="764" t="s">
        <v>84</v>
      </c>
      <c r="E9" s="766"/>
      <c r="F9" s="770" t="s">
        <v>106</v>
      </c>
      <c r="G9" s="770" t="s">
        <v>647</v>
      </c>
      <c r="H9" s="772" t="s">
        <v>775</v>
      </c>
      <c r="I9" s="535" t="s">
        <v>299</v>
      </c>
      <c r="J9" s="535" t="s">
        <v>483</v>
      </c>
      <c r="K9" s="530">
        <v>1</v>
      </c>
      <c r="L9" s="529" t="s">
        <v>703</v>
      </c>
      <c r="M9" s="172"/>
      <c r="N9" s="768" t="s">
        <v>216</v>
      </c>
      <c r="O9" s="174"/>
      <c r="P9" s="176"/>
      <c r="R9" s="747" t="s">
        <v>84</v>
      </c>
      <c r="S9" s="750" t="s">
        <v>106</v>
      </c>
      <c r="T9" s="536" t="s">
        <v>649</v>
      </c>
      <c r="U9" s="537" t="s">
        <v>33</v>
      </c>
      <c r="V9" s="537" t="s">
        <v>33</v>
      </c>
      <c r="W9" s="753">
        <v>1</v>
      </c>
      <c r="X9" s="532" t="s">
        <v>301</v>
      </c>
      <c r="Y9" s="756" t="s">
        <v>303</v>
      </c>
    </row>
    <row r="10" spans="2:25" s="81" customFormat="1" ht="109.5" customHeight="1">
      <c r="B10" s="761"/>
      <c r="C10" s="763"/>
      <c r="D10" s="765"/>
      <c r="E10" s="767"/>
      <c r="F10" s="771"/>
      <c r="G10" s="771"/>
      <c r="H10" s="773"/>
      <c r="I10" s="535" t="s">
        <v>300</v>
      </c>
      <c r="J10" s="535" t="s">
        <v>484</v>
      </c>
      <c r="K10" s="533">
        <v>1</v>
      </c>
      <c r="L10" s="534" t="s">
        <v>704</v>
      </c>
      <c r="M10" s="173"/>
      <c r="N10" s="769"/>
      <c r="O10" s="175"/>
      <c r="P10" s="177"/>
      <c r="R10" s="748"/>
      <c r="S10" s="751"/>
      <c r="T10" s="531" t="s">
        <v>652</v>
      </c>
      <c r="U10" s="537" t="s">
        <v>33</v>
      </c>
      <c r="V10" s="537" t="s">
        <v>33</v>
      </c>
      <c r="W10" s="754"/>
      <c r="X10" s="531" t="s">
        <v>301</v>
      </c>
      <c r="Y10" s="757"/>
    </row>
    <row r="11" spans="1:25" ht="38.25" customHeight="1">
      <c r="A11" s="2"/>
      <c r="C11" s="2"/>
      <c r="R11" s="748"/>
      <c r="S11" s="751"/>
      <c r="T11" s="531" t="s">
        <v>651</v>
      </c>
      <c r="U11" s="537" t="s">
        <v>33</v>
      </c>
      <c r="V11" s="537" t="s">
        <v>33</v>
      </c>
      <c r="W11" s="754"/>
      <c r="X11" s="531" t="s">
        <v>301</v>
      </c>
      <c r="Y11" s="757"/>
    </row>
    <row r="12" spans="1:25" ht="38.25" customHeight="1">
      <c r="A12" s="2"/>
      <c r="C12" s="2"/>
      <c r="R12" s="748"/>
      <c r="S12" s="751"/>
      <c r="T12" s="531" t="s">
        <v>653</v>
      </c>
      <c r="U12" s="537" t="s">
        <v>33</v>
      </c>
      <c r="V12" s="537" t="s">
        <v>33</v>
      </c>
      <c r="W12" s="754"/>
      <c r="X12" s="531" t="s">
        <v>301</v>
      </c>
      <c r="Y12" s="757"/>
    </row>
    <row r="13" spans="1:25" ht="38.25" customHeight="1">
      <c r="A13" s="2"/>
      <c r="C13" s="2"/>
      <c r="R13" s="748"/>
      <c r="S13" s="751"/>
      <c r="T13" s="531" t="s">
        <v>298</v>
      </c>
      <c r="U13" s="537" t="s">
        <v>33</v>
      </c>
      <c r="V13" s="537" t="s">
        <v>33</v>
      </c>
      <c r="W13" s="754"/>
      <c r="X13" s="531" t="s">
        <v>301</v>
      </c>
      <c r="Y13" s="757"/>
    </row>
    <row r="14" spans="1:25" ht="38.25" customHeight="1">
      <c r="A14" s="2"/>
      <c r="C14" s="2"/>
      <c r="R14" s="748"/>
      <c r="S14" s="751"/>
      <c r="T14" s="531" t="s">
        <v>480</v>
      </c>
      <c r="U14" s="537" t="s">
        <v>33</v>
      </c>
      <c r="V14" s="537" t="s">
        <v>33</v>
      </c>
      <c r="W14" s="754"/>
      <c r="X14" s="531" t="s">
        <v>302</v>
      </c>
      <c r="Y14" s="757"/>
    </row>
    <row r="15" spans="1:25" ht="38.25" customHeight="1">
      <c r="A15" s="2"/>
      <c r="C15" s="2"/>
      <c r="R15" s="749"/>
      <c r="S15" s="752"/>
      <c r="T15" s="531" t="s">
        <v>650</v>
      </c>
      <c r="U15" s="537" t="s">
        <v>33</v>
      </c>
      <c r="V15" s="537" t="s">
        <v>33</v>
      </c>
      <c r="W15" s="755"/>
      <c r="X15" s="531" t="s">
        <v>302</v>
      </c>
      <c r="Y15" s="758"/>
    </row>
  </sheetData>
  <mergeCells count="13">
    <mergeCell ref="R9:R15"/>
    <mergeCell ref="S9:S15"/>
    <mergeCell ref="W9:W15"/>
    <mergeCell ref="Y9:Y15"/>
    <mergeCell ref="B6:E6"/>
    <mergeCell ref="B9:B10"/>
    <mergeCell ref="C9:C10"/>
    <mergeCell ref="D9:D10"/>
    <mergeCell ref="E9:E10"/>
    <mergeCell ref="N9:N10"/>
    <mergeCell ref="F9:F10"/>
    <mergeCell ref="G9:G10"/>
    <mergeCell ref="H9:H10"/>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0E9D"/>
  </sheetPr>
  <dimension ref="A1:Z75"/>
  <sheetViews>
    <sheetView tabSelected="1" zoomScale="85" zoomScaleNormal="85" workbookViewId="0" topLeftCell="A1">
      <selection activeCell="J8" sqref="J8"/>
    </sheetView>
  </sheetViews>
  <sheetFormatPr defaultColWidth="11.421875" defaultRowHeight="15"/>
  <cols>
    <col min="1" max="3" width="3.28125" style="7" customWidth="1"/>
    <col min="4" max="4" width="4.421875" style="7" customWidth="1"/>
    <col min="5" max="5" width="9.00390625" style="6" customWidth="1"/>
    <col min="6" max="6" width="56.421875" style="6" customWidth="1"/>
    <col min="7" max="8" width="18.7109375" style="6" customWidth="1"/>
    <col min="9" max="9" width="16.140625" style="6" customWidth="1"/>
    <col min="10" max="10" width="15.8515625" style="6" customWidth="1"/>
    <col min="11" max="11" width="11.421875" style="6" customWidth="1"/>
    <col min="12" max="12" width="13.140625" style="6" bestFit="1" customWidth="1"/>
    <col min="13" max="16384" width="11.421875" style="6" customWidth="1"/>
  </cols>
  <sheetData>
    <row r="1" spans="2:21" s="106" customFormat="1" ht="12.75">
      <c r="B1" s="108" t="s">
        <v>244</v>
      </c>
      <c r="C1" s="99"/>
      <c r="D1" s="107"/>
      <c r="E1" s="99"/>
      <c r="F1" s="108"/>
      <c r="G1" s="109"/>
      <c r="H1" s="109"/>
      <c r="I1" s="108"/>
      <c r="J1" s="110"/>
      <c r="K1" s="99"/>
      <c r="L1" s="99"/>
      <c r="M1" s="108"/>
      <c r="N1" s="108"/>
      <c r="O1" s="99"/>
      <c r="R1" s="99"/>
      <c r="T1" s="99"/>
      <c r="U1" s="108"/>
    </row>
    <row r="2" spans="2:21" s="111" customFormat="1" ht="12.75">
      <c r="B2" s="113" t="s">
        <v>223</v>
      </c>
      <c r="C2" s="105"/>
      <c r="D2" s="112"/>
      <c r="E2" s="105"/>
      <c r="F2" s="113"/>
      <c r="G2" s="114"/>
      <c r="H2" s="114"/>
      <c r="I2" s="113"/>
      <c r="J2" s="115"/>
      <c r="K2" s="105"/>
      <c r="L2" s="105"/>
      <c r="M2" s="113"/>
      <c r="N2" s="113"/>
      <c r="O2" s="105"/>
      <c r="R2" s="105"/>
      <c r="T2" s="105"/>
      <c r="U2" s="113"/>
    </row>
    <row r="3" spans="2:21" s="98" customFormat="1" ht="12.75">
      <c r="B3" s="99"/>
      <c r="C3" s="100"/>
      <c r="D3" s="101"/>
      <c r="E3" s="100"/>
      <c r="F3" s="102"/>
      <c r="G3" s="103"/>
      <c r="H3" s="103"/>
      <c r="I3" s="102"/>
      <c r="J3" s="104"/>
      <c r="K3" s="100"/>
      <c r="L3" s="100"/>
      <c r="M3" s="102"/>
      <c r="N3" s="102"/>
      <c r="O3" s="100"/>
      <c r="R3" s="100"/>
      <c r="T3" s="100"/>
      <c r="U3" s="102"/>
    </row>
    <row r="4" s="116" customFormat="1" ht="12">
      <c r="B4" s="116" t="s">
        <v>224</v>
      </c>
    </row>
    <row r="5" spans="1:5" ht="15">
      <c r="A5" s="6"/>
      <c r="B5" s="6"/>
      <c r="C5" s="6"/>
      <c r="D5" s="6"/>
      <c r="E5" s="7"/>
    </row>
    <row r="6" spans="2:5" ht="15.75" customHeight="1">
      <c r="B6" s="779" t="s">
        <v>225</v>
      </c>
      <c r="C6" s="779"/>
      <c r="D6" s="779"/>
      <c r="E6" s="779"/>
    </row>
    <row r="8" spans="1:17" s="118" customFormat="1" ht="75" customHeight="1">
      <c r="A8" s="119"/>
      <c r="B8" s="780" t="s">
        <v>245</v>
      </c>
      <c r="C8" s="780"/>
      <c r="D8" s="780"/>
      <c r="E8" s="780"/>
      <c r="F8" s="151" t="s">
        <v>226</v>
      </c>
      <c r="G8" s="152" t="s">
        <v>768</v>
      </c>
      <c r="H8" s="119"/>
      <c r="I8" s="119"/>
      <c r="J8" s="119"/>
      <c r="K8" s="119"/>
      <c r="L8" s="119"/>
      <c r="M8" s="119"/>
      <c r="O8" s="120"/>
      <c r="Q8" s="119"/>
    </row>
    <row r="9" spans="1:17" s="118" customFormat="1" ht="12.75">
      <c r="A9" s="119"/>
      <c r="B9" s="146">
        <v>6</v>
      </c>
      <c r="C9" s="147"/>
      <c r="D9" s="147"/>
      <c r="E9" s="148"/>
      <c r="F9" s="149" t="s">
        <v>100</v>
      </c>
      <c r="G9" s="150"/>
      <c r="H9" s="119"/>
      <c r="I9" s="119"/>
      <c r="J9" s="119"/>
      <c r="K9" s="119"/>
      <c r="L9" s="119"/>
      <c r="M9" s="119"/>
      <c r="O9" s="120"/>
      <c r="Q9" s="119"/>
    </row>
    <row r="10" spans="1:17" s="118" customFormat="1" ht="13.5" thickBot="1">
      <c r="A10" s="119"/>
      <c r="B10" s="142"/>
      <c r="C10" s="143" t="s">
        <v>97</v>
      </c>
      <c r="D10" s="143"/>
      <c r="E10" s="144"/>
      <c r="F10" s="145" t="s">
        <v>62</v>
      </c>
      <c r="G10" s="421"/>
      <c r="H10" s="119"/>
      <c r="I10" s="119"/>
      <c r="J10" s="119"/>
      <c r="K10" s="119"/>
      <c r="L10" s="119"/>
      <c r="M10" s="119"/>
      <c r="O10" s="120"/>
      <c r="Q10" s="119"/>
    </row>
    <row r="11" spans="1:17" s="118" customFormat="1" ht="13.9" customHeight="1" thickBot="1" thickTop="1">
      <c r="A11" s="119"/>
      <c r="B11" s="121"/>
      <c r="C11" s="122"/>
      <c r="D11" s="122" t="s">
        <v>84</v>
      </c>
      <c r="E11" s="123"/>
      <c r="F11" s="420" t="s">
        <v>106</v>
      </c>
      <c r="G11" s="424">
        <f>'FE y GEI 2014'!I90</f>
        <v>823.9893190554994</v>
      </c>
      <c r="H11" s="125"/>
      <c r="I11" s="119"/>
      <c r="J11" s="119"/>
      <c r="K11" s="119"/>
      <c r="L11" s="119"/>
      <c r="M11" s="119"/>
      <c r="O11" s="120"/>
      <c r="Q11" s="119"/>
    </row>
    <row r="12" spans="2:9" ht="15.75" thickTop="1">
      <c r="B12" s="119"/>
      <c r="H12" s="68"/>
      <c r="I12" s="68"/>
    </row>
    <row r="13" ht="15">
      <c r="N13" s="1"/>
    </row>
    <row r="14" spans="1:17" s="118" customFormat="1" ht="12.75">
      <c r="A14" s="119"/>
      <c r="C14" s="119"/>
      <c r="D14" s="119"/>
      <c r="E14" s="119"/>
      <c r="F14" s="119"/>
      <c r="G14" s="119"/>
      <c r="H14" s="119"/>
      <c r="I14" s="119"/>
      <c r="J14" s="119"/>
      <c r="K14" s="119"/>
      <c r="L14" s="119"/>
      <c r="M14" s="119"/>
      <c r="N14" s="119"/>
      <c r="O14" s="117"/>
      <c r="Q14" s="119"/>
    </row>
    <row r="15" spans="1:17" s="118" customFormat="1" ht="12.75">
      <c r="A15" s="119"/>
      <c r="G15" s="119"/>
      <c r="H15" s="119"/>
      <c r="I15" s="119"/>
      <c r="J15" s="119"/>
      <c r="K15" s="119"/>
      <c r="L15" s="119"/>
      <c r="M15" s="119"/>
      <c r="N15" s="119"/>
      <c r="O15" s="117"/>
      <c r="Q15" s="119"/>
    </row>
    <row r="16" spans="1:17" s="118" customFormat="1" ht="12.75">
      <c r="A16" s="119"/>
      <c r="B16" s="719"/>
      <c r="C16" s="719"/>
      <c r="D16" s="719"/>
      <c r="E16" s="779" t="s">
        <v>776</v>
      </c>
      <c r="F16" s="779"/>
      <c r="G16" s="119"/>
      <c r="H16" s="119"/>
      <c r="I16" s="119"/>
      <c r="J16" s="119"/>
      <c r="K16" s="119"/>
      <c r="L16" s="119"/>
      <c r="M16" s="119"/>
      <c r="N16" s="119"/>
      <c r="O16" s="117"/>
      <c r="Q16" s="119"/>
    </row>
    <row r="17" spans="1:17" s="120" customFormat="1" ht="12.75">
      <c r="A17" s="117"/>
      <c r="B17" s="117"/>
      <c r="C17" s="117"/>
      <c r="D17" s="117"/>
      <c r="E17" s="117"/>
      <c r="F17" s="117"/>
      <c r="G17" s="119"/>
      <c r="H17" s="119"/>
      <c r="I17" s="119"/>
      <c r="J17" s="119"/>
      <c r="K17" s="119"/>
      <c r="L17" s="119"/>
      <c r="M17" s="127"/>
      <c r="N17" s="127"/>
      <c r="O17" s="126"/>
      <c r="Q17" s="117"/>
    </row>
    <row r="18" spans="1:17" s="120" customFormat="1" ht="12.75">
      <c r="A18" s="117"/>
      <c r="B18" s="117"/>
      <c r="C18" s="117"/>
      <c r="D18" s="117"/>
      <c r="E18" s="733"/>
      <c r="F18" s="733"/>
      <c r="G18" s="733"/>
      <c r="H18" s="733"/>
      <c r="I18" s="733"/>
      <c r="J18" s="733"/>
      <c r="K18" s="733"/>
      <c r="L18" s="733"/>
      <c r="M18" s="117"/>
      <c r="N18" s="117"/>
      <c r="O18" s="126"/>
      <c r="Q18" s="117"/>
    </row>
    <row r="19" spans="1:17" s="120" customFormat="1" ht="28.5" customHeight="1">
      <c r="A19" s="117"/>
      <c r="B19" s="117"/>
      <c r="C19" s="117"/>
      <c r="D19" s="117"/>
      <c r="E19" s="776" t="s">
        <v>782</v>
      </c>
      <c r="F19" s="777"/>
      <c r="G19" s="777"/>
      <c r="H19" s="777"/>
      <c r="I19" s="777"/>
      <c r="J19" s="777"/>
      <c r="K19" s="777"/>
      <c r="L19" s="778"/>
      <c r="M19" s="117"/>
      <c r="N19" s="117"/>
      <c r="O19" s="126"/>
      <c r="Q19" s="117"/>
    </row>
    <row r="20" spans="1:26" s="734" customFormat="1" ht="18.75">
      <c r="A20" s="129"/>
      <c r="B20" s="128"/>
      <c r="C20" s="128"/>
      <c r="D20" s="128"/>
      <c r="E20" s="774" t="s">
        <v>777</v>
      </c>
      <c r="F20" s="775"/>
      <c r="G20" s="739" t="s">
        <v>783</v>
      </c>
      <c r="H20" s="739" t="s">
        <v>784</v>
      </c>
      <c r="I20" s="739" t="s">
        <v>785</v>
      </c>
      <c r="J20" s="739" t="s">
        <v>786</v>
      </c>
      <c r="K20" s="739" t="s">
        <v>227</v>
      </c>
      <c r="L20" s="739" t="s">
        <v>228</v>
      </c>
      <c r="M20" s="129"/>
      <c r="N20" s="129"/>
      <c r="O20" s="718"/>
      <c r="Q20" s="735"/>
      <c r="R20" s="735"/>
      <c r="S20" s="735"/>
      <c r="T20" s="735"/>
      <c r="U20" s="735"/>
      <c r="V20" s="735"/>
      <c r="W20" s="735"/>
      <c r="X20" s="735"/>
      <c r="Y20" s="735"/>
      <c r="Z20" s="735"/>
    </row>
    <row r="21" spans="1:26" s="120" customFormat="1" ht="13.15" customHeight="1">
      <c r="A21" s="117"/>
      <c r="B21" s="129"/>
      <c r="C21" s="129"/>
      <c r="D21" s="129"/>
      <c r="E21" s="791" t="s">
        <v>778</v>
      </c>
      <c r="F21" s="792"/>
      <c r="G21" s="149"/>
      <c r="H21" s="149"/>
      <c r="I21" s="149"/>
      <c r="J21" s="149"/>
      <c r="K21" s="149"/>
      <c r="L21" s="418"/>
      <c r="M21" s="129"/>
      <c r="O21" s="130"/>
      <c r="Q21" s="118"/>
      <c r="R21" s="118"/>
      <c r="S21" s="118"/>
      <c r="T21" s="118"/>
      <c r="U21" s="118"/>
      <c r="V21" s="118"/>
      <c r="W21" s="118"/>
      <c r="X21" s="118"/>
      <c r="Y21" s="118"/>
      <c r="Z21" s="118"/>
    </row>
    <row r="22" spans="1:26" s="120" customFormat="1" ht="15" customHeight="1">
      <c r="A22" s="117"/>
      <c r="B22" s="129"/>
      <c r="C22" s="129"/>
      <c r="D22" s="129"/>
      <c r="E22" s="793" t="s">
        <v>789</v>
      </c>
      <c r="F22" s="794"/>
      <c r="G22" s="145"/>
      <c r="H22" s="145"/>
      <c r="I22" s="145"/>
      <c r="J22" s="145"/>
      <c r="K22" s="145"/>
      <c r="L22" s="145"/>
      <c r="M22" s="129"/>
      <c r="O22" s="131"/>
      <c r="Q22" s="118"/>
      <c r="R22" s="118"/>
      <c r="S22" s="118"/>
      <c r="T22" s="118"/>
      <c r="U22" s="118"/>
      <c r="V22" s="118"/>
      <c r="W22" s="118"/>
      <c r="X22" s="118"/>
      <c r="Y22" s="118"/>
      <c r="Z22" s="118"/>
    </row>
    <row r="23" spans="1:15" s="118" customFormat="1" ht="12.75">
      <c r="A23" s="119"/>
      <c r="B23" s="132"/>
      <c r="C23" s="129"/>
      <c r="D23" s="132"/>
      <c r="E23" s="723">
        <v>1</v>
      </c>
      <c r="F23" s="720" t="s">
        <v>791</v>
      </c>
      <c r="G23" s="414"/>
      <c r="H23" s="414"/>
      <c r="I23" s="414"/>
      <c r="J23" s="124"/>
      <c r="K23" s="124"/>
      <c r="L23" s="124"/>
      <c r="M23" s="120"/>
      <c r="N23" s="133"/>
      <c r="O23" s="119"/>
    </row>
    <row r="24" spans="1:15" s="118" customFormat="1" ht="12.75">
      <c r="A24" s="119"/>
      <c r="B24" s="132"/>
      <c r="C24" s="129"/>
      <c r="D24" s="132"/>
      <c r="E24" s="723">
        <v>2</v>
      </c>
      <c r="F24" s="720" t="s">
        <v>779</v>
      </c>
      <c r="G24" s="721"/>
      <c r="H24" s="721"/>
      <c r="I24" s="721"/>
      <c r="J24" s="722"/>
      <c r="K24" s="722"/>
      <c r="L24" s="722"/>
      <c r="M24" s="120"/>
      <c r="N24" s="133"/>
      <c r="O24" s="119"/>
    </row>
    <row r="25" spans="1:15" s="118" customFormat="1" ht="12.75">
      <c r="A25" s="119"/>
      <c r="B25" s="132"/>
      <c r="C25" s="129"/>
      <c r="D25" s="132"/>
      <c r="E25" s="723">
        <v>3</v>
      </c>
      <c r="F25" s="720" t="s">
        <v>633</v>
      </c>
      <c r="G25" s="721"/>
      <c r="H25" s="721"/>
      <c r="I25" s="721"/>
      <c r="J25" s="722"/>
      <c r="K25" s="722"/>
      <c r="L25" s="722"/>
      <c r="M25" s="120"/>
      <c r="N25" s="133"/>
      <c r="O25" s="119"/>
    </row>
    <row r="26" spans="1:26" s="120" customFormat="1" ht="13.5" thickBot="1">
      <c r="A26" s="117"/>
      <c r="B26" s="129"/>
      <c r="C26" s="129"/>
      <c r="D26" s="129"/>
      <c r="E26" s="795" t="s">
        <v>792</v>
      </c>
      <c r="F26" s="796"/>
      <c r="G26" s="419"/>
      <c r="H26" s="419"/>
      <c r="I26" s="419"/>
      <c r="J26" s="419"/>
      <c r="K26" s="419"/>
      <c r="L26" s="736"/>
      <c r="M26" s="129"/>
      <c r="O26" s="131"/>
      <c r="Q26" s="118"/>
      <c r="R26" s="118"/>
      <c r="S26" s="118"/>
      <c r="T26" s="118"/>
      <c r="U26" s="118"/>
      <c r="V26" s="118"/>
      <c r="W26" s="118"/>
      <c r="X26" s="118"/>
      <c r="Y26" s="118"/>
      <c r="Z26" s="118"/>
    </row>
    <row r="27" spans="1:15" s="118" customFormat="1" ht="14.25" thickBot="1" thickTop="1">
      <c r="A27" s="119"/>
      <c r="B27" s="132"/>
      <c r="C27" s="129"/>
      <c r="D27" s="132"/>
      <c r="E27" s="728">
        <v>1</v>
      </c>
      <c r="F27" s="729" t="s">
        <v>106</v>
      </c>
      <c r="G27" s="730"/>
      <c r="H27" s="732">
        <f>'FE y GEI 2014'!H90</f>
        <v>39.23758662169045</v>
      </c>
      <c r="I27" s="730"/>
      <c r="J27" s="730"/>
      <c r="K27" s="730"/>
      <c r="L27" s="731"/>
      <c r="M27" s="120"/>
      <c r="N27" s="133"/>
      <c r="O27" s="119"/>
    </row>
    <row r="28" spans="1:15" s="118" customFormat="1" ht="13.5" thickTop="1">
      <c r="A28" s="119"/>
      <c r="B28" s="132"/>
      <c r="C28" s="129"/>
      <c r="D28" s="132"/>
      <c r="E28" s="726">
        <v>2</v>
      </c>
      <c r="F28" s="727" t="s">
        <v>780</v>
      </c>
      <c r="G28" s="726"/>
      <c r="H28" s="726"/>
      <c r="I28" s="726"/>
      <c r="J28" s="726"/>
      <c r="K28" s="726"/>
      <c r="L28" s="737"/>
      <c r="M28" s="120"/>
      <c r="N28" s="133"/>
      <c r="O28" s="119"/>
    </row>
    <row r="29" spans="1:15" s="118" customFormat="1" ht="12.75">
      <c r="A29" s="119"/>
      <c r="B29" s="132"/>
      <c r="C29" s="129"/>
      <c r="D29" s="132"/>
      <c r="E29" s="723">
        <v>3</v>
      </c>
      <c r="F29" s="720" t="s">
        <v>633</v>
      </c>
      <c r="G29" s="723"/>
      <c r="H29" s="723"/>
      <c r="I29" s="723"/>
      <c r="J29" s="723"/>
      <c r="K29" s="723"/>
      <c r="L29" s="738"/>
      <c r="M29" s="120"/>
      <c r="N29" s="133"/>
      <c r="O29" s="119"/>
    </row>
    <row r="30" spans="1:15" s="118" customFormat="1" ht="12.75">
      <c r="A30" s="119"/>
      <c r="B30" s="132"/>
      <c r="C30" s="129"/>
      <c r="D30" s="132"/>
      <c r="E30" s="793" t="s">
        <v>787</v>
      </c>
      <c r="F30" s="794"/>
      <c r="G30" s="145"/>
      <c r="H30" s="145"/>
      <c r="I30" s="145"/>
      <c r="J30" s="145"/>
      <c r="K30" s="145"/>
      <c r="L30" s="145"/>
      <c r="M30" s="120"/>
      <c r="N30" s="133"/>
      <c r="O30" s="119"/>
    </row>
    <row r="31" spans="1:15" s="118" customFormat="1" ht="12.75">
      <c r="A31" s="119"/>
      <c r="B31" s="134"/>
      <c r="C31" s="129"/>
      <c r="D31" s="134"/>
      <c r="E31" s="793" t="s">
        <v>788</v>
      </c>
      <c r="F31" s="794"/>
      <c r="G31" s="145"/>
      <c r="H31" s="145"/>
      <c r="I31" s="145"/>
      <c r="J31" s="145"/>
      <c r="K31" s="145"/>
      <c r="L31" s="145"/>
      <c r="M31" s="135"/>
      <c r="N31" s="133"/>
      <c r="O31" s="119"/>
    </row>
    <row r="32" spans="1:15" s="118" customFormat="1" ht="15">
      <c r="A32" s="119"/>
      <c r="B32" s="134"/>
      <c r="C32" s="129"/>
      <c r="D32" s="134"/>
      <c r="E32" s="119" t="s">
        <v>790</v>
      </c>
      <c r="F32" s="724"/>
      <c r="G32" s="725"/>
      <c r="H32" s="725"/>
      <c r="I32" s="725"/>
      <c r="J32" s="725"/>
      <c r="K32" s="725"/>
      <c r="L32" s="725"/>
      <c r="M32" s="135"/>
      <c r="N32" s="133"/>
      <c r="O32" s="119"/>
    </row>
    <row r="33" spans="1:16" s="118" customFormat="1" ht="12.75" customHeight="1">
      <c r="A33" s="119"/>
      <c r="C33" s="136"/>
      <c r="D33" s="136"/>
      <c r="E33" s="740" t="s">
        <v>781</v>
      </c>
      <c r="F33" s="137"/>
      <c r="G33" s="71"/>
      <c r="H33" s="71"/>
      <c r="I33" s="71"/>
      <c r="J33" s="71"/>
      <c r="K33" s="71"/>
      <c r="L33" s="71"/>
      <c r="M33" s="71"/>
      <c r="N33" s="71"/>
      <c r="O33" s="71"/>
      <c r="P33" s="119"/>
    </row>
    <row r="34" spans="1:16" s="118" customFormat="1" ht="12.75">
      <c r="A34" s="119"/>
      <c r="C34" s="136"/>
      <c r="D34" s="136"/>
      <c r="F34" s="137"/>
      <c r="G34" s="402"/>
      <c r="H34" s="402"/>
      <c r="I34" s="402"/>
      <c r="J34" s="402"/>
      <c r="K34" s="402"/>
      <c r="L34" s="402"/>
      <c r="M34" s="402"/>
      <c r="N34" s="402"/>
      <c r="O34" s="402"/>
      <c r="P34" s="119"/>
    </row>
    <row r="35" spans="1:16" s="118" customFormat="1" ht="12.75">
      <c r="A35" s="119"/>
      <c r="C35" s="136"/>
      <c r="D35" s="136"/>
      <c r="F35" s="137"/>
      <c r="G35" s="402"/>
      <c r="H35" s="402"/>
      <c r="I35" s="402"/>
      <c r="J35" s="402"/>
      <c r="K35" s="402"/>
      <c r="L35" s="402"/>
      <c r="M35" s="402"/>
      <c r="N35" s="402"/>
      <c r="O35" s="402"/>
      <c r="P35" s="119"/>
    </row>
    <row r="36" s="118" customFormat="1" ht="12">
      <c r="O36" s="120"/>
    </row>
    <row r="37" s="118" customFormat="1" ht="12">
      <c r="O37" s="120"/>
    </row>
    <row r="38" s="116" customFormat="1" ht="12">
      <c r="B38" s="116" t="s">
        <v>416</v>
      </c>
    </row>
    <row r="39" spans="4:15" s="118" customFormat="1" ht="12.75">
      <c r="D39" s="138"/>
      <c r="O39" s="120"/>
    </row>
    <row r="40" spans="4:15" s="118" customFormat="1" ht="12.75">
      <c r="D40" s="138"/>
      <c r="G40" s="139" t="s">
        <v>229</v>
      </c>
      <c r="O40" s="120"/>
    </row>
    <row r="41" spans="1:16" s="595" customFormat="1" ht="15.75">
      <c r="A41" s="118"/>
      <c r="B41" s="118"/>
      <c r="C41" s="118"/>
      <c r="D41" s="138"/>
      <c r="E41" s="118"/>
      <c r="F41" s="118"/>
      <c r="G41" s="118"/>
      <c r="H41" s="118"/>
      <c r="I41" s="118"/>
      <c r="J41" s="118"/>
      <c r="K41" s="118"/>
      <c r="L41" s="118"/>
      <c r="M41" s="118"/>
      <c r="N41" s="118"/>
      <c r="O41" s="120"/>
      <c r="P41" s="118"/>
    </row>
    <row r="42" spans="7:15" s="118" customFormat="1" ht="12">
      <c r="G42" s="784" t="s">
        <v>230</v>
      </c>
      <c r="H42" s="785"/>
      <c r="I42" s="785"/>
      <c r="J42" s="785"/>
      <c r="K42" s="785"/>
      <c r="L42" s="785"/>
      <c r="M42" s="786"/>
      <c r="O42" s="120"/>
    </row>
    <row r="43" spans="6:15" s="118" customFormat="1" ht="12">
      <c r="F43" s="140"/>
      <c r="G43" s="787" t="s">
        <v>229</v>
      </c>
      <c r="H43" s="788"/>
      <c r="I43" s="788"/>
      <c r="J43" s="788"/>
      <c r="K43" s="788"/>
      <c r="L43" s="788"/>
      <c r="M43" s="789"/>
      <c r="O43" s="120"/>
    </row>
    <row r="44" spans="7:15" s="118" customFormat="1" ht="12">
      <c r="G44" s="425" t="s">
        <v>231</v>
      </c>
      <c r="H44" s="426" t="s">
        <v>24</v>
      </c>
      <c r="I44" s="427"/>
      <c r="J44" s="790" t="s">
        <v>232</v>
      </c>
      <c r="K44" s="790"/>
      <c r="L44" s="790"/>
      <c r="M44" s="790"/>
      <c r="O44" s="120"/>
    </row>
    <row r="45" spans="6:15" s="118" customFormat="1" ht="12">
      <c r="F45" s="140"/>
      <c r="G45" s="428" t="s">
        <v>135</v>
      </c>
      <c r="H45" s="781" t="s">
        <v>233</v>
      </c>
      <c r="I45" s="782"/>
      <c r="J45" s="783" t="s">
        <v>234</v>
      </c>
      <c r="K45" s="783"/>
      <c r="L45" s="783"/>
      <c r="M45" s="783"/>
      <c r="O45" s="120"/>
    </row>
    <row r="46" spans="7:15" s="118" customFormat="1" ht="12">
      <c r="G46" s="428" t="s">
        <v>136</v>
      </c>
      <c r="H46" s="781" t="s">
        <v>235</v>
      </c>
      <c r="I46" s="782"/>
      <c r="J46" s="783" t="s">
        <v>236</v>
      </c>
      <c r="K46" s="783"/>
      <c r="L46" s="783"/>
      <c r="M46" s="783"/>
      <c r="O46" s="120"/>
    </row>
    <row r="47" spans="7:15" s="118" customFormat="1" ht="12">
      <c r="G47" s="428" t="s">
        <v>32</v>
      </c>
      <c r="H47" s="781" t="s">
        <v>237</v>
      </c>
      <c r="I47" s="782"/>
      <c r="J47" s="783" t="s">
        <v>238</v>
      </c>
      <c r="K47" s="783"/>
      <c r="L47" s="783"/>
      <c r="M47" s="783"/>
      <c r="O47" s="120"/>
    </row>
    <row r="48" spans="7:15" s="118" customFormat="1" ht="36.6" customHeight="1">
      <c r="G48" s="428" t="s">
        <v>137</v>
      </c>
      <c r="H48" s="781" t="s">
        <v>239</v>
      </c>
      <c r="I48" s="782"/>
      <c r="J48" s="783" t="s">
        <v>240</v>
      </c>
      <c r="K48" s="783"/>
      <c r="L48" s="783"/>
      <c r="M48" s="783"/>
      <c r="O48" s="120"/>
    </row>
    <row r="49" spans="7:15" s="118" customFormat="1" ht="73.15" customHeight="1">
      <c r="G49" s="428" t="s">
        <v>138</v>
      </c>
      <c r="H49" s="781" t="s">
        <v>241</v>
      </c>
      <c r="I49" s="782"/>
      <c r="J49" s="783" t="s">
        <v>242</v>
      </c>
      <c r="K49" s="783"/>
      <c r="L49" s="783"/>
      <c r="M49" s="783"/>
      <c r="O49" s="120"/>
    </row>
    <row r="50" spans="7:15" s="118" customFormat="1" ht="12">
      <c r="G50" s="797" t="s">
        <v>243</v>
      </c>
      <c r="H50" s="797"/>
      <c r="I50" s="797"/>
      <c r="J50" s="797"/>
      <c r="K50" s="797"/>
      <c r="L50" s="797"/>
      <c r="M50" s="797"/>
      <c r="O50" s="120"/>
    </row>
    <row r="51" s="118" customFormat="1" ht="12">
      <c r="O51" s="120"/>
    </row>
    <row r="52" s="118" customFormat="1" ht="12">
      <c r="O52" s="120"/>
    </row>
    <row r="53" spans="1:16" s="118" customFormat="1" ht="15">
      <c r="A53" s="7"/>
      <c r="B53" s="7"/>
      <c r="C53" s="7"/>
      <c r="D53" s="7"/>
      <c r="E53" s="6"/>
      <c r="F53" s="6"/>
      <c r="G53" s="6"/>
      <c r="H53" s="6"/>
      <c r="I53" s="6"/>
      <c r="J53" s="6"/>
      <c r="K53" s="6"/>
      <c r="L53" s="6"/>
      <c r="M53" s="6"/>
      <c r="N53" s="6"/>
      <c r="O53" s="6"/>
      <c r="P53" s="6"/>
    </row>
    <row r="54" spans="1:16" s="118" customFormat="1" ht="15">
      <c r="A54" s="7"/>
      <c r="B54" s="7"/>
      <c r="C54" s="7"/>
      <c r="D54" s="7"/>
      <c r="E54" s="6"/>
      <c r="F54" s="6"/>
      <c r="G54" s="6"/>
      <c r="H54" s="6"/>
      <c r="I54" s="6"/>
      <c r="J54" s="6"/>
      <c r="K54" s="6"/>
      <c r="L54" s="6"/>
      <c r="M54" s="6"/>
      <c r="N54" s="6"/>
      <c r="O54" s="6"/>
      <c r="P54" s="6"/>
    </row>
    <row r="55" spans="1:16" s="118" customFormat="1" ht="15">
      <c r="A55" s="7"/>
      <c r="B55" s="7"/>
      <c r="C55" s="7"/>
      <c r="D55" s="7"/>
      <c r="E55" s="6"/>
      <c r="F55" s="6"/>
      <c r="G55" s="6"/>
      <c r="H55" s="6"/>
      <c r="I55" s="6"/>
      <c r="J55" s="6"/>
      <c r="K55" s="6"/>
      <c r="L55" s="6"/>
      <c r="M55" s="6"/>
      <c r="N55" s="6"/>
      <c r="O55" s="6"/>
      <c r="P55" s="6"/>
    </row>
    <row r="74" spans="1:4" ht="15">
      <c r="A74" s="14"/>
      <c r="B74" s="14"/>
      <c r="C74" s="14"/>
      <c r="D74" s="14"/>
    </row>
    <row r="75" spans="1:4" ht="15">
      <c r="A75" s="14"/>
      <c r="B75" s="14"/>
      <c r="C75" s="14"/>
      <c r="D75" s="14"/>
    </row>
  </sheetData>
  <mergeCells count="24">
    <mergeCell ref="G50:M50"/>
    <mergeCell ref="H45:I45"/>
    <mergeCell ref="J45:M45"/>
    <mergeCell ref="H46:I46"/>
    <mergeCell ref="J46:M46"/>
    <mergeCell ref="H47:I47"/>
    <mergeCell ref="J47:M47"/>
    <mergeCell ref="E21:F21"/>
    <mergeCell ref="E22:F22"/>
    <mergeCell ref="E26:F26"/>
    <mergeCell ref="E30:F30"/>
    <mergeCell ref="E31:F31"/>
    <mergeCell ref="H48:I48"/>
    <mergeCell ref="J48:M48"/>
    <mergeCell ref="H49:I49"/>
    <mergeCell ref="J49:M49"/>
    <mergeCell ref="G42:M42"/>
    <mergeCell ref="G43:M43"/>
    <mergeCell ref="J44:M44"/>
    <mergeCell ref="E20:F20"/>
    <mergeCell ref="E19:L19"/>
    <mergeCell ref="E16:F16"/>
    <mergeCell ref="B6:E6"/>
    <mergeCell ref="B8:E8"/>
  </mergeCells>
  <conditionalFormatting sqref="O26:O30">
    <cfRule type="dataBar" priority="11">
      <dataBar minLength="0" maxLength="100">
        <cfvo type="min"/>
        <cfvo type="max"/>
        <color theme="6" tint="0.39998000860214233"/>
      </dataBar>
      <extLst>
        <ext xmlns:x14="http://schemas.microsoft.com/office/spreadsheetml/2009/9/main" uri="{B025F937-C7B1-47D3-B67F-A62EFF666E3E}">
          <x14:id>{687AF7CC-4BCE-4F8E-9DE5-BD65BEB77BEB}</x14:id>
        </ext>
      </extLst>
    </cfRule>
  </conditionalFormatting>
  <conditionalFormatting sqref="O26:O30 X21">
    <cfRule type="dataBar" priority="9">
      <dataBar minLength="0" maxLength="100">
        <cfvo type="min"/>
        <cfvo type="max"/>
        <color theme="6" tint="0.39998000860214233"/>
      </dataBar>
      <extLst>
        <ext xmlns:x14="http://schemas.microsoft.com/office/spreadsheetml/2009/9/main" uri="{B025F937-C7B1-47D3-B67F-A62EFF666E3E}">
          <x14:id>{45B5E77E-E238-4FA6-A752-9A9B00E3158A}</x14:id>
        </ext>
      </extLst>
    </cfRule>
  </conditionalFormatting>
  <conditionalFormatting sqref="O23:O25">
    <cfRule type="dataBar" priority="6">
      <dataBar minLength="0" maxLength="100">
        <cfvo type="min"/>
        <cfvo type="max"/>
        <color theme="6" tint="0.39998000860214233"/>
      </dataBar>
      <extLst>
        <ext xmlns:x14="http://schemas.microsoft.com/office/spreadsheetml/2009/9/main" uri="{B025F937-C7B1-47D3-B67F-A62EFF666E3E}">
          <x14:id>{CB547EA6-17B8-4D94-BE87-F0F58EAB5A89}</x14:id>
        </ext>
      </extLst>
    </cfRule>
  </conditionalFormatting>
  <conditionalFormatting sqref="V23:V25">
    <cfRule type="dataBar" priority="5">
      <dataBar minLength="0" maxLength="100">
        <cfvo type="min"/>
        <cfvo type="max"/>
        <color theme="6" tint="0.39998000860214233"/>
      </dataBar>
      <extLst>
        <ext xmlns:x14="http://schemas.microsoft.com/office/spreadsheetml/2009/9/main" uri="{B025F937-C7B1-47D3-B67F-A62EFF666E3E}">
          <x14:id>{B6764454-06BF-436B-A231-EC744C0D5680}</x14:id>
        </ext>
      </extLst>
    </cfRule>
  </conditionalFormatting>
  <conditionalFormatting sqref="O23:O25">
    <cfRule type="dataBar" priority="4">
      <dataBar minLength="0" maxLength="100">
        <cfvo type="min"/>
        <cfvo type="max"/>
        <color theme="6" tint="0.39998000860214233"/>
      </dataBar>
      <extLst>
        <ext xmlns:x14="http://schemas.microsoft.com/office/spreadsheetml/2009/9/main" uri="{B025F937-C7B1-47D3-B67F-A62EFF666E3E}">
          <x14:id>{20D93155-22E3-400F-8A96-D3695AF70500}</x14:id>
        </ext>
      </extLst>
    </cfRule>
  </conditionalFormatting>
  <conditionalFormatting sqref="O22">
    <cfRule type="dataBar" priority="3">
      <dataBar minLength="0" maxLength="100">
        <cfvo type="min"/>
        <cfvo type="max"/>
        <color theme="6" tint="0.39998000860214233"/>
      </dataBar>
      <extLst>
        <ext xmlns:x14="http://schemas.microsoft.com/office/spreadsheetml/2009/9/main" uri="{B025F937-C7B1-47D3-B67F-A62EFF666E3E}">
          <x14:id>{66E30D2E-7F6B-4FD9-A4FA-B531390238C6}</x14:id>
        </ext>
      </extLst>
    </cfRule>
  </conditionalFormatting>
  <conditionalFormatting sqref="V22">
    <cfRule type="dataBar" priority="2">
      <dataBar minLength="0" maxLength="100">
        <cfvo type="min"/>
        <cfvo type="max"/>
        <color theme="6" tint="0.39998000860214233"/>
      </dataBar>
      <extLst>
        <ext xmlns:x14="http://schemas.microsoft.com/office/spreadsheetml/2009/9/main" uri="{B025F937-C7B1-47D3-B67F-A62EFF666E3E}">
          <x14:id>{04BBDB33-9C15-4CA5-8AD9-5B82B8D5A6A8}</x14:id>
        </ext>
      </extLst>
    </cfRule>
  </conditionalFormatting>
  <conditionalFormatting sqref="O22">
    <cfRule type="dataBar" priority="1">
      <dataBar minLength="0" maxLength="100">
        <cfvo type="min"/>
        <cfvo type="max"/>
        <color theme="6" tint="0.39998000860214233"/>
      </dataBar>
      <extLst>
        <ext xmlns:x14="http://schemas.microsoft.com/office/spreadsheetml/2009/9/main" uri="{B025F937-C7B1-47D3-B67F-A62EFF666E3E}">
          <x14:id>{251D6A1F-F2BB-41E4-8C16-E6E7CACBAC7C}</x14:id>
        </ext>
      </extLst>
    </cfRule>
  </conditionalFormatting>
  <conditionalFormatting sqref="X21 V21 V26:V32">
    <cfRule type="dataBar" priority="13">
      <dataBar minLength="0" maxLength="100">
        <cfvo type="min"/>
        <cfvo type="max"/>
        <color theme="6" tint="0.39998000860214233"/>
      </dataBar>
      <extLst>
        <ext xmlns:x14="http://schemas.microsoft.com/office/spreadsheetml/2009/9/main" uri="{B025F937-C7B1-47D3-B67F-A62EFF666E3E}">
          <x14:id>{E701BA69-F40D-4F3D-83A7-6F4E5FFC5186}</x14:id>
        </ext>
      </extLst>
    </cfRule>
  </conditionalFormatting>
  <printOptions/>
  <pageMargins left="0.7" right="0.7" top="0.75" bottom="0.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dataBar" id="{687AF7CC-4BCE-4F8E-9DE5-BD65BEB77BEB}">
            <x14:dataBar minLength="0" maxLength="100">
              <x14:cfvo type="autoMin"/>
              <x14:cfvo type="autoMax"/>
              <x14:negativeFillColor rgb="FFFF0000"/>
              <x14:axisColor rgb="FF000000"/>
            </x14:dataBar>
            <x14:dxf/>
          </x14:cfRule>
          <xm:sqref>O26:O30</xm:sqref>
        </x14:conditionalFormatting>
        <x14:conditionalFormatting xmlns:xm="http://schemas.microsoft.com/office/excel/2006/main">
          <x14:cfRule type="dataBar" id="{45B5E77E-E238-4FA6-A752-9A9B00E3158A}">
            <x14:dataBar minLength="0" maxLength="100">
              <x14:cfvo type="autoMin"/>
              <x14:cfvo type="autoMax"/>
              <x14:negativeFillColor rgb="FFFF0000"/>
              <x14:axisColor rgb="FF000000"/>
            </x14:dataBar>
            <x14:dxf/>
          </x14:cfRule>
          <xm:sqref>O26:O30 X21</xm:sqref>
        </x14:conditionalFormatting>
        <x14:conditionalFormatting xmlns:xm="http://schemas.microsoft.com/office/excel/2006/main">
          <x14:cfRule type="dataBar" id="{CB547EA6-17B8-4D94-BE87-F0F58EAB5A89}">
            <x14:dataBar minLength="0" maxLength="100">
              <x14:cfvo type="autoMin"/>
              <x14:cfvo type="autoMax"/>
              <x14:negativeFillColor rgb="FFFF0000"/>
              <x14:axisColor rgb="FF000000"/>
            </x14:dataBar>
            <x14:dxf/>
          </x14:cfRule>
          <xm:sqref>O23:O25</xm:sqref>
        </x14:conditionalFormatting>
        <x14:conditionalFormatting xmlns:xm="http://schemas.microsoft.com/office/excel/2006/main">
          <x14:cfRule type="dataBar" id="{B6764454-06BF-436B-A231-EC744C0D5680}">
            <x14:dataBar minLength="0" maxLength="100">
              <x14:cfvo type="autoMin"/>
              <x14:cfvo type="autoMax"/>
              <x14:negativeFillColor rgb="FFFF0000"/>
              <x14:axisColor rgb="FF000000"/>
            </x14:dataBar>
            <x14:dxf/>
          </x14:cfRule>
          <xm:sqref>V23:V25</xm:sqref>
        </x14:conditionalFormatting>
        <x14:conditionalFormatting xmlns:xm="http://schemas.microsoft.com/office/excel/2006/main">
          <x14:cfRule type="dataBar" id="{20D93155-22E3-400F-8A96-D3695AF70500}">
            <x14:dataBar minLength="0" maxLength="100">
              <x14:cfvo type="autoMin"/>
              <x14:cfvo type="autoMax"/>
              <x14:negativeFillColor rgb="FFFF0000"/>
              <x14:axisColor rgb="FF000000"/>
            </x14:dataBar>
            <x14:dxf/>
          </x14:cfRule>
          <xm:sqref>O23:O25</xm:sqref>
        </x14:conditionalFormatting>
        <x14:conditionalFormatting xmlns:xm="http://schemas.microsoft.com/office/excel/2006/main">
          <x14:cfRule type="dataBar" id="{66E30D2E-7F6B-4FD9-A4FA-B531390238C6}">
            <x14:dataBar minLength="0" maxLength="100">
              <x14:cfvo type="autoMin"/>
              <x14:cfvo type="autoMax"/>
              <x14:negativeFillColor rgb="FFFF0000"/>
              <x14:axisColor rgb="FF000000"/>
            </x14:dataBar>
            <x14:dxf/>
          </x14:cfRule>
          <xm:sqref>O22</xm:sqref>
        </x14:conditionalFormatting>
        <x14:conditionalFormatting xmlns:xm="http://schemas.microsoft.com/office/excel/2006/main">
          <x14:cfRule type="dataBar" id="{04BBDB33-9C15-4CA5-8AD9-5B82B8D5A6A8}">
            <x14:dataBar minLength="0" maxLength="100">
              <x14:cfvo type="autoMin"/>
              <x14:cfvo type="autoMax"/>
              <x14:negativeFillColor rgb="FFFF0000"/>
              <x14:axisColor rgb="FF000000"/>
            </x14:dataBar>
            <x14:dxf/>
          </x14:cfRule>
          <xm:sqref>V22</xm:sqref>
        </x14:conditionalFormatting>
        <x14:conditionalFormatting xmlns:xm="http://schemas.microsoft.com/office/excel/2006/main">
          <x14:cfRule type="dataBar" id="{251D6A1F-F2BB-41E4-8C16-E6E7CACBAC7C}">
            <x14:dataBar minLength="0" maxLength="100">
              <x14:cfvo type="autoMin"/>
              <x14:cfvo type="autoMax"/>
              <x14:negativeFillColor rgb="FFFF0000"/>
              <x14:axisColor rgb="FF000000"/>
            </x14:dataBar>
            <x14:dxf/>
          </x14:cfRule>
          <xm:sqref>O22</xm:sqref>
        </x14:conditionalFormatting>
        <x14:conditionalFormatting xmlns:xm="http://schemas.microsoft.com/office/excel/2006/main">
          <x14:cfRule type="dataBar" id="{E701BA69-F40D-4F3D-83A7-6F4E5FFC5186}">
            <x14:dataBar minLength="0" maxLength="100">
              <x14:cfvo type="autoMin"/>
              <x14:cfvo type="autoMax"/>
              <x14:negativeFillColor rgb="FFFF0000"/>
              <x14:axisColor rgb="FF000000"/>
            </x14:dataBar>
            <x14:dxf/>
          </x14:cfRule>
          <xm:sqref>X21 V21 V26:V32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A007A"/>
    <pageSetUpPr fitToPage="1"/>
  </sheetPr>
  <dimension ref="A1:U210"/>
  <sheetViews>
    <sheetView showGridLines="0" zoomScale="90" zoomScaleNormal="90" workbookViewId="0" topLeftCell="A7">
      <selection activeCell="C22" sqref="C22"/>
    </sheetView>
  </sheetViews>
  <sheetFormatPr defaultColWidth="11.421875" defaultRowHeight="14.25" customHeight="1"/>
  <cols>
    <col min="1" max="1" width="5.28125" style="2" customWidth="1"/>
    <col min="2" max="2" width="14.7109375" style="2" customWidth="1"/>
    <col min="3" max="3" width="90.28125" style="2" customWidth="1"/>
    <col min="4" max="4" width="69.7109375" style="2" customWidth="1"/>
    <col min="5" max="5" width="18.57421875" style="69" customWidth="1"/>
    <col min="6" max="6" width="19.00390625" style="202" customWidth="1"/>
    <col min="7" max="7" width="18.8515625" style="2" customWidth="1"/>
    <col min="8" max="8" width="31.28125" style="2" customWidth="1"/>
    <col min="9" max="9" width="14.7109375" style="2" bestFit="1" customWidth="1"/>
    <col min="10" max="11" width="13.28125" style="69" customWidth="1"/>
    <col min="12" max="12" width="15.421875" style="69" bestFit="1" customWidth="1"/>
    <col min="13" max="13" width="14.28125" style="2" customWidth="1"/>
    <col min="14" max="14" width="10.28125" style="2" customWidth="1"/>
    <col min="15" max="15" width="15.00390625" style="2" customWidth="1"/>
    <col min="16" max="16" width="50.8515625" style="2" customWidth="1"/>
    <col min="17" max="17" width="16.421875" style="2" customWidth="1"/>
    <col min="18" max="19" width="11.421875" style="2" customWidth="1"/>
    <col min="20" max="16384" width="11.421875" style="2" customWidth="1"/>
  </cols>
  <sheetData>
    <row r="1" spans="2:21" s="106" customFormat="1" ht="14.45" customHeight="1">
      <c r="B1" s="106" t="s">
        <v>221</v>
      </c>
      <c r="G1" s="108"/>
      <c r="H1" s="109"/>
      <c r="I1" s="109"/>
      <c r="J1" s="108"/>
      <c r="K1" s="110"/>
      <c r="L1" s="99"/>
      <c r="M1" s="99"/>
      <c r="N1" s="108"/>
      <c r="O1" s="108"/>
      <c r="P1" s="99"/>
      <c r="R1" s="99"/>
      <c r="S1" s="99"/>
      <c r="T1" s="99"/>
      <c r="U1" s="108"/>
    </row>
    <row r="2" spans="2:21" s="111" customFormat="1" ht="28.9" customHeight="1">
      <c r="B2" s="811" t="s">
        <v>335</v>
      </c>
      <c r="C2" s="811"/>
      <c r="D2" s="811"/>
      <c r="E2" s="811"/>
      <c r="F2" s="811"/>
      <c r="G2" s="113"/>
      <c r="H2" s="114"/>
      <c r="I2" s="114"/>
      <c r="J2" s="113"/>
      <c r="K2" s="115"/>
      <c r="L2" s="105"/>
      <c r="M2" s="105"/>
      <c r="N2" s="113"/>
      <c r="O2" s="113"/>
      <c r="P2" s="105"/>
      <c r="R2" s="105"/>
      <c r="S2" s="105"/>
      <c r="T2" s="105"/>
      <c r="U2" s="113"/>
    </row>
    <row r="3" spans="3:21" s="98" customFormat="1" ht="12.75">
      <c r="C3" s="99"/>
      <c r="D3" s="100"/>
      <c r="E3" s="101"/>
      <c r="F3" s="100"/>
      <c r="G3" s="102"/>
      <c r="H3" s="103"/>
      <c r="I3" s="103"/>
      <c r="J3" s="102"/>
      <c r="K3" s="104"/>
      <c r="L3" s="100"/>
      <c r="M3" s="100"/>
      <c r="N3" s="102"/>
      <c r="O3" s="102"/>
      <c r="P3" s="100"/>
      <c r="R3" s="100"/>
      <c r="S3" s="100"/>
      <c r="T3" s="100"/>
      <c r="U3" s="102"/>
    </row>
    <row r="4" spans="3:6" s="116" customFormat="1" ht="12">
      <c r="C4" s="116" t="s">
        <v>222</v>
      </c>
      <c r="E4" s="162"/>
      <c r="F4" s="162"/>
    </row>
    <row r="5" spans="10:11" ht="14.25" customHeight="1">
      <c r="J5" s="2"/>
      <c r="K5" s="2"/>
    </row>
    <row r="6" spans="2:17" ht="14.25" customHeight="1">
      <c r="B6" s="802" t="s">
        <v>36</v>
      </c>
      <c r="C6" s="803"/>
      <c r="D6" s="803"/>
      <c r="E6" s="803"/>
      <c r="F6" s="804"/>
      <c r="G6" s="69"/>
      <c r="H6" s="33" t="s">
        <v>98</v>
      </c>
      <c r="I6" s="69"/>
      <c r="N6" s="36"/>
      <c r="O6" s="37"/>
      <c r="P6" s="37"/>
      <c r="Q6" s="38"/>
    </row>
    <row r="7" spans="2:17" ht="14.25" customHeight="1">
      <c r="B7" s="200" t="s">
        <v>22</v>
      </c>
      <c r="C7" s="805" t="s">
        <v>84</v>
      </c>
      <c r="D7" s="806"/>
      <c r="E7" s="806"/>
      <c r="F7" s="807"/>
      <c r="G7" s="69"/>
      <c r="H7" s="69"/>
      <c r="I7" s="69"/>
      <c r="L7" s="33"/>
      <c r="N7" s="35"/>
      <c r="O7" s="37"/>
      <c r="P7" s="37"/>
      <c r="Q7" s="38"/>
    </row>
    <row r="8" spans="2:9" ht="14.25" customHeight="1">
      <c r="B8" s="200" t="s">
        <v>203</v>
      </c>
      <c r="C8" s="799" t="s">
        <v>248</v>
      </c>
      <c r="D8" s="800"/>
      <c r="E8" s="800"/>
      <c r="F8" s="801"/>
      <c r="G8" s="69"/>
      <c r="H8" s="69"/>
      <c r="I8" s="69"/>
    </row>
    <row r="9" spans="2:9" ht="30" customHeight="1">
      <c r="B9" s="200" t="s">
        <v>110</v>
      </c>
      <c r="C9" s="799" t="s">
        <v>482</v>
      </c>
      <c r="D9" s="800"/>
      <c r="E9" s="800"/>
      <c r="F9" s="801"/>
      <c r="G9" s="69"/>
      <c r="H9" s="69"/>
      <c r="I9" s="69"/>
    </row>
    <row r="10" spans="2:9" ht="14.25" customHeight="1">
      <c r="B10" s="200" t="s">
        <v>204</v>
      </c>
      <c r="C10" s="799" t="s">
        <v>249</v>
      </c>
      <c r="D10" s="800"/>
      <c r="E10" s="800"/>
      <c r="F10" s="801"/>
      <c r="G10" s="69"/>
      <c r="H10" s="69"/>
      <c r="I10" s="69"/>
    </row>
    <row r="11" spans="2:9" ht="29.25" customHeight="1">
      <c r="B11" s="155" t="s">
        <v>205</v>
      </c>
      <c r="C11" s="799" t="s">
        <v>453</v>
      </c>
      <c r="D11" s="800"/>
      <c r="E11" s="800"/>
      <c r="F11" s="801"/>
      <c r="G11" s="69"/>
      <c r="H11" s="69"/>
      <c r="I11" s="69"/>
    </row>
    <row r="12" spans="8:11" ht="14.25" customHeight="1">
      <c r="H12" s="34"/>
      <c r="I12" s="34"/>
      <c r="J12" s="157"/>
      <c r="K12" s="157"/>
    </row>
    <row r="13" spans="1:11" ht="14.25" customHeight="1">
      <c r="A13" s="34"/>
      <c r="B13" s="34"/>
      <c r="C13" s="812" t="s">
        <v>327</v>
      </c>
      <c r="D13" s="813"/>
      <c r="E13" s="813"/>
      <c r="F13" s="814"/>
      <c r="G13" s="7"/>
      <c r="H13" s="34"/>
      <c r="I13" s="34"/>
      <c r="J13" s="157"/>
      <c r="K13" s="157"/>
    </row>
    <row r="14" spans="1:11" ht="14.25" customHeight="1">
      <c r="A14" s="34"/>
      <c r="B14" s="34"/>
      <c r="C14" s="206" t="s">
        <v>331</v>
      </c>
      <c r="D14" s="227" t="s">
        <v>63</v>
      </c>
      <c r="E14" s="228" t="s">
        <v>64</v>
      </c>
      <c r="F14" s="229" t="s">
        <v>315</v>
      </c>
      <c r="G14" s="7"/>
      <c r="H14" s="34"/>
      <c r="I14" s="34"/>
      <c r="J14" s="157"/>
      <c r="K14" s="157"/>
    </row>
    <row r="15" spans="1:11" ht="14.25" customHeight="1">
      <c r="A15" s="14"/>
      <c r="B15" s="14"/>
      <c r="C15" s="198" t="s">
        <v>253</v>
      </c>
      <c r="D15" s="230" t="s">
        <v>140</v>
      </c>
      <c r="E15" s="231" t="s">
        <v>168</v>
      </c>
      <c r="F15" s="232">
        <v>1849000</v>
      </c>
      <c r="G15" s="39"/>
      <c r="H15" s="34"/>
      <c r="I15" s="34"/>
      <c r="J15" s="157"/>
      <c r="K15" s="157"/>
    </row>
    <row r="16" spans="1:11" ht="14.25" customHeight="1">
      <c r="A16" s="14"/>
      <c r="B16" s="14"/>
      <c r="C16" s="187"/>
      <c r="D16" s="233" t="s">
        <v>174</v>
      </c>
      <c r="E16" s="234" t="s">
        <v>168</v>
      </c>
      <c r="F16" s="235">
        <v>6354000</v>
      </c>
      <c r="G16" s="39"/>
      <c r="H16" s="34"/>
      <c r="I16" s="34"/>
      <c r="J16" s="157"/>
      <c r="K16" s="157"/>
    </row>
    <row r="17" spans="1:12" ht="14.25" customHeight="1">
      <c r="A17" s="14"/>
      <c r="B17" s="14"/>
      <c r="C17" s="187"/>
      <c r="D17" s="233" t="s">
        <v>175</v>
      </c>
      <c r="E17" s="234" t="s">
        <v>168</v>
      </c>
      <c r="F17" s="235">
        <v>25534000</v>
      </c>
      <c r="G17" s="39"/>
      <c r="H17" s="809"/>
      <c r="I17" s="809"/>
      <c r="J17" s="221"/>
      <c r="K17" s="222"/>
      <c r="L17" s="2"/>
    </row>
    <row r="18" spans="1:12" ht="14.25" customHeight="1">
      <c r="A18" s="14"/>
      <c r="B18" s="14"/>
      <c r="C18" s="187"/>
      <c r="D18" s="233" t="s">
        <v>176</v>
      </c>
      <c r="E18" s="234" t="s">
        <v>168</v>
      </c>
      <c r="F18" s="235">
        <v>7536600.6</v>
      </c>
      <c r="G18" s="39"/>
      <c r="H18" s="810"/>
      <c r="I18" s="810"/>
      <c r="J18" s="34"/>
      <c r="K18" s="156"/>
      <c r="L18" s="2"/>
    </row>
    <row r="19" spans="1:11" ht="14.25" customHeight="1">
      <c r="A19" s="14"/>
      <c r="B19" s="14"/>
      <c r="C19" s="187"/>
      <c r="D19" s="233" t="s">
        <v>177</v>
      </c>
      <c r="E19" s="234" t="s">
        <v>168</v>
      </c>
      <c r="F19" s="235">
        <v>11911000</v>
      </c>
      <c r="G19" s="39"/>
      <c r="H19" s="798"/>
      <c r="I19" s="798"/>
      <c r="J19" s="217"/>
      <c r="K19" s="223"/>
    </row>
    <row r="20" spans="1:11" ht="14.25" customHeight="1">
      <c r="A20" s="14"/>
      <c r="B20" s="14"/>
      <c r="C20" s="187"/>
      <c r="D20" s="233" t="s">
        <v>178</v>
      </c>
      <c r="E20" s="234" t="s">
        <v>168</v>
      </c>
      <c r="F20" s="235">
        <v>636000</v>
      </c>
      <c r="G20" s="39"/>
      <c r="H20" s="224"/>
      <c r="I20" s="224"/>
      <c r="J20" s="217"/>
      <c r="K20" s="223"/>
    </row>
    <row r="21" spans="1:11" ht="14.25" customHeight="1">
      <c r="A21" s="14"/>
      <c r="B21" s="14"/>
      <c r="C21" s="191"/>
      <c r="D21" s="236" t="s">
        <v>65</v>
      </c>
      <c r="E21" s="234" t="s">
        <v>252</v>
      </c>
      <c r="F21" s="235">
        <v>1317440</v>
      </c>
      <c r="G21" s="39"/>
      <c r="H21" s="224"/>
      <c r="I21" s="224"/>
      <c r="J21" s="217"/>
      <c r="K21" s="223"/>
    </row>
    <row r="22" spans="1:11" ht="14.25" customHeight="1">
      <c r="A22" s="14"/>
      <c r="B22" s="14"/>
      <c r="C22" s="191"/>
      <c r="D22" s="236" t="s">
        <v>141</v>
      </c>
      <c r="E22" s="234" t="s">
        <v>252</v>
      </c>
      <c r="F22" s="235">
        <v>6170</v>
      </c>
      <c r="G22" s="39"/>
      <c r="H22" s="224"/>
      <c r="I22" s="224"/>
      <c r="J22" s="217"/>
      <c r="K22" s="223"/>
    </row>
    <row r="23" spans="1:11" ht="14.25" customHeight="1">
      <c r="A23" s="14"/>
      <c r="B23" s="14"/>
      <c r="C23" s="191"/>
      <c r="D23" s="236" t="s">
        <v>142</v>
      </c>
      <c r="E23" s="234" t="s">
        <v>252</v>
      </c>
      <c r="F23" s="235">
        <v>135390</v>
      </c>
      <c r="G23" s="39"/>
      <c r="H23" s="224"/>
      <c r="I23" s="224"/>
      <c r="J23" s="217"/>
      <c r="K23" s="223"/>
    </row>
    <row r="24" spans="1:11" ht="14.25" customHeight="1">
      <c r="A24" s="14"/>
      <c r="B24" s="14"/>
      <c r="C24" s="191"/>
      <c r="D24" s="236" t="s">
        <v>66</v>
      </c>
      <c r="E24" s="234" t="s">
        <v>252</v>
      </c>
      <c r="F24" s="235">
        <v>196230</v>
      </c>
      <c r="G24" s="39"/>
      <c r="H24" s="224"/>
      <c r="I24" s="224"/>
      <c r="J24" s="217"/>
      <c r="K24" s="223"/>
    </row>
    <row r="25" spans="1:11" ht="14.25" customHeight="1">
      <c r="A25" s="14"/>
      <c r="B25" s="14"/>
      <c r="C25" s="191"/>
      <c r="D25" s="236" t="s">
        <v>143</v>
      </c>
      <c r="E25" s="234" t="s">
        <v>252</v>
      </c>
      <c r="F25" s="235">
        <v>4160</v>
      </c>
      <c r="G25" s="39"/>
      <c r="H25" s="808"/>
      <c r="I25" s="808"/>
      <c r="J25" s="217"/>
      <c r="K25" s="223"/>
    </row>
    <row r="26" spans="1:11" ht="14.25" customHeight="1">
      <c r="A26" s="14"/>
      <c r="B26" s="14"/>
      <c r="C26" s="191"/>
      <c r="D26" s="236" t="s">
        <v>144</v>
      </c>
      <c r="E26" s="234" t="s">
        <v>252</v>
      </c>
      <c r="F26" s="235">
        <v>34420</v>
      </c>
      <c r="G26" s="39"/>
      <c r="H26" s="218"/>
      <c r="I26" s="218"/>
      <c r="J26" s="217"/>
      <c r="K26" s="223"/>
    </row>
    <row r="27" spans="1:11" ht="14.25" customHeight="1">
      <c r="A27" s="14"/>
      <c r="B27" s="14"/>
      <c r="C27" s="191"/>
      <c r="D27" s="236" t="s">
        <v>145</v>
      </c>
      <c r="E27" s="234" t="s">
        <v>252</v>
      </c>
      <c r="F27" s="235">
        <v>12600</v>
      </c>
      <c r="G27" s="39"/>
      <c r="H27" s="218"/>
      <c r="I27" s="218"/>
      <c r="J27" s="217"/>
      <c r="K27" s="223"/>
    </row>
    <row r="28" spans="1:11" ht="14.25" customHeight="1">
      <c r="A28" s="14"/>
      <c r="B28" s="14"/>
      <c r="C28" s="191"/>
      <c r="D28" s="236" t="s">
        <v>67</v>
      </c>
      <c r="E28" s="234" t="s">
        <v>168</v>
      </c>
      <c r="F28" s="235">
        <v>9664400</v>
      </c>
      <c r="G28" s="7"/>
      <c r="H28" s="218"/>
      <c r="I28" s="218"/>
      <c r="J28" s="217"/>
      <c r="K28" s="223"/>
    </row>
    <row r="29" spans="1:11" ht="14.25" customHeight="1">
      <c r="A29" s="14"/>
      <c r="B29" s="14"/>
      <c r="C29" s="191"/>
      <c r="D29" s="236" t="s">
        <v>317</v>
      </c>
      <c r="E29" s="234" t="s">
        <v>168</v>
      </c>
      <c r="F29" s="235">
        <v>25695000</v>
      </c>
      <c r="G29" s="7"/>
      <c r="H29" s="218"/>
      <c r="I29" s="218"/>
      <c r="J29" s="217"/>
      <c r="K29" s="223"/>
    </row>
    <row r="30" spans="1:11" ht="14.25" customHeight="1">
      <c r="A30" s="14"/>
      <c r="B30" s="14"/>
      <c r="C30" s="191"/>
      <c r="D30" s="236" t="s">
        <v>146</v>
      </c>
      <c r="E30" s="234" t="s">
        <v>168</v>
      </c>
      <c r="F30" s="235">
        <v>22237837.3</v>
      </c>
      <c r="G30" s="7"/>
      <c r="H30" s="218"/>
      <c r="I30" s="218"/>
      <c r="J30" s="217"/>
      <c r="K30" s="223"/>
    </row>
    <row r="31" spans="1:11" ht="14.25" customHeight="1">
      <c r="A31" s="14"/>
      <c r="B31" s="14"/>
      <c r="C31" s="191"/>
      <c r="D31" s="236" t="s">
        <v>318</v>
      </c>
      <c r="E31" s="234" t="s">
        <v>168</v>
      </c>
      <c r="F31" s="235">
        <v>250795522.419</v>
      </c>
      <c r="G31" s="7"/>
      <c r="H31" s="218"/>
      <c r="I31" s="218"/>
      <c r="J31" s="217"/>
      <c r="K31" s="223"/>
    </row>
    <row r="32" spans="1:12" ht="14.25" customHeight="1">
      <c r="A32" s="14"/>
      <c r="B32" s="14"/>
      <c r="C32" s="191"/>
      <c r="D32" s="236" t="s">
        <v>147</v>
      </c>
      <c r="E32" s="234" t="s">
        <v>168</v>
      </c>
      <c r="F32" s="235">
        <v>37857347.46000001</v>
      </c>
      <c r="G32" s="7"/>
      <c r="H32" s="798"/>
      <c r="I32" s="798"/>
      <c r="J32" s="217"/>
      <c r="K32" s="223"/>
      <c r="L32" s="70"/>
    </row>
    <row r="33" spans="1:12" ht="14.25" customHeight="1">
      <c r="A33" s="14"/>
      <c r="B33" s="14"/>
      <c r="C33" s="191"/>
      <c r="D33" s="236" t="s">
        <v>148</v>
      </c>
      <c r="E33" s="234" t="s">
        <v>168</v>
      </c>
      <c r="F33" s="235">
        <v>15826921.553999998</v>
      </c>
      <c r="G33" s="7"/>
      <c r="H33" s="798"/>
      <c r="I33" s="798"/>
      <c r="J33" s="217"/>
      <c r="K33" s="223"/>
      <c r="L33" s="70"/>
    </row>
    <row r="34" spans="1:12" ht="14.25" customHeight="1">
      <c r="A34" s="14"/>
      <c r="B34" s="14"/>
      <c r="C34" s="191"/>
      <c r="D34" s="236" t="s">
        <v>179</v>
      </c>
      <c r="E34" s="234" t="s">
        <v>252</v>
      </c>
      <c r="F34" s="235">
        <v>80972</v>
      </c>
      <c r="G34" s="7"/>
      <c r="H34" s="798"/>
      <c r="I34" s="798"/>
      <c r="J34" s="217"/>
      <c r="K34" s="223"/>
      <c r="L34" s="70"/>
    </row>
    <row r="35" spans="1:12" ht="14.25" customHeight="1">
      <c r="A35" s="14"/>
      <c r="B35" s="14"/>
      <c r="C35" s="191"/>
      <c r="D35" s="236" t="s">
        <v>68</v>
      </c>
      <c r="E35" s="234" t="s">
        <v>252</v>
      </c>
      <c r="F35" s="235">
        <v>18173</v>
      </c>
      <c r="G35" s="7"/>
      <c r="H35" s="798"/>
      <c r="I35" s="798"/>
      <c r="J35" s="217"/>
      <c r="K35" s="223"/>
      <c r="L35" s="70"/>
    </row>
    <row r="36" spans="1:12" ht="14.25" customHeight="1">
      <c r="A36" s="14"/>
      <c r="B36" s="14"/>
      <c r="C36" s="191"/>
      <c r="D36" s="236" t="s">
        <v>319</v>
      </c>
      <c r="E36" s="234" t="s">
        <v>252</v>
      </c>
      <c r="F36" s="235">
        <v>270742.4</v>
      </c>
      <c r="G36" s="7"/>
      <c r="H36" s="798"/>
      <c r="I36" s="798"/>
      <c r="J36" s="217"/>
      <c r="K36" s="223"/>
      <c r="L36" s="70"/>
    </row>
    <row r="37" spans="1:12" ht="14.25" customHeight="1">
      <c r="A37" s="14"/>
      <c r="B37" s="14"/>
      <c r="C37" s="191"/>
      <c r="D37" s="236" t="s">
        <v>69</v>
      </c>
      <c r="E37" s="234" t="s">
        <v>252</v>
      </c>
      <c r="F37" s="235">
        <v>487465.858</v>
      </c>
      <c r="G37" s="7"/>
      <c r="H37" s="218"/>
      <c r="I37" s="218"/>
      <c r="J37" s="217"/>
      <c r="K37" s="223"/>
      <c r="L37" s="2"/>
    </row>
    <row r="38" spans="1:12" ht="14.25" customHeight="1">
      <c r="A38" s="14"/>
      <c r="B38" s="14"/>
      <c r="C38" s="191"/>
      <c r="D38" s="236" t="s">
        <v>70</v>
      </c>
      <c r="E38" s="234" t="s">
        <v>168</v>
      </c>
      <c r="F38" s="235">
        <v>187923608.75</v>
      </c>
      <c r="G38" s="7"/>
      <c r="H38" s="218"/>
      <c r="I38" s="218"/>
      <c r="J38" s="217"/>
      <c r="K38" s="223"/>
      <c r="L38" s="2"/>
    </row>
    <row r="39" spans="1:12" ht="14.25" customHeight="1">
      <c r="A39" s="14"/>
      <c r="B39" s="14"/>
      <c r="C39" s="191"/>
      <c r="D39" s="236" t="s">
        <v>149</v>
      </c>
      <c r="E39" s="234" t="s">
        <v>168</v>
      </c>
      <c r="F39" s="235">
        <v>117255610.649</v>
      </c>
      <c r="G39" s="7"/>
      <c r="H39" s="218"/>
      <c r="I39" s="218"/>
      <c r="J39" s="217"/>
      <c r="K39" s="223"/>
      <c r="L39" s="2"/>
    </row>
    <row r="40" spans="1:12" ht="14.25" customHeight="1">
      <c r="A40" s="14"/>
      <c r="B40" s="14"/>
      <c r="C40" s="187"/>
      <c r="D40" s="233" t="s">
        <v>150</v>
      </c>
      <c r="E40" s="234" t="s">
        <v>168</v>
      </c>
      <c r="F40" s="235">
        <v>1299612.4170000001</v>
      </c>
      <c r="G40" s="7"/>
      <c r="H40" s="218"/>
      <c r="I40" s="218"/>
      <c r="J40" s="217"/>
      <c r="K40" s="223"/>
      <c r="L40" s="2"/>
    </row>
    <row r="41" spans="1:12" ht="14.25" customHeight="1">
      <c r="A41" s="14"/>
      <c r="B41" s="14"/>
      <c r="C41" s="191"/>
      <c r="D41" s="236" t="s">
        <v>195</v>
      </c>
      <c r="E41" s="234" t="s">
        <v>168</v>
      </c>
      <c r="F41" s="235">
        <v>4868685.699000001</v>
      </c>
      <c r="G41" s="7"/>
      <c r="H41" s="218"/>
      <c r="I41" s="218"/>
      <c r="J41" s="217"/>
      <c r="K41" s="223"/>
      <c r="L41" s="2"/>
    </row>
    <row r="42" spans="1:12" ht="14.25" customHeight="1">
      <c r="A42" s="14"/>
      <c r="B42" s="14"/>
      <c r="C42" s="191"/>
      <c r="D42" s="236" t="s">
        <v>196</v>
      </c>
      <c r="E42" s="234" t="s">
        <v>168</v>
      </c>
      <c r="F42" s="235">
        <v>2923033.994</v>
      </c>
      <c r="G42" s="7"/>
      <c r="H42" s="218"/>
      <c r="I42" s="218"/>
      <c r="J42" s="217"/>
      <c r="K42" s="223"/>
      <c r="L42" s="2"/>
    </row>
    <row r="43" spans="1:12" ht="14.25" customHeight="1">
      <c r="A43" s="14"/>
      <c r="B43" s="14"/>
      <c r="C43" s="191"/>
      <c r="D43" s="236" t="s">
        <v>151</v>
      </c>
      <c r="E43" s="234" t="s">
        <v>168</v>
      </c>
      <c r="F43" s="235">
        <v>3562525.2600000007</v>
      </c>
      <c r="G43" s="7"/>
      <c r="H43" s="218"/>
      <c r="I43" s="218"/>
      <c r="J43" s="217"/>
      <c r="K43" s="223"/>
      <c r="L43" s="2"/>
    </row>
    <row r="44" spans="1:12" ht="14.25" customHeight="1">
      <c r="A44" s="14"/>
      <c r="B44" s="14"/>
      <c r="C44" s="187"/>
      <c r="D44" s="233" t="s">
        <v>152</v>
      </c>
      <c r="E44" s="234" t="s">
        <v>169</v>
      </c>
      <c r="F44" s="235">
        <v>47057587.12200001</v>
      </c>
      <c r="G44" s="237"/>
      <c r="H44" s="218"/>
      <c r="I44" s="218"/>
      <c r="J44" s="217"/>
      <c r="K44" s="223"/>
      <c r="L44" s="2"/>
    </row>
    <row r="45" spans="1:12" ht="14.25" customHeight="1">
      <c r="A45" s="14"/>
      <c r="B45" s="14"/>
      <c r="C45" s="191"/>
      <c r="D45" s="236" t="s">
        <v>320</v>
      </c>
      <c r="E45" s="234" t="s">
        <v>252</v>
      </c>
      <c r="F45" s="235">
        <v>1203491.711</v>
      </c>
      <c r="G45" s="7"/>
      <c r="H45" s="218"/>
      <c r="I45" s="218"/>
      <c r="J45" s="217"/>
      <c r="K45" s="223"/>
      <c r="L45" s="2"/>
    </row>
    <row r="46" spans="1:12" ht="14.25" customHeight="1">
      <c r="A46" s="14"/>
      <c r="B46" s="14"/>
      <c r="C46" s="187"/>
      <c r="D46" s="233" t="s">
        <v>321</v>
      </c>
      <c r="E46" s="234" t="s">
        <v>168</v>
      </c>
      <c r="F46" s="235">
        <v>42329134.66</v>
      </c>
      <c r="G46" s="7"/>
      <c r="H46" s="218"/>
      <c r="I46" s="218"/>
      <c r="J46" s="217"/>
      <c r="K46" s="223"/>
      <c r="L46" s="2"/>
    </row>
    <row r="47" spans="1:12" ht="14.25" customHeight="1">
      <c r="A47" s="14"/>
      <c r="B47" s="14"/>
      <c r="C47" s="187"/>
      <c r="D47" s="233" t="s">
        <v>153</v>
      </c>
      <c r="E47" s="234" t="s">
        <v>252</v>
      </c>
      <c r="F47" s="235">
        <v>233334.98700000002</v>
      </c>
      <c r="G47" s="7"/>
      <c r="H47" s="808"/>
      <c r="I47" s="808"/>
      <c r="J47" s="217"/>
      <c r="K47" s="223"/>
      <c r="L47" s="2"/>
    </row>
    <row r="48" spans="1:12" ht="14.25" customHeight="1">
      <c r="A48" s="14"/>
      <c r="B48" s="14"/>
      <c r="C48" s="187"/>
      <c r="D48" s="233" t="s">
        <v>154</v>
      </c>
      <c r="E48" s="234" t="s">
        <v>252</v>
      </c>
      <c r="F48" s="235">
        <v>162631.06</v>
      </c>
      <c r="G48" s="7"/>
      <c r="H48" s="218"/>
      <c r="I48" s="218"/>
      <c r="J48" s="217"/>
      <c r="K48" s="223"/>
      <c r="L48" s="2"/>
    </row>
    <row r="49" spans="1:12" ht="14.25" customHeight="1">
      <c r="A49" s="14"/>
      <c r="B49" s="14"/>
      <c r="C49" s="187"/>
      <c r="D49" s="233" t="s">
        <v>155</v>
      </c>
      <c r="E49" s="234" t="s">
        <v>252</v>
      </c>
      <c r="F49" s="235">
        <v>17387.065</v>
      </c>
      <c r="G49" s="7"/>
      <c r="H49" s="224"/>
      <c r="I49" s="224"/>
      <c r="J49" s="217"/>
      <c r="K49" s="223"/>
      <c r="L49" s="2"/>
    </row>
    <row r="50" spans="1:12" ht="14.25" customHeight="1">
      <c r="A50" s="14"/>
      <c r="B50" s="14"/>
      <c r="C50" s="187"/>
      <c r="D50" s="233" t="s">
        <v>340</v>
      </c>
      <c r="E50" s="234" t="s">
        <v>252</v>
      </c>
      <c r="F50" s="235">
        <v>7802.5599999999995</v>
      </c>
      <c r="G50" s="7"/>
      <c r="H50" s="218"/>
      <c r="I50" s="218"/>
      <c r="J50" s="217"/>
      <c r="K50" s="223"/>
      <c r="L50" s="2"/>
    </row>
    <row r="51" spans="1:12" ht="14.25" customHeight="1">
      <c r="A51" s="14"/>
      <c r="B51" s="14"/>
      <c r="C51" s="187"/>
      <c r="D51" s="233" t="s">
        <v>339</v>
      </c>
      <c r="E51" s="234" t="s">
        <v>252</v>
      </c>
      <c r="F51" s="235">
        <v>994.0399999999997</v>
      </c>
      <c r="G51" s="237"/>
      <c r="H51" s="218"/>
      <c r="I51" s="218"/>
      <c r="J51" s="217"/>
      <c r="K51" s="223"/>
      <c r="L51" s="2"/>
    </row>
    <row r="52" spans="1:12" ht="14.25" customHeight="1">
      <c r="A52" s="14"/>
      <c r="B52" s="14"/>
      <c r="C52" s="190"/>
      <c r="D52" s="238" t="s">
        <v>257</v>
      </c>
      <c r="E52" s="239" t="s">
        <v>313</v>
      </c>
      <c r="F52" s="240" t="s">
        <v>314</v>
      </c>
      <c r="G52" s="7"/>
      <c r="H52" s="218"/>
      <c r="I52" s="218"/>
      <c r="J52" s="217"/>
      <c r="K52" s="223"/>
      <c r="L52" s="2"/>
    </row>
    <row r="53" spans="1:12" ht="14.25" customHeight="1">
      <c r="A53" s="14"/>
      <c r="B53" s="14"/>
      <c r="C53" s="190"/>
      <c r="D53" s="238" t="s">
        <v>258</v>
      </c>
      <c r="E53" s="239" t="s">
        <v>313</v>
      </c>
      <c r="F53" s="240" t="s">
        <v>314</v>
      </c>
      <c r="G53" s="7"/>
      <c r="H53" s="798"/>
      <c r="I53" s="798"/>
      <c r="J53" s="217"/>
      <c r="K53" s="223"/>
      <c r="L53" s="70"/>
    </row>
    <row r="54" spans="1:12" ht="14.25" customHeight="1">
      <c r="A54" s="14"/>
      <c r="B54" s="14"/>
      <c r="C54" s="190"/>
      <c r="D54" s="238" t="s">
        <v>259</v>
      </c>
      <c r="E54" s="239" t="s">
        <v>313</v>
      </c>
      <c r="F54" s="240" t="s">
        <v>314</v>
      </c>
      <c r="G54" s="7"/>
      <c r="H54" s="808"/>
      <c r="I54" s="808"/>
      <c r="J54" s="217"/>
      <c r="K54" s="223"/>
      <c r="L54" s="2"/>
    </row>
    <row r="55" spans="1:12" ht="14.25" customHeight="1">
      <c r="A55" s="14"/>
      <c r="B55" s="14"/>
      <c r="C55" s="190"/>
      <c r="D55" s="241" t="s">
        <v>260</v>
      </c>
      <c r="E55" s="242" t="s">
        <v>313</v>
      </c>
      <c r="F55" s="243" t="s">
        <v>314</v>
      </c>
      <c r="G55" s="7"/>
      <c r="H55" s="798"/>
      <c r="I55" s="798"/>
      <c r="J55" s="217"/>
      <c r="K55" s="223"/>
      <c r="L55" s="2"/>
    </row>
    <row r="56" spans="1:12" ht="14.25" customHeight="1">
      <c r="A56" s="34"/>
      <c r="B56" s="34"/>
      <c r="C56" s="189" t="s">
        <v>71</v>
      </c>
      <c r="D56" s="244" t="s">
        <v>191</v>
      </c>
      <c r="E56" s="245" t="s">
        <v>169</v>
      </c>
      <c r="F56" s="232">
        <v>3434488.3729999997</v>
      </c>
      <c r="G56" s="7"/>
      <c r="H56" s="798"/>
      <c r="I56" s="798"/>
      <c r="J56" s="217"/>
      <c r="K56" s="223"/>
      <c r="L56" s="2"/>
    </row>
    <row r="57" spans="1:12" ht="14.25" customHeight="1">
      <c r="A57" s="14"/>
      <c r="B57" s="14"/>
      <c r="C57" s="187"/>
      <c r="D57" s="233" t="s">
        <v>322</v>
      </c>
      <c r="E57" s="246" t="s">
        <v>169</v>
      </c>
      <c r="F57" s="235">
        <v>11841040.304</v>
      </c>
      <c r="G57" s="7"/>
      <c r="H57" s="798"/>
      <c r="I57" s="798"/>
      <c r="J57" s="217"/>
      <c r="K57" s="223"/>
      <c r="L57" s="2"/>
    </row>
    <row r="58" spans="1:12" ht="14.25" customHeight="1">
      <c r="A58" s="14"/>
      <c r="B58" s="14"/>
      <c r="C58" s="191"/>
      <c r="D58" s="236" t="s">
        <v>261</v>
      </c>
      <c r="E58" s="246" t="s">
        <v>169</v>
      </c>
      <c r="F58" s="235">
        <v>1355140799.207</v>
      </c>
      <c r="G58" s="7"/>
      <c r="H58" s="798"/>
      <c r="I58" s="798"/>
      <c r="J58" s="217"/>
      <c r="K58" s="223"/>
      <c r="L58" s="2"/>
    </row>
    <row r="59" spans="1:12" ht="14.25" customHeight="1">
      <c r="A59" s="14"/>
      <c r="B59" s="14"/>
      <c r="C59" s="199"/>
      <c r="D59" s="236" t="s">
        <v>344</v>
      </c>
      <c r="E59" s="246" t="s">
        <v>169</v>
      </c>
      <c r="F59" s="235">
        <v>1936638722.3660002</v>
      </c>
      <c r="G59" s="237"/>
      <c r="H59" s="798"/>
      <c r="I59" s="798"/>
      <c r="J59" s="217"/>
      <c r="K59" s="223"/>
      <c r="L59" s="2"/>
    </row>
    <row r="60" spans="1:12" ht="14.25" customHeight="1">
      <c r="A60" s="14"/>
      <c r="B60" s="14"/>
      <c r="C60" s="191"/>
      <c r="D60" s="238" t="s">
        <v>316</v>
      </c>
      <c r="E60" s="239" t="s">
        <v>313</v>
      </c>
      <c r="F60" s="240" t="s">
        <v>314</v>
      </c>
      <c r="G60" s="7"/>
      <c r="H60" s="798"/>
      <c r="I60" s="798"/>
      <c r="J60" s="217"/>
      <c r="K60" s="223"/>
      <c r="L60" s="2"/>
    </row>
    <row r="61" spans="1:12" ht="14.25" customHeight="1">
      <c r="A61" s="14"/>
      <c r="B61" s="14"/>
      <c r="C61" s="187"/>
      <c r="D61" s="233" t="s">
        <v>197</v>
      </c>
      <c r="E61" s="246" t="s">
        <v>169</v>
      </c>
      <c r="F61" s="235">
        <v>120758383.09000002</v>
      </c>
      <c r="G61" s="7"/>
      <c r="H61" s="810"/>
      <c r="I61" s="810"/>
      <c r="J61" s="217"/>
      <c r="K61" s="43"/>
      <c r="L61" s="2"/>
    </row>
    <row r="62" spans="1:12" ht="13.15" customHeight="1">
      <c r="A62" s="14"/>
      <c r="B62" s="14"/>
      <c r="C62" s="187"/>
      <c r="D62" s="233" t="s">
        <v>198</v>
      </c>
      <c r="E62" s="246" t="s">
        <v>169</v>
      </c>
      <c r="F62" s="235">
        <v>136257892.274</v>
      </c>
      <c r="G62" s="7"/>
      <c r="H62" s="798"/>
      <c r="I62" s="798"/>
      <c r="J62" s="217"/>
      <c r="K62" s="223"/>
      <c r="L62" s="70"/>
    </row>
    <row r="63" spans="1:12" ht="13.15" customHeight="1">
      <c r="A63" s="14"/>
      <c r="B63" s="14"/>
      <c r="C63" s="187"/>
      <c r="D63" s="238" t="s">
        <v>456</v>
      </c>
      <c r="E63" s="239" t="s">
        <v>313</v>
      </c>
      <c r="F63" s="240" t="s">
        <v>314</v>
      </c>
      <c r="G63" s="7"/>
      <c r="H63" s="436"/>
      <c r="I63" s="436"/>
      <c r="J63" s="217"/>
      <c r="K63" s="223"/>
      <c r="L63" s="70"/>
    </row>
    <row r="64" spans="1:12" ht="14.25" customHeight="1">
      <c r="A64" s="14"/>
      <c r="B64" s="14"/>
      <c r="C64" s="190"/>
      <c r="D64" s="238" t="s">
        <v>262</v>
      </c>
      <c r="E64" s="239" t="s">
        <v>313</v>
      </c>
      <c r="F64" s="240" t="s">
        <v>314</v>
      </c>
      <c r="G64" s="7"/>
      <c r="H64" s="798"/>
      <c r="I64" s="798"/>
      <c r="J64" s="217"/>
      <c r="K64" s="223"/>
      <c r="L64" s="2"/>
    </row>
    <row r="65" spans="1:12" ht="14.25" customHeight="1">
      <c r="A65" s="14"/>
      <c r="B65" s="14"/>
      <c r="C65" s="190"/>
      <c r="D65" s="241" t="s">
        <v>263</v>
      </c>
      <c r="E65" s="242" t="s">
        <v>313</v>
      </c>
      <c r="F65" s="243" t="s">
        <v>314</v>
      </c>
      <c r="G65" s="7"/>
      <c r="H65" s="808"/>
      <c r="I65" s="808"/>
      <c r="J65" s="217"/>
      <c r="K65" s="223"/>
      <c r="L65" s="2"/>
    </row>
    <row r="66" spans="1:12" ht="14.25" customHeight="1">
      <c r="A66" s="34"/>
      <c r="B66" s="34"/>
      <c r="C66" s="198" t="s">
        <v>165</v>
      </c>
      <c r="D66" s="230" t="s">
        <v>156</v>
      </c>
      <c r="E66" s="245" t="s">
        <v>168</v>
      </c>
      <c r="F66" s="232">
        <v>31276227.671000004</v>
      </c>
      <c r="G66" s="7"/>
      <c r="H66" s="808"/>
      <c r="I66" s="808"/>
      <c r="J66" s="217"/>
      <c r="K66" s="223"/>
      <c r="L66" s="2"/>
    </row>
    <row r="67" spans="1:12" ht="14.25" customHeight="1">
      <c r="A67" s="14"/>
      <c r="B67" s="14"/>
      <c r="C67" s="187"/>
      <c r="D67" s="233" t="s">
        <v>323</v>
      </c>
      <c r="E67" s="246" t="s">
        <v>170</v>
      </c>
      <c r="F67" s="235">
        <v>43527345.11000001</v>
      </c>
      <c r="G67" s="237"/>
      <c r="H67" s="798"/>
      <c r="I67" s="798"/>
      <c r="J67" s="217"/>
      <c r="K67" s="43"/>
      <c r="L67" s="2"/>
    </row>
    <row r="68" spans="1:12" ht="14.25" customHeight="1">
      <c r="A68" s="14"/>
      <c r="B68" s="14"/>
      <c r="C68" s="187"/>
      <c r="D68" s="233" t="s">
        <v>264</v>
      </c>
      <c r="E68" s="246" t="s">
        <v>168</v>
      </c>
      <c r="F68" s="235">
        <v>617283.39</v>
      </c>
      <c r="G68" s="237"/>
      <c r="H68" s="798"/>
      <c r="I68" s="798"/>
      <c r="J68" s="217"/>
      <c r="K68" s="43"/>
      <c r="L68" s="2"/>
    </row>
    <row r="69" spans="1:12" ht="14.25" customHeight="1">
      <c r="A69" s="14"/>
      <c r="B69" s="14"/>
      <c r="C69" s="190"/>
      <c r="D69" s="238" t="s">
        <v>265</v>
      </c>
      <c r="E69" s="239" t="s">
        <v>313</v>
      </c>
      <c r="F69" s="240" t="s">
        <v>314</v>
      </c>
      <c r="G69" s="7"/>
      <c r="H69" s="810"/>
      <c r="I69" s="810"/>
      <c r="J69" s="217"/>
      <c r="K69" s="43"/>
      <c r="L69" s="2"/>
    </row>
    <row r="70" spans="1:12" ht="14.25" customHeight="1">
      <c r="A70" s="14"/>
      <c r="B70" s="14"/>
      <c r="C70" s="190"/>
      <c r="D70" s="238" t="s">
        <v>266</v>
      </c>
      <c r="E70" s="239" t="s">
        <v>313</v>
      </c>
      <c r="F70" s="240" t="s">
        <v>314</v>
      </c>
      <c r="G70" s="7"/>
      <c r="H70" s="798"/>
      <c r="I70" s="798"/>
      <c r="J70" s="217"/>
      <c r="K70" s="43"/>
      <c r="L70" s="2"/>
    </row>
    <row r="71" spans="1:12" ht="14.25" customHeight="1">
      <c r="A71" s="14"/>
      <c r="B71" s="14"/>
      <c r="C71" s="188"/>
      <c r="D71" s="247" t="s">
        <v>267</v>
      </c>
      <c r="E71" s="248" t="s">
        <v>313</v>
      </c>
      <c r="F71" s="249" t="s">
        <v>314</v>
      </c>
      <c r="G71" s="7"/>
      <c r="H71" s="798"/>
      <c r="I71" s="798"/>
      <c r="J71" s="217"/>
      <c r="K71" s="43"/>
      <c r="L71" s="70"/>
    </row>
    <row r="72" spans="1:12" ht="14.25" customHeight="1">
      <c r="A72" s="34"/>
      <c r="B72" s="34"/>
      <c r="C72" s="189" t="s">
        <v>72</v>
      </c>
      <c r="D72" s="244" t="s">
        <v>181</v>
      </c>
      <c r="E72" s="250" t="s">
        <v>252</v>
      </c>
      <c r="F72" s="232">
        <v>42711.73299999999</v>
      </c>
      <c r="G72" s="7"/>
      <c r="H72" s="798"/>
      <c r="I72" s="798"/>
      <c r="J72" s="217"/>
      <c r="K72" s="43"/>
      <c r="L72" s="2"/>
    </row>
    <row r="73" spans="1:12" ht="14.25" customHeight="1">
      <c r="A73" s="14"/>
      <c r="B73" s="14"/>
      <c r="C73" s="196"/>
      <c r="D73" s="236" t="s">
        <v>180</v>
      </c>
      <c r="E73" s="251" t="s">
        <v>252</v>
      </c>
      <c r="F73" s="235">
        <v>83484.983</v>
      </c>
      <c r="G73" s="7"/>
      <c r="H73" s="810"/>
      <c r="I73" s="810"/>
      <c r="J73" s="217"/>
      <c r="K73" s="43"/>
      <c r="L73" s="2"/>
    </row>
    <row r="74" spans="1:12" ht="14.25" customHeight="1">
      <c r="A74" s="14"/>
      <c r="B74" s="14"/>
      <c r="C74" s="196"/>
      <c r="D74" s="233" t="s">
        <v>157</v>
      </c>
      <c r="E74" s="251" t="s">
        <v>252</v>
      </c>
      <c r="F74" s="235">
        <v>150405.02699999997</v>
      </c>
      <c r="G74" s="7"/>
      <c r="H74" s="815"/>
      <c r="I74" s="815"/>
      <c r="J74" s="219"/>
      <c r="K74" s="223"/>
      <c r="L74" s="2"/>
    </row>
    <row r="75" spans="1:12" ht="14.25" customHeight="1">
      <c r="A75" s="14"/>
      <c r="B75" s="14"/>
      <c r="C75" s="196"/>
      <c r="D75" s="236" t="s">
        <v>324</v>
      </c>
      <c r="E75" s="251" t="s">
        <v>252</v>
      </c>
      <c r="F75" s="235">
        <v>44932.776</v>
      </c>
      <c r="G75" s="7"/>
      <c r="H75" s="815"/>
      <c r="I75" s="815"/>
      <c r="J75" s="219"/>
      <c r="K75" s="223"/>
      <c r="L75" s="2"/>
    </row>
    <row r="76" spans="1:12" ht="14.25" customHeight="1">
      <c r="A76" s="14"/>
      <c r="B76" s="14"/>
      <c r="C76" s="196"/>
      <c r="D76" s="233" t="s">
        <v>158</v>
      </c>
      <c r="E76" s="251" t="s">
        <v>252</v>
      </c>
      <c r="F76" s="235">
        <v>12498.737000000001</v>
      </c>
      <c r="G76" s="7"/>
      <c r="H76" s="798"/>
      <c r="I76" s="798"/>
      <c r="J76" s="219"/>
      <c r="K76" s="223"/>
      <c r="L76" s="2"/>
    </row>
    <row r="77" spans="1:12" ht="14.25" customHeight="1">
      <c r="A77" s="14"/>
      <c r="B77" s="14"/>
      <c r="C77" s="196"/>
      <c r="D77" s="233" t="s">
        <v>159</v>
      </c>
      <c r="E77" s="251" t="s">
        <v>252</v>
      </c>
      <c r="F77" s="235">
        <v>18254.816</v>
      </c>
      <c r="G77" s="7"/>
      <c r="H77" s="808"/>
      <c r="I77" s="808"/>
      <c r="J77" s="219"/>
      <c r="K77" s="223"/>
      <c r="L77" s="2"/>
    </row>
    <row r="78" spans="1:12" ht="14.25" customHeight="1">
      <c r="A78" s="14"/>
      <c r="B78" s="14"/>
      <c r="C78" s="196"/>
      <c r="D78" s="233" t="s">
        <v>160</v>
      </c>
      <c r="E78" s="251" t="s">
        <v>252</v>
      </c>
      <c r="F78" s="235">
        <v>55407.418000000005</v>
      </c>
      <c r="G78" s="237"/>
      <c r="H78" s="224"/>
      <c r="I78" s="224"/>
      <c r="J78" s="219"/>
      <c r="K78" s="223"/>
      <c r="L78" s="2"/>
    </row>
    <row r="79" spans="1:12" ht="14.25" customHeight="1">
      <c r="A79" s="14"/>
      <c r="B79" s="14"/>
      <c r="C79" s="196"/>
      <c r="D79" s="233" t="s">
        <v>161</v>
      </c>
      <c r="E79" s="251" t="s">
        <v>171</v>
      </c>
      <c r="F79" s="235">
        <v>116677.38399999996</v>
      </c>
      <c r="G79" s="237"/>
      <c r="H79" s="798"/>
      <c r="I79" s="798"/>
      <c r="J79" s="219"/>
      <c r="K79" s="223"/>
      <c r="L79" s="2"/>
    </row>
    <row r="80" spans="1:12" ht="14.25" customHeight="1">
      <c r="A80" s="14"/>
      <c r="B80" s="14"/>
      <c r="C80" s="196"/>
      <c r="D80" s="252" t="s">
        <v>268</v>
      </c>
      <c r="E80" s="239" t="s">
        <v>313</v>
      </c>
      <c r="F80" s="240" t="s">
        <v>314</v>
      </c>
      <c r="G80" s="237"/>
      <c r="H80" s="798"/>
      <c r="I80" s="798"/>
      <c r="J80" s="219"/>
      <c r="K80" s="223"/>
      <c r="L80" s="2"/>
    </row>
    <row r="81" spans="1:12" ht="14.25" customHeight="1">
      <c r="A81" s="14"/>
      <c r="B81" s="14"/>
      <c r="C81" s="196"/>
      <c r="D81" s="252" t="s">
        <v>269</v>
      </c>
      <c r="E81" s="239" t="s">
        <v>313</v>
      </c>
      <c r="F81" s="240" t="s">
        <v>314</v>
      </c>
      <c r="G81" s="237"/>
      <c r="H81" s="798"/>
      <c r="I81" s="798"/>
      <c r="J81" s="219"/>
      <c r="K81" s="225"/>
      <c r="L81" s="70"/>
    </row>
    <row r="82" spans="1:12" ht="14.25" customHeight="1">
      <c r="A82" s="14"/>
      <c r="B82" s="14"/>
      <c r="C82" s="196"/>
      <c r="D82" s="252" t="s">
        <v>270</v>
      </c>
      <c r="E82" s="239" t="s">
        <v>313</v>
      </c>
      <c r="F82" s="240" t="s">
        <v>314</v>
      </c>
      <c r="G82" s="7"/>
      <c r="H82" s="220"/>
      <c r="I82" s="218"/>
      <c r="J82" s="217"/>
      <c r="K82" s="43"/>
      <c r="L82" s="2"/>
    </row>
    <row r="83" spans="1:12" ht="14.25" customHeight="1">
      <c r="A83" s="14"/>
      <c r="B83" s="14"/>
      <c r="C83" s="196"/>
      <c r="D83" s="252" t="s">
        <v>271</v>
      </c>
      <c r="E83" s="239" t="s">
        <v>313</v>
      </c>
      <c r="F83" s="240" t="s">
        <v>314</v>
      </c>
      <c r="G83" s="237"/>
      <c r="H83" s="798"/>
      <c r="I83" s="798"/>
      <c r="J83" s="219"/>
      <c r="K83" s="225"/>
      <c r="L83" s="2"/>
    </row>
    <row r="84" spans="1:12" ht="14.25" customHeight="1">
      <c r="A84" s="14"/>
      <c r="B84" s="14"/>
      <c r="C84" s="196"/>
      <c r="D84" s="252" t="s">
        <v>272</v>
      </c>
      <c r="E84" s="239" t="s">
        <v>313</v>
      </c>
      <c r="F84" s="240" t="s">
        <v>314</v>
      </c>
      <c r="G84" s="237"/>
      <c r="H84" s="798"/>
      <c r="I84" s="798"/>
      <c r="J84" s="219"/>
      <c r="K84" s="225"/>
      <c r="L84" s="2"/>
    </row>
    <row r="85" spans="1:12" ht="14.25" customHeight="1">
      <c r="A85" s="14"/>
      <c r="B85" s="14"/>
      <c r="C85" s="196"/>
      <c r="D85" s="252" t="s">
        <v>273</v>
      </c>
      <c r="E85" s="239" t="s">
        <v>313</v>
      </c>
      <c r="F85" s="240" t="s">
        <v>314</v>
      </c>
      <c r="G85" s="237"/>
      <c r="H85" s="220"/>
      <c r="I85" s="218"/>
      <c r="J85" s="218"/>
      <c r="K85" s="43"/>
      <c r="L85" s="2"/>
    </row>
    <row r="86" spans="1:12" ht="14.25" customHeight="1">
      <c r="A86" s="14"/>
      <c r="B86" s="14"/>
      <c r="C86" s="196"/>
      <c r="D86" s="252" t="s">
        <v>274</v>
      </c>
      <c r="E86" s="239" t="s">
        <v>313</v>
      </c>
      <c r="F86" s="240" t="s">
        <v>314</v>
      </c>
      <c r="G86" s="237"/>
      <c r="H86" s="798"/>
      <c r="I86" s="798"/>
      <c r="J86" s="219"/>
      <c r="K86" s="225"/>
      <c r="L86" s="2"/>
    </row>
    <row r="87" spans="1:12" ht="14.25" customHeight="1">
      <c r="A87" s="14"/>
      <c r="B87" s="14"/>
      <c r="C87" s="197"/>
      <c r="D87" s="253" t="s">
        <v>275</v>
      </c>
      <c r="E87" s="248" t="s">
        <v>313</v>
      </c>
      <c r="F87" s="249" t="s">
        <v>314</v>
      </c>
      <c r="G87" s="237"/>
      <c r="H87" s="798"/>
      <c r="I87" s="798"/>
      <c r="J87" s="219"/>
      <c r="K87" s="225"/>
      <c r="L87" s="2"/>
    </row>
    <row r="88" spans="1:12" ht="14.25" customHeight="1">
      <c r="A88" s="205"/>
      <c r="B88" s="205"/>
      <c r="C88" s="189" t="s">
        <v>167</v>
      </c>
      <c r="D88" s="230" t="s">
        <v>162</v>
      </c>
      <c r="E88" s="250" t="s">
        <v>172</v>
      </c>
      <c r="F88" s="232">
        <v>35299126.214999996</v>
      </c>
      <c r="G88" s="237"/>
      <c r="H88" s="810"/>
      <c r="I88" s="810"/>
      <c r="J88" s="157"/>
      <c r="K88" s="43"/>
      <c r="L88" s="2"/>
    </row>
    <row r="89" spans="1:12" ht="14.25" customHeight="1">
      <c r="A89" s="14"/>
      <c r="B89" s="14"/>
      <c r="C89" s="187"/>
      <c r="D89" s="233" t="s">
        <v>163</v>
      </c>
      <c r="E89" s="251" t="s">
        <v>173</v>
      </c>
      <c r="F89" s="235">
        <v>186510189.17999998</v>
      </c>
      <c r="G89" s="7"/>
      <c r="H89" s="808"/>
      <c r="I89" s="808"/>
      <c r="J89" s="157"/>
      <c r="K89" s="43"/>
      <c r="L89" s="2"/>
    </row>
    <row r="90" spans="1:12" ht="14.25" customHeight="1">
      <c r="A90" s="14"/>
      <c r="B90" s="14"/>
      <c r="C90" s="188"/>
      <c r="D90" s="247" t="s">
        <v>276</v>
      </c>
      <c r="E90" s="239" t="s">
        <v>313</v>
      </c>
      <c r="F90" s="240" t="s">
        <v>314</v>
      </c>
      <c r="G90" s="7"/>
      <c r="H90" s="808"/>
      <c r="I90" s="808"/>
      <c r="J90" s="157"/>
      <c r="K90" s="43"/>
      <c r="L90" s="2"/>
    </row>
    <row r="91" spans="1:12" ht="14.25" customHeight="1">
      <c r="A91" s="205"/>
      <c r="B91" s="205"/>
      <c r="C91" s="189" t="s">
        <v>166</v>
      </c>
      <c r="D91" s="230" t="s">
        <v>325</v>
      </c>
      <c r="E91" s="254" t="s">
        <v>169</v>
      </c>
      <c r="F91" s="232">
        <v>43737099.050000004</v>
      </c>
      <c r="G91" s="14"/>
      <c r="H91" s="798"/>
      <c r="I91" s="798"/>
      <c r="J91" s="157"/>
      <c r="K91" s="43"/>
      <c r="L91" s="2"/>
    </row>
    <row r="92" spans="1:12" ht="14.25" customHeight="1">
      <c r="A92" s="14"/>
      <c r="B92" s="14"/>
      <c r="C92" s="440"/>
      <c r="D92" s="256" t="s">
        <v>164</v>
      </c>
      <c r="E92" s="262" t="s">
        <v>168</v>
      </c>
      <c r="F92" s="258">
        <v>495329.2</v>
      </c>
      <c r="G92" s="14"/>
      <c r="H92" s="798"/>
      <c r="I92" s="798"/>
      <c r="J92" s="157"/>
      <c r="K92" s="43"/>
      <c r="L92" s="70"/>
    </row>
    <row r="93" spans="1:12" ht="14.25" customHeight="1">
      <c r="A93" s="14"/>
      <c r="B93" s="14"/>
      <c r="C93" s="189" t="s">
        <v>73</v>
      </c>
      <c r="D93" s="259" t="s">
        <v>277</v>
      </c>
      <c r="E93" s="260" t="s">
        <v>313</v>
      </c>
      <c r="F93" s="261" t="s">
        <v>314</v>
      </c>
      <c r="G93" s="7"/>
      <c r="H93" s="798"/>
      <c r="I93" s="798"/>
      <c r="J93" s="157"/>
      <c r="K93" s="43"/>
      <c r="L93" s="70"/>
    </row>
    <row r="94" spans="1:12" ht="14.25" customHeight="1">
      <c r="A94" s="14"/>
      <c r="B94" s="14"/>
      <c r="C94" s="190"/>
      <c r="D94" s="238" t="s">
        <v>278</v>
      </c>
      <c r="E94" s="239" t="s">
        <v>313</v>
      </c>
      <c r="F94" s="240" t="s">
        <v>314</v>
      </c>
      <c r="G94" s="7"/>
      <c r="H94" s="808"/>
      <c r="I94" s="808"/>
      <c r="J94" s="157"/>
      <c r="K94" s="43"/>
      <c r="L94" s="70"/>
    </row>
    <row r="95" spans="1:12" ht="14.25" customHeight="1">
      <c r="A95" s="14"/>
      <c r="B95" s="14"/>
      <c r="C95" s="190"/>
      <c r="D95" s="238" t="s">
        <v>279</v>
      </c>
      <c r="E95" s="239" t="s">
        <v>313</v>
      </c>
      <c r="F95" s="240" t="s">
        <v>314</v>
      </c>
      <c r="G95" s="7"/>
      <c r="H95" s="808"/>
      <c r="I95" s="808"/>
      <c r="J95" s="157"/>
      <c r="K95" s="43"/>
      <c r="L95" s="70"/>
    </row>
    <row r="96" spans="1:12" ht="14.25" customHeight="1">
      <c r="A96" s="14"/>
      <c r="B96" s="14"/>
      <c r="C96" s="190"/>
      <c r="D96" s="238" t="s">
        <v>280</v>
      </c>
      <c r="E96" s="239" t="s">
        <v>313</v>
      </c>
      <c r="F96" s="240" t="s">
        <v>314</v>
      </c>
      <c r="G96" s="7"/>
      <c r="H96" s="810"/>
      <c r="I96" s="810"/>
      <c r="J96" s="157"/>
      <c r="K96" s="43"/>
      <c r="L96" s="2"/>
    </row>
    <row r="97" spans="1:16" ht="14.25" customHeight="1">
      <c r="A97" s="14"/>
      <c r="B97" s="14"/>
      <c r="C97" s="190"/>
      <c r="D97" s="238" t="s">
        <v>281</v>
      </c>
      <c r="E97" s="239" t="s">
        <v>313</v>
      </c>
      <c r="F97" s="240" t="s">
        <v>314</v>
      </c>
      <c r="G97" s="7"/>
      <c r="H97" s="798"/>
      <c r="I97" s="798"/>
      <c r="J97" s="157"/>
      <c r="K97" s="43"/>
      <c r="L97" s="70"/>
      <c r="P97" s="38"/>
    </row>
    <row r="98" spans="1:16" ht="14.25" customHeight="1">
      <c r="A98" s="14"/>
      <c r="B98" s="14"/>
      <c r="C98" s="190"/>
      <c r="D98" s="238" t="s">
        <v>282</v>
      </c>
      <c r="E98" s="239" t="s">
        <v>313</v>
      </c>
      <c r="F98" s="240" t="s">
        <v>314</v>
      </c>
      <c r="G98" s="7"/>
      <c r="H98" s="798"/>
      <c r="I98" s="798"/>
      <c r="J98" s="157"/>
      <c r="K98" s="43"/>
      <c r="L98" s="70"/>
      <c r="P98" s="38"/>
    </row>
    <row r="99" spans="1:12" ht="14.25" customHeight="1">
      <c r="A99" s="14"/>
      <c r="B99" s="14"/>
      <c r="C99" s="190"/>
      <c r="D99" s="238" t="s">
        <v>283</v>
      </c>
      <c r="E99" s="239" t="s">
        <v>313</v>
      </c>
      <c r="F99" s="240" t="s">
        <v>314</v>
      </c>
      <c r="G99" s="7"/>
      <c r="H99" s="798"/>
      <c r="I99" s="798"/>
      <c r="J99" s="157"/>
      <c r="K99" s="43"/>
      <c r="L99" s="70"/>
    </row>
    <row r="100" spans="1:12" s="34" customFormat="1" ht="14.25" customHeight="1">
      <c r="A100" s="14"/>
      <c r="B100" s="14"/>
      <c r="C100" s="190"/>
      <c r="D100" s="238" t="s">
        <v>284</v>
      </c>
      <c r="E100" s="239" t="s">
        <v>313</v>
      </c>
      <c r="F100" s="240" t="s">
        <v>314</v>
      </c>
      <c r="G100" s="7"/>
      <c r="H100" s="798"/>
      <c r="I100" s="798"/>
      <c r="J100" s="157"/>
      <c r="K100" s="43"/>
      <c r="L100" s="70"/>
    </row>
    <row r="101" spans="1:12" s="34" customFormat="1" ht="14.25" customHeight="1">
      <c r="A101" s="14"/>
      <c r="B101" s="14"/>
      <c r="C101" s="190"/>
      <c r="D101" s="238" t="s">
        <v>285</v>
      </c>
      <c r="E101" s="239" t="s">
        <v>313</v>
      </c>
      <c r="F101" s="240" t="s">
        <v>314</v>
      </c>
      <c r="G101" s="7"/>
      <c r="H101" s="798"/>
      <c r="I101" s="798"/>
      <c r="J101" s="157"/>
      <c r="K101" s="43"/>
      <c r="L101" s="70"/>
    </row>
    <row r="102" spans="1:12" s="34" customFormat="1" ht="14.25" customHeight="1">
      <c r="A102" s="14"/>
      <c r="B102" s="14"/>
      <c r="C102" s="190"/>
      <c r="D102" s="238" t="s">
        <v>286</v>
      </c>
      <c r="E102" s="239" t="s">
        <v>313</v>
      </c>
      <c r="F102" s="240" t="s">
        <v>314</v>
      </c>
      <c r="G102" s="7"/>
      <c r="H102" s="798"/>
      <c r="I102" s="798"/>
      <c r="J102" s="157"/>
      <c r="K102" s="43"/>
      <c r="L102" s="70"/>
    </row>
    <row r="103" spans="1:12" ht="14.25" customHeight="1">
      <c r="A103" s="14"/>
      <c r="B103" s="14"/>
      <c r="C103" s="439"/>
      <c r="D103" s="236" t="s">
        <v>202</v>
      </c>
      <c r="E103" s="255" t="s">
        <v>168</v>
      </c>
      <c r="F103" s="235">
        <v>204657225.97599998</v>
      </c>
      <c r="G103" s="7"/>
      <c r="H103" s="798"/>
      <c r="I103" s="798"/>
      <c r="J103" s="157"/>
      <c r="K103" s="43"/>
      <c r="L103" s="70"/>
    </row>
    <row r="104" spans="1:12" ht="14.25" customHeight="1">
      <c r="A104" s="14"/>
      <c r="B104" s="14"/>
      <c r="C104" s="191"/>
      <c r="D104" s="236" t="s">
        <v>74</v>
      </c>
      <c r="E104" s="255" t="s">
        <v>168</v>
      </c>
      <c r="F104" s="235">
        <v>34645806.370000005</v>
      </c>
      <c r="G104" s="7"/>
      <c r="H104" s="34"/>
      <c r="I104" s="34"/>
      <c r="J104" s="157"/>
      <c r="K104" s="157"/>
      <c r="L104" s="2"/>
    </row>
    <row r="105" spans="1:12" ht="14.25" customHeight="1">
      <c r="A105" s="14"/>
      <c r="B105" s="14"/>
      <c r="C105" s="187"/>
      <c r="D105" s="233" t="s">
        <v>199</v>
      </c>
      <c r="E105" s="255" t="s">
        <v>168</v>
      </c>
      <c r="F105" s="235">
        <v>32290309.406999998</v>
      </c>
      <c r="G105" s="7"/>
      <c r="H105" s="34"/>
      <c r="I105" s="34"/>
      <c r="J105" s="157"/>
      <c r="K105" s="157"/>
      <c r="L105" s="2"/>
    </row>
    <row r="106" spans="1:12" ht="14.25" customHeight="1">
      <c r="A106" s="14"/>
      <c r="B106" s="14"/>
      <c r="C106" s="187"/>
      <c r="D106" s="233" t="s">
        <v>200</v>
      </c>
      <c r="E106" s="255" t="s">
        <v>169</v>
      </c>
      <c r="F106" s="235">
        <v>252327.62</v>
      </c>
      <c r="G106" s="7"/>
      <c r="H106" s="34"/>
      <c r="I106" s="34"/>
      <c r="J106" s="157"/>
      <c r="K106" s="157"/>
      <c r="L106" s="2"/>
    </row>
    <row r="107" spans="1:12" ht="14.25" customHeight="1">
      <c r="A107" s="14"/>
      <c r="B107" s="14"/>
      <c r="C107" s="187"/>
      <c r="D107" s="233" t="s">
        <v>201</v>
      </c>
      <c r="E107" s="255" t="s">
        <v>169</v>
      </c>
      <c r="F107" s="235">
        <v>20765230.383</v>
      </c>
      <c r="G107" s="7"/>
      <c r="H107" s="34"/>
      <c r="I107" s="34"/>
      <c r="J107" s="157"/>
      <c r="K107" s="157"/>
      <c r="L107" s="2"/>
    </row>
    <row r="108" spans="1:12" ht="14.25" customHeight="1">
      <c r="A108" s="14"/>
      <c r="B108" s="14"/>
      <c r="C108" s="191"/>
      <c r="D108" s="233" t="s">
        <v>326</v>
      </c>
      <c r="E108" s="255" t="s">
        <v>169</v>
      </c>
      <c r="F108" s="235">
        <v>1684057.21</v>
      </c>
      <c r="G108" s="7"/>
      <c r="H108" s="34"/>
      <c r="I108" s="34"/>
      <c r="J108" s="157"/>
      <c r="K108" s="157"/>
      <c r="L108" s="2"/>
    </row>
    <row r="109" spans="1:12" ht="14.25" customHeight="1">
      <c r="A109" s="14"/>
      <c r="B109" s="14"/>
      <c r="C109" s="192"/>
      <c r="D109" s="256" t="s">
        <v>75</v>
      </c>
      <c r="E109" s="257" t="s">
        <v>169</v>
      </c>
      <c r="F109" s="258">
        <v>12675434.906999998</v>
      </c>
      <c r="G109" s="7"/>
      <c r="H109" s="34"/>
      <c r="I109" s="34"/>
      <c r="J109" s="157"/>
      <c r="K109" s="157"/>
      <c r="L109" s="2"/>
    </row>
    <row r="110" spans="3:9" ht="14.25" customHeight="1">
      <c r="C110" s="196" t="s">
        <v>645</v>
      </c>
      <c r="D110" s="238" t="s">
        <v>642</v>
      </c>
      <c r="E110" s="239" t="s">
        <v>313</v>
      </c>
      <c r="F110" s="240" t="s">
        <v>314</v>
      </c>
      <c r="H110" s="34"/>
      <c r="I110" s="34"/>
    </row>
    <row r="111" spans="3:9" ht="14.25" customHeight="1">
      <c r="C111" s="196"/>
      <c r="D111" s="238" t="s">
        <v>643</v>
      </c>
      <c r="E111" s="239" t="s">
        <v>313</v>
      </c>
      <c r="F111" s="240" t="s">
        <v>314</v>
      </c>
      <c r="H111" s="34"/>
      <c r="I111" s="34"/>
    </row>
    <row r="112" spans="3:9" ht="14.25" customHeight="1">
      <c r="C112" s="196"/>
      <c r="D112" s="238" t="s">
        <v>644</v>
      </c>
      <c r="E112" s="239" t="s">
        <v>313</v>
      </c>
      <c r="F112" s="240" t="s">
        <v>314</v>
      </c>
      <c r="H112" s="34"/>
      <c r="I112" s="34"/>
    </row>
    <row r="113" spans="1:12" ht="14.25" customHeight="1">
      <c r="A113" s="205"/>
      <c r="B113" s="205"/>
      <c r="C113" s="187"/>
      <c r="D113" s="238" t="s">
        <v>77</v>
      </c>
      <c r="E113" s="239" t="s">
        <v>313</v>
      </c>
      <c r="F113" s="240" t="s">
        <v>314</v>
      </c>
      <c r="G113" s="7"/>
      <c r="H113" s="34"/>
      <c r="I113" s="34"/>
      <c r="J113" s="157"/>
      <c r="K113" s="157"/>
      <c r="L113" s="2"/>
    </row>
    <row r="114" spans="1:12" ht="14.25" customHeight="1">
      <c r="A114" s="14"/>
      <c r="B114" s="14"/>
      <c r="C114" s="187"/>
      <c r="D114" s="238" t="s">
        <v>78</v>
      </c>
      <c r="E114" s="239" t="s">
        <v>313</v>
      </c>
      <c r="F114" s="240" t="s">
        <v>314</v>
      </c>
      <c r="G114" s="7"/>
      <c r="H114" s="34"/>
      <c r="I114" s="34"/>
      <c r="J114" s="157"/>
      <c r="K114" s="157"/>
      <c r="L114" s="2"/>
    </row>
    <row r="115" spans="1:12" ht="14.25" customHeight="1">
      <c r="A115" s="14"/>
      <c r="B115" s="14"/>
      <c r="C115" s="187"/>
      <c r="D115" s="238" t="s">
        <v>79</v>
      </c>
      <c r="E115" s="239" t="s">
        <v>313</v>
      </c>
      <c r="F115" s="240" t="s">
        <v>314</v>
      </c>
      <c r="G115" s="7"/>
      <c r="H115" s="34"/>
      <c r="I115" s="34"/>
      <c r="J115" s="157"/>
      <c r="K115" s="157"/>
      <c r="L115" s="2"/>
    </row>
    <row r="116" spans="1:12" ht="14.25" customHeight="1">
      <c r="A116" s="14"/>
      <c r="B116" s="14"/>
      <c r="C116" s="187"/>
      <c r="D116" s="238" t="s">
        <v>80</v>
      </c>
      <c r="E116" s="239" t="s">
        <v>313</v>
      </c>
      <c r="F116" s="240" t="s">
        <v>314</v>
      </c>
      <c r="G116" s="7"/>
      <c r="H116" s="34"/>
      <c r="I116" s="34"/>
      <c r="J116" s="157"/>
      <c r="K116" s="157"/>
      <c r="L116" s="2"/>
    </row>
    <row r="117" spans="1:12" ht="14.25" customHeight="1">
      <c r="A117" s="14"/>
      <c r="B117" s="14"/>
      <c r="C117" s="187"/>
      <c r="D117" s="238" t="s">
        <v>81</v>
      </c>
      <c r="E117" s="239" t="s">
        <v>313</v>
      </c>
      <c r="F117" s="240" t="s">
        <v>314</v>
      </c>
      <c r="G117" s="7"/>
      <c r="H117" s="34"/>
      <c r="I117" s="34"/>
      <c r="J117" s="157"/>
      <c r="K117" s="157"/>
      <c r="L117" s="2"/>
    </row>
    <row r="118" spans="1:12" ht="14.25" customHeight="1">
      <c r="A118" s="14"/>
      <c r="B118" s="14"/>
      <c r="C118" s="187"/>
      <c r="D118" s="238" t="s">
        <v>82</v>
      </c>
      <c r="E118" s="239" t="s">
        <v>313</v>
      </c>
      <c r="F118" s="240" t="s">
        <v>314</v>
      </c>
      <c r="G118" s="7"/>
      <c r="H118" s="34"/>
      <c r="I118" s="34"/>
      <c r="J118" s="157"/>
      <c r="K118" s="157"/>
      <c r="L118" s="2"/>
    </row>
    <row r="119" spans="1:12" ht="14.25" customHeight="1">
      <c r="A119" s="14"/>
      <c r="B119" s="14"/>
      <c r="C119" s="187"/>
      <c r="D119" s="238" t="s">
        <v>83</v>
      </c>
      <c r="E119" s="239" t="s">
        <v>313</v>
      </c>
      <c r="F119" s="240" t="s">
        <v>314</v>
      </c>
      <c r="G119" s="7"/>
      <c r="H119" s="34"/>
      <c r="I119" s="34"/>
      <c r="J119" s="157"/>
      <c r="K119" s="157"/>
      <c r="L119" s="2"/>
    </row>
    <row r="120" spans="1:12" ht="14.25" customHeight="1">
      <c r="A120" s="14"/>
      <c r="B120" s="14"/>
      <c r="C120" s="188"/>
      <c r="D120" s="247" t="s">
        <v>287</v>
      </c>
      <c r="E120" s="248" t="s">
        <v>313</v>
      </c>
      <c r="F120" s="249" t="s">
        <v>314</v>
      </c>
      <c r="G120" s="7"/>
      <c r="H120" s="34"/>
      <c r="I120" s="34"/>
      <c r="J120" s="157"/>
      <c r="K120" s="157"/>
      <c r="L120" s="2"/>
    </row>
    <row r="121" spans="3:12" ht="14.25" customHeight="1">
      <c r="C121" s="7"/>
      <c r="D121" s="7"/>
      <c r="E121" s="39"/>
      <c r="F121" s="226"/>
      <c r="G121" s="7"/>
      <c r="H121" s="34"/>
      <c r="I121" s="34"/>
      <c r="J121" s="157"/>
      <c r="K121" s="157"/>
      <c r="L121" s="2"/>
    </row>
    <row r="122" spans="8:9" ht="14.25" customHeight="1">
      <c r="H122" s="34"/>
      <c r="I122" s="34"/>
    </row>
    <row r="123" spans="3:9" ht="57.75" customHeight="1">
      <c r="C123" s="798" t="s">
        <v>616</v>
      </c>
      <c r="D123" s="798"/>
      <c r="E123" s="798"/>
      <c r="F123" s="798"/>
      <c r="H123" s="34"/>
      <c r="I123" s="34"/>
    </row>
    <row r="124" spans="8:9" ht="14.25" customHeight="1">
      <c r="H124" s="34"/>
      <c r="I124" s="34"/>
    </row>
    <row r="125" spans="8:9" ht="14.25" customHeight="1">
      <c r="H125" s="34"/>
      <c r="I125" s="34"/>
    </row>
    <row r="126" spans="8:9" ht="14.25" customHeight="1">
      <c r="H126" s="34"/>
      <c r="I126" s="34"/>
    </row>
    <row r="127" spans="8:9" ht="14.25" customHeight="1">
      <c r="H127" s="34"/>
      <c r="I127" s="34"/>
    </row>
    <row r="128" spans="8:9" ht="14.25" customHeight="1">
      <c r="H128" s="34"/>
      <c r="I128" s="34"/>
    </row>
    <row r="129" spans="8:9" ht="14.25" customHeight="1">
      <c r="H129" s="34"/>
      <c r="I129" s="34"/>
    </row>
    <row r="130" spans="8:9" ht="14.25" customHeight="1">
      <c r="H130" s="34"/>
      <c r="I130" s="34"/>
    </row>
    <row r="131" spans="8:9" ht="14.25" customHeight="1">
      <c r="H131" s="34"/>
      <c r="I131" s="34"/>
    </row>
    <row r="132" spans="8:9" ht="14.25" customHeight="1">
      <c r="H132" s="34"/>
      <c r="I132" s="34"/>
    </row>
    <row r="133" spans="8:9" ht="14.25" customHeight="1">
      <c r="H133" s="34"/>
      <c r="I133" s="34"/>
    </row>
    <row r="134" spans="8:9" ht="14.25" customHeight="1">
      <c r="H134" s="34"/>
      <c r="I134" s="34"/>
    </row>
    <row r="135" spans="8:9" ht="14.25" customHeight="1">
      <c r="H135" s="34"/>
      <c r="I135" s="34"/>
    </row>
    <row r="136" spans="8:9" ht="14.25" customHeight="1">
      <c r="H136" s="34"/>
      <c r="I136" s="34"/>
    </row>
    <row r="137" spans="8:9" ht="14.25" customHeight="1">
      <c r="H137" s="34"/>
      <c r="I137" s="34"/>
    </row>
    <row r="138" spans="8:9" ht="14.25" customHeight="1">
      <c r="H138" s="34"/>
      <c r="I138" s="34"/>
    </row>
    <row r="139" spans="8:9" ht="14.25" customHeight="1">
      <c r="H139" s="34"/>
      <c r="I139" s="34"/>
    </row>
    <row r="140" spans="8:9" ht="14.25" customHeight="1">
      <c r="H140" s="34"/>
      <c r="I140" s="34"/>
    </row>
    <row r="141" spans="8:9" ht="14.25" customHeight="1">
      <c r="H141" s="34"/>
      <c r="I141" s="34"/>
    </row>
    <row r="142" spans="8:9" ht="14.25" customHeight="1">
      <c r="H142" s="34"/>
      <c r="I142" s="34"/>
    </row>
    <row r="143" spans="8:9" ht="14.25" customHeight="1">
      <c r="H143" s="34"/>
      <c r="I143" s="34"/>
    </row>
    <row r="144" spans="8:9" ht="14.25" customHeight="1">
      <c r="H144" s="34"/>
      <c r="I144" s="34"/>
    </row>
    <row r="145" spans="8:9" ht="14.25" customHeight="1">
      <c r="H145" s="34"/>
      <c r="I145" s="34"/>
    </row>
    <row r="146" spans="8:9" ht="14.25" customHeight="1">
      <c r="H146" s="34"/>
      <c r="I146" s="34"/>
    </row>
    <row r="147" spans="8:9" ht="14.25" customHeight="1">
      <c r="H147" s="34"/>
      <c r="I147" s="34"/>
    </row>
    <row r="148" spans="8:9" ht="14.25" customHeight="1">
      <c r="H148" s="34"/>
      <c r="I148" s="34"/>
    </row>
    <row r="149" spans="8:9" ht="14.25" customHeight="1">
      <c r="H149" s="34"/>
      <c r="I149" s="34"/>
    </row>
    <row r="150" spans="8:9" ht="14.25" customHeight="1">
      <c r="H150" s="34"/>
      <c r="I150" s="34"/>
    </row>
    <row r="151" spans="8:9" ht="14.25" customHeight="1">
      <c r="H151" s="34"/>
      <c r="I151" s="34"/>
    </row>
    <row r="152" spans="8:9" ht="14.25" customHeight="1">
      <c r="H152" s="34"/>
      <c r="I152" s="34"/>
    </row>
    <row r="153" spans="8:9" ht="14.25" customHeight="1">
      <c r="H153" s="34"/>
      <c r="I153" s="34"/>
    </row>
    <row r="154" spans="8:9" ht="14.25" customHeight="1">
      <c r="H154" s="34"/>
      <c r="I154" s="34"/>
    </row>
    <row r="155" spans="8:9" ht="14.25" customHeight="1">
      <c r="H155" s="34"/>
      <c r="I155" s="34"/>
    </row>
    <row r="156" spans="8:9" ht="14.25" customHeight="1">
      <c r="H156" s="34"/>
      <c r="I156" s="34"/>
    </row>
    <row r="157" spans="8:9" ht="14.25" customHeight="1">
      <c r="H157" s="34"/>
      <c r="I157" s="34"/>
    </row>
    <row r="158" spans="8:9" ht="14.25" customHeight="1">
      <c r="H158" s="34"/>
      <c r="I158" s="34"/>
    </row>
    <row r="159" spans="8:9" ht="14.25" customHeight="1">
      <c r="H159" s="34"/>
      <c r="I159" s="34"/>
    </row>
    <row r="160" spans="8:9" ht="14.25" customHeight="1">
      <c r="H160" s="34"/>
      <c r="I160" s="34"/>
    </row>
    <row r="161" spans="8:9" ht="14.25" customHeight="1">
      <c r="H161" s="34"/>
      <c r="I161" s="34"/>
    </row>
    <row r="162" spans="8:9" ht="14.25" customHeight="1">
      <c r="H162" s="34"/>
      <c r="I162" s="34"/>
    </row>
    <row r="163" spans="8:9" ht="14.25" customHeight="1">
      <c r="H163" s="34"/>
      <c r="I163" s="34"/>
    </row>
    <row r="164" spans="8:9" ht="14.25" customHeight="1">
      <c r="H164" s="34"/>
      <c r="I164" s="34"/>
    </row>
    <row r="165" spans="8:9" ht="14.25" customHeight="1">
      <c r="H165" s="34"/>
      <c r="I165" s="34"/>
    </row>
    <row r="166" spans="8:9" ht="14.25" customHeight="1">
      <c r="H166" s="34"/>
      <c r="I166" s="34"/>
    </row>
    <row r="167" spans="8:9" ht="14.25" customHeight="1">
      <c r="H167" s="34"/>
      <c r="I167" s="34"/>
    </row>
    <row r="168" spans="8:9" ht="14.25" customHeight="1">
      <c r="H168" s="34"/>
      <c r="I168" s="34"/>
    </row>
    <row r="169" spans="8:9" ht="14.25" customHeight="1">
      <c r="H169" s="34"/>
      <c r="I169" s="34"/>
    </row>
    <row r="170" spans="8:9" ht="14.25" customHeight="1">
      <c r="H170" s="34"/>
      <c r="I170" s="34"/>
    </row>
    <row r="171" spans="8:9" ht="14.25" customHeight="1">
      <c r="H171" s="34"/>
      <c r="I171" s="34"/>
    </row>
    <row r="172" spans="8:9" ht="14.25" customHeight="1">
      <c r="H172" s="34"/>
      <c r="I172" s="34"/>
    </row>
    <row r="173" spans="8:9" ht="14.25" customHeight="1">
      <c r="H173" s="34"/>
      <c r="I173" s="34"/>
    </row>
    <row r="174" spans="8:9" ht="14.25" customHeight="1">
      <c r="H174" s="34"/>
      <c r="I174" s="34"/>
    </row>
    <row r="175" spans="8:9" ht="14.25" customHeight="1">
      <c r="H175" s="34"/>
      <c r="I175" s="34"/>
    </row>
    <row r="176" spans="8:9" ht="14.25" customHeight="1">
      <c r="H176" s="34"/>
      <c r="I176" s="34"/>
    </row>
    <row r="177" spans="8:9" ht="14.25" customHeight="1">
      <c r="H177" s="34"/>
      <c r="I177" s="34"/>
    </row>
    <row r="178" spans="8:9" ht="14.25" customHeight="1">
      <c r="H178" s="34"/>
      <c r="I178" s="34"/>
    </row>
    <row r="179" spans="8:9" ht="14.25" customHeight="1">
      <c r="H179" s="34"/>
      <c r="I179" s="34"/>
    </row>
    <row r="180" spans="8:9" ht="14.25" customHeight="1">
      <c r="H180" s="34"/>
      <c r="I180" s="34"/>
    </row>
    <row r="181" spans="8:9" ht="14.25" customHeight="1">
      <c r="H181" s="34"/>
      <c r="I181" s="34"/>
    </row>
    <row r="182" spans="8:9" ht="14.25" customHeight="1">
      <c r="H182" s="34"/>
      <c r="I182" s="34"/>
    </row>
    <row r="183" spans="8:9" ht="14.25" customHeight="1">
      <c r="H183" s="34"/>
      <c r="I183" s="34"/>
    </row>
    <row r="184" spans="8:9" ht="14.25" customHeight="1">
      <c r="H184" s="34"/>
      <c r="I184" s="34"/>
    </row>
    <row r="185" spans="8:9" ht="14.25" customHeight="1">
      <c r="H185" s="34"/>
      <c r="I185" s="34"/>
    </row>
    <row r="186" spans="8:9" ht="14.25" customHeight="1">
      <c r="H186" s="34"/>
      <c r="I186" s="34"/>
    </row>
    <row r="187" spans="8:9" ht="14.25" customHeight="1">
      <c r="H187" s="34"/>
      <c r="I187" s="34"/>
    </row>
    <row r="188" spans="8:9" ht="14.25" customHeight="1">
      <c r="H188" s="34"/>
      <c r="I188" s="34"/>
    </row>
    <row r="189" spans="8:9" ht="14.25" customHeight="1">
      <c r="H189" s="34"/>
      <c r="I189" s="34"/>
    </row>
    <row r="190" spans="8:9" ht="14.25" customHeight="1">
      <c r="H190" s="34"/>
      <c r="I190" s="34"/>
    </row>
    <row r="191" spans="8:9" ht="14.25" customHeight="1">
      <c r="H191" s="34"/>
      <c r="I191" s="34"/>
    </row>
    <row r="192" spans="8:9" ht="14.25" customHeight="1">
      <c r="H192" s="34"/>
      <c r="I192" s="34"/>
    </row>
    <row r="193" spans="8:9" ht="14.25" customHeight="1">
      <c r="H193" s="34"/>
      <c r="I193" s="34"/>
    </row>
    <row r="194" spans="8:9" ht="14.25" customHeight="1">
      <c r="H194" s="34"/>
      <c r="I194" s="34"/>
    </row>
    <row r="195" spans="8:9" ht="14.25" customHeight="1">
      <c r="H195" s="34"/>
      <c r="I195" s="34"/>
    </row>
    <row r="196" spans="8:9" ht="14.25" customHeight="1">
      <c r="H196" s="34"/>
      <c r="I196" s="34"/>
    </row>
    <row r="197" spans="8:9" ht="14.25" customHeight="1">
      <c r="H197" s="34"/>
      <c r="I197" s="34"/>
    </row>
    <row r="198" spans="8:9" ht="14.25" customHeight="1">
      <c r="H198" s="34"/>
      <c r="I198" s="34"/>
    </row>
    <row r="199" spans="8:9" ht="14.25" customHeight="1">
      <c r="H199" s="34"/>
      <c r="I199" s="34"/>
    </row>
    <row r="200" spans="8:9" ht="14.25" customHeight="1">
      <c r="H200" s="34"/>
      <c r="I200" s="34"/>
    </row>
    <row r="201" spans="8:9" ht="14.25" customHeight="1">
      <c r="H201" s="34"/>
      <c r="I201" s="34"/>
    </row>
    <row r="202" spans="8:9" ht="14.25" customHeight="1">
      <c r="H202" s="34"/>
      <c r="I202" s="34"/>
    </row>
    <row r="203" spans="8:9" ht="14.25" customHeight="1">
      <c r="H203" s="34"/>
      <c r="I203" s="34"/>
    </row>
    <row r="204" spans="8:9" ht="14.25" customHeight="1">
      <c r="H204" s="34"/>
      <c r="I204" s="34"/>
    </row>
    <row r="205" spans="8:9" ht="14.25" customHeight="1">
      <c r="H205" s="34"/>
      <c r="I205" s="34"/>
    </row>
    <row r="206" spans="8:9" ht="14.25" customHeight="1">
      <c r="H206" s="34"/>
      <c r="I206" s="34"/>
    </row>
    <row r="207" spans="8:9" ht="14.25" customHeight="1">
      <c r="H207" s="34"/>
      <c r="I207" s="34"/>
    </row>
    <row r="208" spans="8:9" ht="14.25" customHeight="1">
      <c r="H208" s="34"/>
      <c r="I208" s="34"/>
    </row>
    <row r="209" spans="8:9" ht="14.25" customHeight="1">
      <c r="H209" s="34"/>
      <c r="I209" s="34"/>
    </row>
    <row r="210" spans="8:9" ht="14.25" customHeight="1">
      <c r="H210" s="34"/>
      <c r="I210" s="34"/>
    </row>
  </sheetData>
  <mergeCells count="66">
    <mergeCell ref="H102:I102"/>
    <mergeCell ref="H103:I103"/>
    <mergeCell ref="C13:F13"/>
    <mergeCell ref="H91:I91"/>
    <mergeCell ref="H80:I80"/>
    <mergeCell ref="H81:I81"/>
    <mergeCell ref="H83:I83"/>
    <mergeCell ref="H84:I84"/>
    <mergeCell ref="H86:I86"/>
    <mergeCell ref="H74:I74"/>
    <mergeCell ref="H75:I75"/>
    <mergeCell ref="H76:I76"/>
    <mergeCell ref="H77:I77"/>
    <mergeCell ref="H79:I79"/>
    <mergeCell ref="H101:I101"/>
    <mergeCell ref="H92:I92"/>
    <mergeCell ref="H73:I73"/>
    <mergeCell ref="H64:I64"/>
    <mergeCell ref="H65:I65"/>
    <mergeCell ref="H66:I66"/>
    <mergeCell ref="H67:I67"/>
    <mergeCell ref="H68:I68"/>
    <mergeCell ref="B2:F2"/>
    <mergeCell ref="H69:I69"/>
    <mergeCell ref="H70:I70"/>
    <mergeCell ref="H71:I71"/>
    <mergeCell ref="H72:I72"/>
    <mergeCell ref="H58:I58"/>
    <mergeCell ref="H59:I59"/>
    <mergeCell ref="H60:I60"/>
    <mergeCell ref="H61:I61"/>
    <mergeCell ref="H62:I62"/>
    <mergeCell ref="H53:I53"/>
    <mergeCell ref="H54:I54"/>
    <mergeCell ref="H55:I55"/>
    <mergeCell ref="H56:I56"/>
    <mergeCell ref="H57:I57"/>
    <mergeCell ref="H33:I33"/>
    <mergeCell ref="H97:I97"/>
    <mergeCell ref="H98:I98"/>
    <mergeCell ref="H99:I99"/>
    <mergeCell ref="H100:I100"/>
    <mergeCell ref="H87:I87"/>
    <mergeCell ref="H88:I88"/>
    <mergeCell ref="H89:I89"/>
    <mergeCell ref="H90:I90"/>
    <mergeCell ref="H93:I93"/>
    <mergeCell ref="H94:I94"/>
    <mergeCell ref="H95:I95"/>
    <mergeCell ref="H96:I96"/>
    <mergeCell ref="H34:I34"/>
    <mergeCell ref="H35:I35"/>
    <mergeCell ref="H36:I36"/>
    <mergeCell ref="H47:I47"/>
    <mergeCell ref="H17:I17"/>
    <mergeCell ref="H18:I18"/>
    <mergeCell ref="H19:I19"/>
    <mergeCell ref="H25:I25"/>
    <mergeCell ref="H32:I32"/>
    <mergeCell ref="C123:F123"/>
    <mergeCell ref="C11:F11"/>
    <mergeCell ref="B6:F6"/>
    <mergeCell ref="C7:F7"/>
    <mergeCell ref="C8:F8"/>
    <mergeCell ref="C9:F9"/>
    <mergeCell ref="C10:F10"/>
  </mergeCells>
  <printOptions/>
  <pageMargins left="0.25" right="0.25" top="0.75" bottom="0.75" header="0.3" footer="0.3"/>
  <pageSetup fitToHeight="0" fitToWidth="1" horizontalDpi="600" verticalDpi="600" orientation="landscape" paperSize="9" scale="27"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A007A"/>
  </sheetPr>
  <dimension ref="B1:Y29"/>
  <sheetViews>
    <sheetView showGridLines="0" workbookViewId="0" topLeftCell="A1">
      <selection activeCell="A12" sqref="A12:XFD12"/>
    </sheetView>
  </sheetViews>
  <sheetFormatPr defaultColWidth="11.421875" defaultRowHeight="14.25" customHeight="1"/>
  <cols>
    <col min="1" max="1" width="3.28125" style="2" customWidth="1"/>
    <col min="2" max="2" width="13.140625" style="2" customWidth="1"/>
    <col min="3" max="3" width="61.57421875" style="2" customWidth="1"/>
    <col min="4" max="4" width="77.7109375" style="2" bestFit="1" customWidth="1"/>
    <col min="5" max="5" width="10.00390625" style="44" bestFit="1" customWidth="1"/>
    <col min="6" max="6" width="8.57421875" style="2" customWidth="1"/>
    <col min="7" max="7" width="5.00390625" style="2" bestFit="1" customWidth="1"/>
    <col min="8" max="8" width="13.7109375" style="2" customWidth="1"/>
    <col min="9" max="9" width="13.28125" style="69" customWidth="1"/>
    <col min="10" max="10" width="7.00390625" style="69" bestFit="1" customWidth="1"/>
    <col min="11" max="11" width="11.421875" style="69" customWidth="1"/>
    <col min="12" max="12" width="7.00390625" style="2" bestFit="1" customWidth="1"/>
    <col min="13" max="13" width="21.28125" style="2" customWidth="1"/>
    <col min="14" max="14" width="34.8515625" style="2" customWidth="1"/>
    <col min="15" max="15" width="11.8515625" style="2" bestFit="1" customWidth="1"/>
    <col min="16" max="16" width="12.7109375" style="2" customWidth="1"/>
    <col min="17" max="16384" width="11.421875" style="2" customWidth="1"/>
  </cols>
  <sheetData>
    <row r="1" spans="2:25" s="106" customFormat="1" ht="12.75">
      <c r="B1" s="108" t="s">
        <v>221</v>
      </c>
      <c r="C1" s="99"/>
      <c r="D1" s="107"/>
      <c r="E1" s="99"/>
      <c r="F1" s="108"/>
      <c r="G1" s="109"/>
      <c r="H1" s="109"/>
      <c r="I1" s="108"/>
      <c r="J1" s="110"/>
      <c r="K1" s="99"/>
      <c r="L1" s="99"/>
      <c r="M1" s="108"/>
      <c r="N1" s="108"/>
      <c r="O1" s="99"/>
      <c r="Q1" s="99"/>
      <c r="R1" s="99"/>
      <c r="S1" s="99"/>
      <c r="V1" s="99"/>
      <c r="X1" s="99"/>
      <c r="Y1" s="108"/>
    </row>
    <row r="2" spans="2:25" s="111" customFormat="1" ht="30.6" customHeight="1">
      <c r="B2" s="811" t="s">
        <v>336</v>
      </c>
      <c r="C2" s="811"/>
      <c r="D2" s="811"/>
      <c r="E2" s="105"/>
      <c r="F2" s="113"/>
      <c r="G2" s="114"/>
      <c r="H2" s="114"/>
      <c r="I2" s="113"/>
      <c r="J2" s="115"/>
      <c r="K2" s="105"/>
      <c r="L2" s="105"/>
      <c r="M2" s="113"/>
      <c r="N2" s="113"/>
      <c r="O2" s="105"/>
      <c r="Q2" s="105"/>
      <c r="R2" s="105"/>
      <c r="S2" s="105"/>
      <c r="V2" s="105"/>
      <c r="X2" s="105"/>
      <c r="Y2" s="113"/>
    </row>
    <row r="3" spans="2:25" s="98" customFormat="1" ht="12.75">
      <c r="B3" s="99"/>
      <c r="C3" s="100"/>
      <c r="D3" s="101"/>
      <c r="E3" s="100"/>
      <c r="F3" s="102"/>
      <c r="G3" s="103"/>
      <c r="H3" s="103"/>
      <c r="I3" s="102"/>
      <c r="J3" s="104"/>
      <c r="K3" s="100"/>
      <c r="L3" s="100"/>
      <c r="M3" s="102"/>
      <c r="N3" s="102"/>
      <c r="O3" s="100"/>
      <c r="Q3" s="100"/>
      <c r="R3" s="100"/>
      <c r="S3" s="100"/>
      <c r="V3" s="100"/>
      <c r="X3" s="100"/>
      <c r="Y3" s="102"/>
    </row>
    <row r="4" s="116" customFormat="1" ht="12">
      <c r="B4" s="116" t="s">
        <v>246</v>
      </c>
    </row>
    <row r="6" spans="2:16" ht="14.25" customHeight="1">
      <c r="B6" s="802" t="s">
        <v>36</v>
      </c>
      <c r="C6" s="803"/>
      <c r="D6" s="803"/>
      <c r="E6" s="803"/>
      <c r="F6" s="803"/>
      <c r="G6" s="803"/>
      <c r="H6" s="803"/>
      <c r="I6" s="803"/>
      <c r="J6" s="804"/>
      <c r="M6" s="36"/>
      <c r="N6" s="37"/>
      <c r="O6" s="37"/>
      <c r="P6" s="38"/>
    </row>
    <row r="7" spans="2:16" ht="14.25" customHeight="1">
      <c r="B7" s="153" t="s">
        <v>22</v>
      </c>
      <c r="C7" s="805" t="s">
        <v>84</v>
      </c>
      <c r="D7" s="806"/>
      <c r="E7" s="806"/>
      <c r="F7" s="806"/>
      <c r="G7" s="806"/>
      <c r="H7" s="806"/>
      <c r="I7" s="806"/>
      <c r="J7" s="807"/>
      <c r="M7" s="35"/>
      <c r="N7" s="37"/>
      <c r="O7" s="37"/>
      <c r="P7" s="38"/>
    </row>
    <row r="8" spans="2:10" ht="14.25" customHeight="1">
      <c r="B8" s="153" t="s">
        <v>203</v>
      </c>
      <c r="C8" s="825" t="s">
        <v>251</v>
      </c>
      <c r="D8" s="826"/>
      <c r="E8" s="826"/>
      <c r="F8" s="826"/>
      <c r="G8" s="826"/>
      <c r="H8" s="826"/>
      <c r="I8" s="826"/>
      <c r="J8" s="827"/>
    </row>
    <row r="9" spans="2:10" ht="25.5" customHeight="1">
      <c r="B9" s="153" t="s">
        <v>110</v>
      </c>
      <c r="C9" s="799" t="s">
        <v>481</v>
      </c>
      <c r="D9" s="800"/>
      <c r="E9" s="800"/>
      <c r="F9" s="800"/>
      <c r="G9" s="800"/>
      <c r="H9" s="800"/>
      <c r="I9" s="800"/>
      <c r="J9" s="801"/>
    </row>
    <row r="10" spans="2:10" ht="12" customHeight="1">
      <c r="B10" s="153" t="s">
        <v>204</v>
      </c>
      <c r="C10" s="799" t="s">
        <v>247</v>
      </c>
      <c r="D10" s="800"/>
      <c r="E10" s="800"/>
      <c r="F10" s="800"/>
      <c r="G10" s="800"/>
      <c r="H10" s="800"/>
      <c r="I10" s="800"/>
      <c r="J10" s="801"/>
    </row>
    <row r="11" spans="2:10" ht="12" customHeight="1">
      <c r="B11" s="154" t="s">
        <v>205</v>
      </c>
      <c r="C11" s="822" t="s">
        <v>452</v>
      </c>
      <c r="D11" s="823"/>
      <c r="E11" s="823"/>
      <c r="F11" s="823"/>
      <c r="G11" s="823"/>
      <c r="H11" s="823"/>
      <c r="I11" s="823"/>
      <c r="J11" s="824"/>
    </row>
    <row r="13" spans="7:8" ht="14.25" customHeight="1">
      <c r="G13" s="69"/>
      <c r="H13" s="33" t="s">
        <v>98</v>
      </c>
    </row>
    <row r="14" spans="3:7" ht="14.25" customHeight="1">
      <c r="C14" s="818">
        <v>2014</v>
      </c>
      <c r="D14" s="819"/>
      <c r="E14" s="819"/>
      <c r="F14" s="820"/>
      <c r="G14" s="69"/>
    </row>
    <row r="15" spans="3:7" ht="14.25" customHeight="1">
      <c r="C15" s="206" t="s">
        <v>331</v>
      </c>
      <c r="D15" s="179" t="s">
        <v>63</v>
      </c>
      <c r="E15" s="180" t="s">
        <v>64</v>
      </c>
      <c r="F15" s="207" t="s">
        <v>315</v>
      </c>
      <c r="G15" s="69"/>
    </row>
    <row r="16" spans="3:11" ht="14.25" customHeight="1">
      <c r="C16" s="296" t="s">
        <v>250</v>
      </c>
      <c r="D16" s="181" t="s">
        <v>332</v>
      </c>
      <c r="E16" s="158" t="s">
        <v>256</v>
      </c>
      <c r="F16" s="204">
        <v>56.6</v>
      </c>
      <c r="I16" s="2"/>
      <c r="J16" s="2"/>
      <c r="K16" s="2"/>
    </row>
    <row r="17" spans="3:11" ht="14.25" customHeight="1">
      <c r="C17" s="264"/>
      <c r="D17" s="182" t="s">
        <v>455</v>
      </c>
      <c r="E17" s="163" t="s">
        <v>256</v>
      </c>
      <c r="F17" s="203">
        <v>393</v>
      </c>
      <c r="I17" s="2"/>
      <c r="J17" s="2"/>
      <c r="K17" s="2"/>
    </row>
    <row r="18" spans="3:11" ht="14.25" customHeight="1">
      <c r="C18" s="264"/>
      <c r="D18" s="182" t="s">
        <v>454</v>
      </c>
      <c r="E18" s="163" t="s">
        <v>256</v>
      </c>
      <c r="F18" s="203">
        <v>28.9</v>
      </c>
      <c r="I18" s="2"/>
      <c r="J18" s="2"/>
      <c r="K18" s="2"/>
    </row>
    <row r="19" spans="3:11" ht="14.25" customHeight="1">
      <c r="C19" s="264"/>
      <c r="D19" s="182" t="s">
        <v>333</v>
      </c>
      <c r="E19" s="163" t="s">
        <v>256</v>
      </c>
      <c r="F19" s="203">
        <v>526.5</v>
      </c>
      <c r="I19" s="2"/>
      <c r="J19" s="2"/>
      <c r="K19" s="2"/>
    </row>
    <row r="20" spans="3:11" ht="14.25" customHeight="1">
      <c r="C20" s="297"/>
      <c r="D20" s="212" t="s">
        <v>334</v>
      </c>
      <c r="E20" s="295" t="s">
        <v>256</v>
      </c>
      <c r="F20" s="214">
        <v>102.7</v>
      </c>
      <c r="I20" s="2"/>
      <c r="J20" s="2"/>
      <c r="K20" s="2"/>
    </row>
    <row r="21" spans="3:8" ht="12">
      <c r="C21" s="821"/>
      <c r="D21" s="821"/>
      <c r="E21" s="821"/>
      <c r="F21" s="821"/>
      <c r="G21" s="69"/>
      <c r="H21" s="69"/>
    </row>
    <row r="23" spans="3:6" ht="60" customHeight="1">
      <c r="C23" s="816" t="s">
        <v>485</v>
      </c>
      <c r="D23" s="816"/>
      <c r="E23" s="816"/>
      <c r="F23" s="816"/>
    </row>
    <row r="24" spans="3:14" ht="23.25" customHeight="1">
      <c r="C24" s="817" t="s">
        <v>486</v>
      </c>
      <c r="D24" s="817"/>
      <c r="E24" s="817"/>
      <c r="F24" s="817"/>
      <c r="M24" s="69"/>
      <c r="N24" s="69"/>
    </row>
    <row r="25" spans="5:14" ht="14.25" customHeight="1">
      <c r="E25" s="2"/>
      <c r="I25" s="2"/>
      <c r="J25" s="2"/>
      <c r="K25" s="2"/>
      <c r="M25" s="69"/>
      <c r="N25" s="69"/>
    </row>
    <row r="26" spans="5:14" ht="14.25" customHeight="1">
      <c r="E26" s="2"/>
      <c r="I26" s="2"/>
      <c r="J26" s="2"/>
      <c r="K26" s="2"/>
      <c r="M26" s="69"/>
      <c r="N26" s="69"/>
    </row>
    <row r="27" spans="5:14" ht="14.25" customHeight="1">
      <c r="E27" s="2"/>
      <c r="I27" s="2"/>
      <c r="J27" s="2"/>
      <c r="K27" s="2"/>
      <c r="M27" s="69"/>
      <c r="N27" s="69"/>
    </row>
    <row r="28" spans="5:14" ht="14.25" customHeight="1">
      <c r="E28" s="2"/>
      <c r="I28" s="2"/>
      <c r="J28" s="2"/>
      <c r="K28" s="2"/>
      <c r="M28" s="69"/>
      <c r="N28" s="69"/>
    </row>
    <row r="29" spans="5:14" ht="14.25" customHeight="1">
      <c r="E29" s="2"/>
      <c r="I29" s="2"/>
      <c r="J29" s="2"/>
      <c r="K29" s="2"/>
      <c r="M29" s="69"/>
      <c r="N29" s="69"/>
    </row>
  </sheetData>
  <mergeCells count="11">
    <mergeCell ref="C23:F23"/>
    <mergeCell ref="C24:F24"/>
    <mergeCell ref="C14:F14"/>
    <mergeCell ref="C21:F21"/>
    <mergeCell ref="B2:D2"/>
    <mergeCell ref="C11:J11"/>
    <mergeCell ref="B6:J6"/>
    <mergeCell ref="C7:J7"/>
    <mergeCell ref="C8:J8"/>
    <mergeCell ref="C9:J9"/>
    <mergeCell ref="C10:J10"/>
  </mergeCells>
  <hyperlinks>
    <hyperlink ref="C10" r:id="rId1" display="http://www.produce.gob.pe/documentos/estadisticas/anuarios/anuario-estadistico-pesca-2014.pdf"/>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000860214233"/>
  </sheetPr>
  <dimension ref="A1:S189"/>
  <sheetViews>
    <sheetView zoomScale="90" zoomScaleNormal="90" workbookViewId="0" topLeftCell="A142">
      <selection activeCell="B163" sqref="B163"/>
    </sheetView>
  </sheetViews>
  <sheetFormatPr defaultColWidth="11.421875" defaultRowHeight="13.5" customHeight="1"/>
  <cols>
    <col min="1" max="1" width="3.28125" style="7" customWidth="1"/>
    <col min="2" max="2" width="87.57421875" style="307" customWidth="1"/>
    <col min="3" max="3" width="30.421875" style="39" customWidth="1"/>
    <col min="4" max="4" width="22.57421875" style="7" customWidth="1"/>
    <col min="5" max="5" width="14.28125" style="7" customWidth="1"/>
    <col min="6" max="6" width="11.421875" style="6" customWidth="1"/>
    <col min="7" max="7" width="23.57421875" style="6" customWidth="1"/>
    <col min="8" max="16384" width="11.421875" style="6" customWidth="1"/>
  </cols>
  <sheetData>
    <row r="1" spans="2:19" s="106" customFormat="1" ht="12.75">
      <c r="B1" s="108" t="s">
        <v>220</v>
      </c>
      <c r="C1" s="159"/>
      <c r="D1" s="108"/>
      <c r="E1" s="109"/>
      <c r="F1" s="108"/>
      <c r="G1" s="108"/>
      <c r="H1" s="108"/>
      <c r="I1" s="99"/>
      <c r="K1" s="99"/>
      <c r="L1" s="99"/>
      <c r="M1" s="99"/>
      <c r="P1" s="99"/>
      <c r="R1" s="99"/>
      <c r="S1" s="108"/>
    </row>
    <row r="2" spans="2:19" s="111" customFormat="1" ht="12.75">
      <c r="B2" s="111" t="s">
        <v>429</v>
      </c>
      <c r="D2" s="113"/>
      <c r="E2" s="114"/>
      <c r="F2" s="113"/>
      <c r="G2" s="113"/>
      <c r="H2" s="113"/>
      <c r="I2" s="105"/>
      <c r="K2" s="105"/>
      <c r="L2" s="105"/>
      <c r="M2" s="105"/>
      <c r="P2" s="105"/>
      <c r="R2" s="105"/>
      <c r="S2" s="113"/>
    </row>
    <row r="3" spans="2:19" s="98" customFormat="1" ht="12">
      <c r="B3" s="102"/>
      <c r="C3" s="161"/>
      <c r="D3" s="102"/>
      <c r="E3" s="103"/>
      <c r="F3" s="102"/>
      <c r="G3" s="102"/>
      <c r="H3" s="102"/>
      <c r="I3" s="100"/>
      <c r="K3" s="100"/>
      <c r="L3" s="100"/>
      <c r="M3" s="100"/>
      <c r="P3" s="100"/>
      <c r="R3" s="100"/>
      <c r="S3" s="102"/>
    </row>
    <row r="5" spans="1:7" ht="18.75">
      <c r="A5" s="5"/>
      <c r="B5" s="840" t="s">
        <v>396</v>
      </c>
      <c r="C5" s="840"/>
      <c r="D5" s="840"/>
      <c r="E5" s="840"/>
      <c r="G5" s="412"/>
    </row>
    <row r="6" spans="1:5" ht="13.9" customHeight="1">
      <c r="A6" s="5"/>
      <c r="C6" s="841"/>
      <c r="D6" s="841"/>
      <c r="E6" s="841"/>
    </row>
    <row r="7" spans="1:13" ht="13.9" customHeight="1">
      <c r="A7" s="5"/>
      <c r="C7" s="842" t="s">
        <v>412</v>
      </c>
      <c r="D7" s="843"/>
      <c r="E7" s="844"/>
      <c r="G7" s="836" t="s">
        <v>490</v>
      </c>
      <c r="H7" s="836"/>
      <c r="I7" s="836"/>
      <c r="J7" s="836"/>
      <c r="K7" s="836"/>
      <c r="L7" s="836"/>
      <c r="M7" s="836"/>
    </row>
    <row r="8" spans="2:13" ht="50.25">
      <c r="B8" s="308" t="s">
        <v>7</v>
      </c>
      <c r="C8" s="304" t="s">
        <v>395</v>
      </c>
      <c r="D8" s="549" t="s">
        <v>190</v>
      </c>
      <c r="E8" s="549" t="s">
        <v>188</v>
      </c>
      <c r="G8" s="548" t="s">
        <v>395</v>
      </c>
      <c r="H8" s="548" t="s">
        <v>591</v>
      </c>
      <c r="I8" s="548" t="s">
        <v>592</v>
      </c>
      <c r="J8" s="548" t="s">
        <v>487</v>
      </c>
      <c r="K8" s="548" t="s">
        <v>488</v>
      </c>
      <c r="L8" s="548" t="s">
        <v>112</v>
      </c>
      <c r="M8" s="548" t="s">
        <v>489</v>
      </c>
    </row>
    <row r="9" spans="2:13" ht="13.9" customHeight="1">
      <c r="B9" s="309" t="s">
        <v>140</v>
      </c>
      <c r="C9" s="306" t="s">
        <v>590</v>
      </c>
      <c r="D9" s="601" t="str">
        <f>IF(C9=$G$9,$H$9,((((((((((((IF(C9=$G$10,$H$10,IF(C9=$G$11,$H$11,IF(C9=$G$12,$H$12,IF(C9=$G$13,$H$13,IF(C9=$G$14,$H$14,IF(C9=$G$15,$H$15,IF(C9=$G$16,$H$16,IF(C9=$G$17,$H$17,IF(C9=$G$18,$H$18,IF(C9=$G$19,$H$19,IF(C9=$G$20,$H$20,IF(C9=$G$21,$H$21,IF(C9=$G$22,$H$22,IF(C9=$G$23,$H$23,IF(C9=$G$24,$H$24,IF(C9=$G$25,$H$25,IF(C9=$G$26,$H$26,IF(C9=$G$27,$H$27,IF(C9=$G$28,$H$28,IF(C9=$G$29,$H$29,IF(C9=$G$30,$H$30,IF(C9=$G$31,$H$31)))))))))))))))))))))))))))))))))))</f>
        <v>13</v>
      </c>
      <c r="E9" s="550" t="str">
        <f>IF(C9=$G$9,$L$9,((((((((((((IF(C9=$G$10,$L$10,IF(C9=$G$11,$L$11,IF(C9=$G$12,$L$12,IF(C9=$G$13,$L$13,IF(C9=$G$14,$L$14,IF(C9=$G$15,$L$15,IF(C9=$G$16,$L$16,IF(C9=$G$17,$L$17,IF(C9=$G$18,$L$18,IF(C9=$G$19,$L$19,IF(C9=$G$20,$L$20,IF(C9=$G$21,$L$21,IF(C9=$G$22,$L$22,IF(C9=$G$23,$L$23,IF(C9=$G$24,$L$24,IF(C9=$G$25,$L$25,IF(C9=$G$26,$L$26,IF(C9=$G$27,$L$27,IF(C9=$G$28,$L$28,IF(C9=$G$29,$L$29,IF(C9=$G$30,$L$30,IF(C9=$G$31,$L$31)))))))))))))))))))))))))))))))))))</f>
        <v>4.1</v>
      </c>
      <c r="G9" s="543" t="s">
        <v>491</v>
      </c>
      <c r="H9" s="544" t="s">
        <v>189</v>
      </c>
      <c r="I9" s="544"/>
      <c r="J9" s="544" t="s">
        <v>189</v>
      </c>
      <c r="K9" s="544"/>
      <c r="L9" s="544" t="s">
        <v>189</v>
      </c>
      <c r="M9" s="544"/>
    </row>
    <row r="10" spans="2:13" ht="13.9" customHeight="1">
      <c r="B10" s="309" t="s">
        <v>174</v>
      </c>
      <c r="C10" s="306" t="s">
        <v>590</v>
      </c>
      <c r="D10" s="550" t="str">
        <f aca="true" t="shared" si="0" ref="D10:D73">IF(C10=$G$9,$H$9,((((((((((((IF(C10=$G$10,$H$10,IF(C10=$G$11,$H$11,IF(C10=$G$12,$H$12,IF(C10=$G$13,$H$13,IF(C10=$G$14,$H$14,IF(C10=$G$15,$H$15,IF(C10=$G$16,$H$16,IF(C10=$G$17,$H$17,IF(C10=$G$18,$H$18,IF(C10=$G$19,$H$19,IF(C10=$G$20,$H$20,IF(C10=$G$21,$H$21,IF(C10=$G$22,$H$22,IF(C10=$G$23,$H$23,IF(C10=$G$24,$H$24,IF(C10=$G$25,$H$25,IF(C10=$G$26,$H$26,IF(C10=$G$27,$H$27,IF(C10=$G$28,$H$28,IF(C10=$G$29,$H$29,IF(C10=$G$30,$H$30,IF(C10=$G$31,$H$31)))))))))))))))))))))))))))))))))))</f>
        <v>13</v>
      </c>
      <c r="E10" s="550" t="str">
        <f aca="true" t="shared" si="1" ref="E10:E73">IF(C10=$G$9,$L$9,((((((((((((IF(C10=$G$10,$L$10,IF(C10=$G$11,$L$11,IF(C10=$G$12,$L$12,IF(C10=$G$13,$L$13,IF(C10=$G$14,$L$14,IF(C10=$G$15,$L$15,IF(C10=$G$16,$L$16,IF(C10=$G$17,$L$17,IF(C10=$G$18,$L$18,IF(C10=$G$19,$L$19,IF(C10=$G$20,$L$20,IF(C10=$G$21,$L$21,IF(C10=$G$22,$L$22,IF(C10=$G$23,$L$23,IF(C10=$G$24,$L$24,IF(C10=$G$25,$L$25,IF(C10=$G$26,$L$26,IF(C10=$G$27,$L$27,IF(C10=$G$28,$L$28,IF(C10=$G$29,$L$29,IF(C10=$G$30,$L$30,IF(C10=$G$31,$L$31)))))))))))))))))))))))))))))))))))</f>
        <v>4.1</v>
      </c>
      <c r="G10" s="543" t="s">
        <v>492</v>
      </c>
      <c r="H10" s="544">
        <v>24</v>
      </c>
      <c r="I10" s="544" t="s">
        <v>518</v>
      </c>
      <c r="J10" s="544" t="s">
        <v>189</v>
      </c>
      <c r="K10" s="544" t="s">
        <v>551</v>
      </c>
      <c r="L10" s="544" t="s">
        <v>514</v>
      </c>
      <c r="M10" s="544" t="s">
        <v>515</v>
      </c>
    </row>
    <row r="11" spans="2:13" ht="13.9" customHeight="1">
      <c r="B11" s="309" t="s">
        <v>175</v>
      </c>
      <c r="C11" s="306" t="s">
        <v>590</v>
      </c>
      <c r="D11" s="550" t="str">
        <f t="shared" si="0"/>
        <v>13</v>
      </c>
      <c r="E11" s="550" t="str">
        <f t="shared" si="1"/>
        <v>4.1</v>
      </c>
      <c r="G11" s="543" t="s">
        <v>493</v>
      </c>
      <c r="H11" s="544" t="s">
        <v>516</v>
      </c>
      <c r="I11" s="544" t="s">
        <v>517</v>
      </c>
      <c r="J11" s="544" t="s">
        <v>519</v>
      </c>
      <c r="K11" s="544" t="s">
        <v>552</v>
      </c>
      <c r="L11" s="544" t="s">
        <v>564</v>
      </c>
      <c r="M11" s="544" t="s">
        <v>574</v>
      </c>
    </row>
    <row r="12" spans="2:13" ht="13.9" customHeight="1">
      <c r="B12" s="309" t="s">
        <v>176</v>
      </c>
      <c r="C12" s="306" t="s">
        <v>590</v>
      </c>
      <c r="D12" s="550" t="str">
        <f t="shared" si="0"/>
        <v>13</v>
      </c>
      <c r="E12" s="550" t="str">
        <f t="shared" si="1"/>
        <v>4.1</v>
      </c>
      <c r="G12" s="543" t="s">
        <v>494</v>
      </c>
      <c r="H12" s="544" t="s">
        <v>189</v>
      </c>
      <c r="I12" s="544"/>
      <c r="J12" s="544" t="s">
        <v>541</v>
      </c>
      <c r="K12" s="544" t="s">
        <v>553</v>
      </c>
      <c r="L12" s="544" t="s">
        <v>525</v>
      </c>
      <c r="M12" s="544" t="s">
        <v>575</v>
      </c>
    </row>
    <row r="13" spans="2:13" ht="13.9" customHeight="1">
      <c r="B13" s="309" t="s">
        <v>177</v>
      </c>
      <c r="C13" s="306" t="s">
        <v>590</v>
      </c>
      <c r="D13" s="550" t="str">
        <f t="shared" si="0"/>
        <v>13</v>
      </c>
      <c r="E13" s="550" t="str">
        <f t="shared" si="1"/>
        <v>4.1</v>
      </c>
      <c r="G13" s="543" t="s">
        <v>495</v>
      </c>
      <c r="H13" s="544" t="s">
        <v>519</v>
      </c>
      <c r="I13" s="544" t="s">
        <v>530</v>
      </c>
      <c r="J13" s="544" t="s">
        <v>189</v>
      </c>
      <c r="K13" s="544" t="s">
        <v>554</v>
      </c>
      <c r="L13" s="544" t="s">
        <v>565</v>
      </c>
      <c r="M13" s="543"/>
    </row>
    <row r="14" spans="2:13" ht="13.9" customHeight="1">
      <c r="B14" s="309" t="s">
        <v>178</v>
      </c>
      <c r="C14" s="306" t="s">
        <v>590</v>
      </c>
      <c r="D14" s="550" t="str">
        <f t="shared" si="0"/>
        <v>13</v>
      </c>
      <c r="E14" s="550" t="str">
        <f t="shared" si="1"/>
        <v>4.1</v>
      </c>
      <c r="G14" s="543" t="s">
        <v>496</v>
      </c>
      <c r="H14" s="544" t="s">
        <v>520</v>
      </c>
      <c r="I14" s="544" t="s">
        <v>531</v>
      </c>
      <c r="J14" s="544" t="s">
        <v>542</v>
      </c>
      <c r="K14" s="544" t="s">
        <v>552</v>
      </c>
      <c r="L14" s="544" t="s">
        <v>566</v>
      </c>
      <c r="M14" s="544" t="s">
        <v>576</v>
      </c>
    </row>
    <row r="15" spans="2:13" ht="13.9" customHeight="1">
      <c r="B15" s="309" t="s">
        <v>65</v>
      </c>
      <c r="C15" s="306" t="s">
        <v>590</v>
      </c>
      <c r="D15" s="550" t="str">
        <f t="shared" si="0"/>
        <v>13</v>
      </c>
      <c r="E15" s="550" t="str">
        <f t="shared" si="1"/>
        <v>4.1</v>
      </c>
      <c r="G15" s="543" t="s">
        <v>497</v>
      </c>
      <c r="H15" s="544" t="s">
        <v>189</v>
      </c>
      <c r="I15" s="544"/>
      <c r="J15" s="544" t="s">
        <v>543</v>
      </c>
      <c r="K15" s="544"/>
      <c r="L15" s="544" t="s">
        <v>567</v>
      </c>
      <c r="M15" s="544" t="s">
        <v>577</v>
      </c>
    </row>
    <row r="16" spans="2:13" ht="13.9" customHeight="1">
      <c r="B16" s="309" t="s">
        <v>141</v>
      </c>
      <c r="C16" s="306" t="s">
        <v>590</v>
      </c>
      <c r="D16" s="550" t="str">
        <f t="shared" si="0"/>
        <v>13</v>
      </c>
      <c r="E16" s="550" t="str">
        <f t="shared" si="1"/>
        <v>4.1</v>
      </c>
      <c r="G16" s="543" t="s">
        <v>312</v>
      </c>
      <c r="H16" s="544" t="s">
        <v>189</v>
      </c>
      <c r="I16" s="544"/>
      <c r="J16" s="544" t="s">
        <v>189</v>
      </c>
      <c r="K16" s="544"/>
      <c r="L16" s="544" t="s">
        <v>189</v>
      </c>
      <c r="M16" s="544"/>
    </row>
    <row r="17" spans="2:13" ht="13.9" customHeight="1">
      <c r="B17" s="309" t="s">
        <v>142</v>
      </c>
      <c r="C17" s="306" t="s">
        <v>590</v>
      </c>
      <c r="D17" s="550" t="str">
        <f t="shared" si="0"/>
        <v>13</v>
      </c>
      <c r="E17" s="550" t="str">
        <f t="shared" si="1"/>
        <v>4.1</v>
      </c>
      <c r="G17" s="543" t="s">
        <v>498</v>
      </c>
      <c r="H17" s="544" t="s">
        <v>189</v>
      </c>
      <c r="I17" s="544" t="s">
        <v>532</v>
      </c>
      <c r="J17" s="544" t="s">
        <v>519</v>
      </c>
      <c r="K17" s="544"/>
      <c r="L17" s="544" t="s">
        <v>544</v>
      </c>
      <c r="M17" s="543"/>
    </row>
    <row r="18" spans="2:13" ht="13.9" customHeight="1">
      <c r="B18" s="309" t="s">
        <v>66</v>
      </c>
      <c r="C18" s="306" t="s">
        <v>590</v>
      </c>
      <c r="D18" s="550" t="str">
        <f t="shared" si="0"/>
        <v>13</v>
      </c>
      <c r="E18" s="550" t="str">
        <f t="shared" si="1"/>
        <v>4.1</v>
      </c>
      <c r="G18" s="543" t="s">
        <v>590</v>
      </c>
      <c r="H18" s="544" t="s">
        <v>521</v>
      </c>
      <c r="I18" s="544" t="s">
        <v>532</v>
      </c>
      <c r="J18" s="544" t="s">
        <v>544</v>
      </c>
      <c r="K18" s="544" t="s">
        <v>555</v>
      </c>
      <c r="L18" s="544" t="s">
        <v>568</v>
      </c>
      <c r="M18" s="544" t="s">
        <v>578</v>
      </c>
    </row>
    <row r="19" spans="2:13" ht="13.9" customHeight="1">
      <c r="B19" s="309" t="s">
        <v>143</v>
      </c>
      <c r="C19" s="306" t="s">
        <v>590</v>
      </c>
      <c r="D19" s="550" t="str">
        <f t="shared" si="0"/>
        <v>13</v>
      </c>
      <c r="E19" s="550" t="str">
        <f t="shared" si="1"/>
        <v>4.1</v>
      </c>
      <c r="G19" s="543" t="s">
        <v>499</v>
      </c>
      <c r="H19" s="544" t="s">
        <v>522</v>
      </c>
      <c r="I19" s="544" t="s">
        <v>533</v>
      </c>
      <c r="J19" s="544" t="s">
        <v>545</v>
      </c>
      <c r="K19" s="544" t="s">
        <v>556</v>
      </c>
      <c r="L19" s="544" t="s">
        <v>569</v>
      </c>
      <c r="M19" s="544" t="s">
        <v>579</v>
      </c>
    </row>
    <row r="20" spans="2:13" ht="13.9" customHeight="1">
      <c r="B20" s="309" t="s">
        <v>144</v>
      </c>
      <c r="C20" s="306" t="s">
        <v>590</v>
      </c>
      <c r="D20" s="550" t="str">
        <f t="shared" si="0"/>
        <v>13</v>
      </c>
      <c r="E20" s="550" t="str">
        <f t="shared" si="1"/>
        <v>4.1</v>
      </c>
      <c r="G20" s="543" t="s">
        <v>500</v>
      </c>
      <c r="H20" s="544" t="s">
        <v>189</v>
      </c>
      <c r="I20" s="544" t="s">
        <v>577</v>
      </c>
      <c r="J20" s="544" t="s">
        <v>189</v>
      </c>
      <c r="K20" s="544"/>
      <c r="L20" s="544" t="s">
        <v>189</v>
      </c>
      <c r="M20" s="544" t="s">
        <v>577</v>
      </c>
    </row>
    <row r="21" spans="2:13" ht="13.9" customHeight="1">
      <c r="B21" s="309" t="s">
        <v>145</v>
      </c>
      <c r="C21" s="306" t="s">
        <v>590</v>
      </c>
      <c r="D21" s="550" t="str">
        <f t="shared" si="0"/>
        <v>13</v>
      </c>
      <c r="E21" s="550" t="str">
        <f t="shared" si="1"/>
        <v>4.1</v>
      </c>
      <c r="G21" s="543" t="s">
        <v>501</v>
      </c>
      <c r="H21" s="544" t="s">
        <v>523</v>
      </c>
      <c r="I21" s="544" t="s">
        <v>534</v>
      </c>
      <c r="J21" s="544" t="s">
        <v>546</v>
      </c>
      <c r="K21" s="544" t="s">
        <v>557</v>
      </c>
      <c r="L21" s="544" t="s">
        <v>549</v>
      </c>
      <c r="M21" s="544" t="s">
        <v>580</v>
      </c>
    </row>
    <row r="22" spans="2:13" ht="13.9" customHeight="1">
      <c r="B22" s="309" t="s">
        <v>67</v>
      </c>
      <c r="C22" s="306" t="s">
        <v>510</v>
      </c>
      <c r="D22" s="550" t="str">
        <f t="shared" si="0"/>
        <v>20</v>
      </c>
      <c r="E22" s="550" t="str">
        <f t="shared" si="1"/>
        <v>5.0</v>
      </c>
      <c r="G22" s="543" t="s">
        <v>502</v>
      </c>
      <c r="H22" s="544" t="s">
        <v>523</v>
      </c>
      <c r="I22" s="544" t="s">
        <v>534</v>
      </c>
      <c r="J22" s="544" t="s">
        <v>547</v>
      </c>
      <c r="K22" s="544" t="s">
        <v>556</v>
      </c>
      <c r="L22" s="544" t="s">
        <v>570</v>
      </c>
      <c r="M22" s="544" t="s">
        <v>581</v>
      </c>
    </row>
    <row r="23" spans="2:13" ht="13.9" customHeight="1">
      <c r="B23" s="309" t="s">
        <v>460</v>
      </c>
      <c r="C23" s="306" t="s">
        <v>510</v>
      </c>
      <c r="D23" s="550" t="str">
        <f t="shared" si="0"/>
        <v>20</v>
      </c>
      <c r="E23" s="550" t="str">
        <f t="shared" si="1"/>
        <v>5.0</v>
      </c>
      <c r="G23" s="543" t="s">
        <v>503</v>
      </c>
      <c r="H23" s="544" t="s">
        <v>524</v>
      </c>
      <c r="I23" s="544" t="s">
        <v>535</v>
      </c>
      <c r="J23" s="544" t="s">
        <v>546</v>
      </c>
      <c r="K23" s="544" t="s">
        <v>559</v>
      </c>
      <c r="L23" s="544" t="s">
        <v>525</v>
      </c>
      <c r="M23" s="544" t="s">
        <v>582</v>
      </c>
    </row>
    <row r="24" spans="2:13" ht="13.9" customHeight="1">
      <c r="B24" s="309" t="s">
        <v>146</v>
      </c>
      <c r="C24" s="306" t="s">
        <v>510</v>
      </c>
      <c r="D24" s="550" t="str">
        <f t="shared" si="0"/>
        <v>20</v>
      </c>
      <c r="E24" s="550" t="str">
        <f t="shared" si="1"/>
        <v>5.0</v>
      </c>
      <c r="G24" s="543" t="s">
        <v>504</v>
      </c>
      <c r="H24" s="544" t="s">
        <v>189</v>
      </c>
      <c r="I24" s="544" t="s">
        <v>536</v>
      </c>
      <c r="J24" s="544" t="s">
        <v>189</v>
      </c>
      <c r="K24" s="544" t="s">
        <v>560</v>
      </c>
      <c r="L24" s="544" t="s">
        <v>189</v>
      </c>
      <c r="M24" s="544" t="s">
        <v>583</v>
      </c>
    </row>
    <row r="25" spans="2:13" ht="13.9" customHeight="1">
      <c r="B25" s="309" t="s">
        <v>461</v>
      </c>
      <c r="C25" s="306" t="s">
        <v>510</v>
      </c>
      <c r="D25" s="550" t="str">
        <f t="shared" si="0"/>
        <v>20</v>
      </c>
      <c r="E25" s="550" t="str">
        <f t="shared" si="1"/>
        <v>5.0</v>
      </c>
      <c r="G25" s="543" t="s">
        <v>505</v>
      </c>
      <c r="H25" s="544" t="s">
        <v>189</v>
      </c>
      <c r="I25" s="544" t="s">
        <v>537</v>
      </c>
      <c r="J25" s="544" t="s">
        <v>189</v>
      </c>
      <c r="K25" s="544" t="s">
        <v>549</v>
      </c>
      <c r="L25" s="544" t="s">
        <v>189</v>
      </c>
      <c r="M25" s="544" t="s">
        <v>537</v>
      </c>
    </row>
    <row r="26" spans="2:13" ht="13.9" customHeight="1">
      <c r="B26" s="309" t="s">
        <v>147</v>
      </c>
      <c r="C26" s="306" t="s">
        <v>510</v>
      </c>
      <c r="D26" s="550" t="str">
        <f t="shared" si="0"/>
        <v>20</v>
      </c>
      <c r="E26" s="550" t="str">
        <f t="shared" si="1"/>
        <v>5.0</v>
      </c>
      <c r="G26" s="543" t="s">
        <v>506</v>
      </c>
      <c r="H26" s="544" t="s">
        <v>525</v>
      </c>
      <c r="I26" s="544" t="s">
        <v>538</v>
      </c>
      <c r="J26" s="544" t="s">
        <v>537</v>
      </c>
      <c r="K26" s="544" t="s">
        <v>561</v>
      </c>
      <c r="L26" s="544" t="s">
        <v>571</v>
      </c>
      <c r="M26" s="544" t="s">
        <v>584</v>
      </c>
    </row>
    <row r="27" spans="2:13" ht="13.9" customHeight="1">
      <c r="B27" s="309" t="s">
        <v>148</v>
      </c>
      <c r="C27" s="306" t="s">
        <v>510</v>
      </c>
      <c r="D27" s="550" t="str">
        <f t="shared" si="0"/>
        <v>20</v>
      </c>
      <c r="E27" s="550" t="str">
        <f t="shared" si="1"/>
        <v>5.0</v>
      </c>
      <c r="G27" s="543" t="s">
        <v>507</v>
      </c>
      <c r="H27" s="544" t="s">
        <v>189</v>
      </c>
      <c r="I27" s="544" t="s">
        <v>538</v>
      </c>
      <c r="J27" s="544" t="s">
        <v>189</v>
      </c>
      <c r="K27" s="544" t="s">
        <v>558</v>
      </c>
      <c r="L27" s="544" t="s">
        <v>572</v>
      </c>
      <c r="M27" s="544" t="s">
        <v>585</v>
      </c>
    </row>
    <row r="28" spans="2:13" ht="13.9" customHeight="1">
      <c r="B28" s="309" t="s">
        <v>179</v>
      </c>
      <c r="C28" s="306" t="s">
        <v>509</v>
      </c>
      <c r="D28" s="550" t="str">
        <f>IF(C28=$G$9,$H$9,((((((((((((IF(C28=$G$10,$H$10,IF(C28=$G$11,$H$11,IF(C28=$G$12,$H$12,IF(C28=$G$13,$H$13,IF(C28=$G$14,$H$14,IF(C28=$G$15,$H$15,IF(C28=$G$16,$H$16,IF(C28=$G$17,$H$17,IF(C28=$G$18,$H$18,IF(C28=$G$19,$H$19,IF(C28=$G$20,$H$20,IF(C28=$G$21,$H$21,IF(C28=$G$22,$H$22,IF(C28=$G$23,$H$23,IF(C28=$G$24,$H$24,IF(C28=$G$25,$H$25,IF(C28=$G$26,$H$26,IF(C28=$G$27,$H$27,IF(C28=$G$28,$H$28,IF(C28=$G$29,$H$29,IF(C28=$G$30,$H$30,IF(C28=$G$31,$H$31)))))))))))))))))))))))))))))))))))</f>
        <v>3.1</v>
      </c>
      <c r="E28" s="552">
        <f>(0.5+1.2)/2</f>
        <v>0.85</v>
      </c>
      <c r="G28" s="543" t="s">
        <v>508</v>
      </c>
      <c r="H28" s="544" t="s">
        <v>526</v>
      </c>
      <c r="I28" s="544" t="s">
        <v>539</v>
      </c>
      <c r="J28" s="544" t="s">
        <v>546</v>
      </c>
      <c r="K28" s="544" t="s">
        <v>560</v>
      </c>
      <c r="L28" s="544" t="s">
        <v>543</v>
      </c>
      <c r="M28" s="544" t="s">
        <v>586</v>
      </c>
    </row>
    <row r="29" spans="2:13" ht="13.9" customHeight="1">
      <c r="B29" s="309" t="s">
        <v>68</v>
      </c>
      <c r="C29" s="306" t="s">
        <v>509</v>
      </c>
      <c r="D29" s="550" t="str">
        <f t="shared" si="0"/>
        <v>3.1</v>
      </c>
      <c r="E29" s="552">
        <f>(0.5+1.2)/2</f>
        <v>0.85</v>
      </c>
      <c r="G29" s="543" t="s">
        <v>509</v>
      </c>
      <c r="H29" s="544" t="s">
        <v>527</v>
      </c>
      <c r="I29" s="544" t="s">
        <v>536</v>
      </c>
      <c r="J29" s="544" t="s">
        <v>548</v>
      </c>
      <c r="K29" s="544" t="s">
        <v>560</v>
      </c>
      <c r="L29" s="544" t="s">
        <v>189</v>
      </c>
      <c r="M29" s="544" t="s">
        <v>587</v>
      </c>
    </row>
    <row r="30" spans="2:13" ht="13.9" customHeight="1">
      <c r="B30" s="309" t="s">
        <v>462</v>
      </c>
      <c r="C30" s="306" t="s">
        <v>509</v>
      </c>
      <c r="D30" s="550" t="str">
        <f t="shared" si="0"/>
        <v>3.1</v>
      </c>
      <c r="E30" s="552">
        <f>(0.5+1.2)/2</f>
        <v>0.85</v>
      </c>
      <c r="G30" s="543" t="s">
        <v>510</v>
      </c>
      <c r="H30" s="544" t="s">
        <v>528</v>
      </c>
      <c r="I30" s="544" t="s">
        <v>593</v>
      </c>
      <c r="J30" s="544" t="s">
        <v>549</v>
      </c>
      <c r="K30" s="544" t="s">
        <v>562</v>
      </c>
      <c r="L30" s="544" t="s">
        <v>573</v>
      </c>
      <c r="M30" s="544" t="s">
        <v>588</v>
      </c>
    </row>
    <row r="31" spans="2:13" ht="13.9" customHeight="1">
      <c r="B31" s="309" t="s">
        <v>69</v>
      </c>
      <c r="C31" s="306" t="s">
        <v>496</v>
      </c>
      <c r="D31" s="553" t="str">
        <f>IF(C31=$G$9,$H$9,((((((((((((IF(C31=$G$10,$H$10,IF(C31=$G$11,$H$11,IF(C31=$G$12,$H$12,IF(C31=$G$13,$H$13,IF(C31=$G$14,$H$14,IF(C31=$G$15,$H$15,IF(C31=$G$16,$H$16,IF(C31=$G$17,$H$17,IF(C31=$G$18,$H$18,IF(C31=$G$19,$H$19,IF(C31=$G$20,$H$20,IF(C31=$G$21,$H$21,IF(C31=$G$22,$H$22,IF(C31=$G$23,$H$23,IF(C31=$G$24,$H$24,IF(C31=$G$25,$H$25,IF(C31=$G$26,$H$26,IF(C31=$G$27,$H$27,IF(C31=$G$28,$H$28,IF(C31=$G$29,$H$29,IF(C31=$G$30,$H$30,IF(C31=$G$31,$H$31)))))))))))))))))))))))))))))))))))</f>
        <v>7</v>
      </c>
      <c r="E31" s="550" t="str">
        <f t="shared" si="1"/>
        <v>2.7</v>
      </c>
      <c r="G31" s="543" t="s">
        <v>511</v>
      </c>
      <c r="H31" s="544" t="s">
        <v>529</v>
      </c>
      <c r="I31" s="544" t="s">
        <v>540</v>
      </c>
      <c r="J31" s="544" t="s">
        <v>550</v>
      </c>
      <c r="K31" s="544" t="s">
        <v>563</v>
      </c>
      <c r="L31" s="544" t="s">
        <v>519</v>
      </c>
      <c r="M31" s="544" t="s">
        <v>589</v>
      </c>
    </row>
    <row r="32" spans="2:13" ht="13.9" customHeight="1">
      <c r="B32" s="309" t="s">
        <v>70</v>
      </c>
      <c r="C32" s="306" t="s">
        <v>496</v>
      </c>
      <c r="D32" s="553" t="str">
        <f t="shared" si="0"/>
        <v>7</v>
      </c>
      <c r="E32" s="550" t="str">
        <f t="shared" si="1"/>
        <v>2.7</v>
      </c>
      <c r="G32" s="545" t="s">
        <v>512</v>
      </c>
      <c r="H32" s="538"/>
      <c r="I32" s="538"/>
      <c r="J32" s="538"/>
      <c r="K32" s="538"/>
      <c r="L32" s="538"/>
      <c r="M32" s="539"/>
    </row>
    <row r="33" spans="2:13" ht="13.9" customHeight="1">
      <c r="B33" s="309" t="s">
        <v>149</v>
      </c>
      <c r="C33" s="306" t="s">
        <v>496</v>
      </c>
      <c r="D33" s="553" t="str">
        <f t="shared" si="0"/>
        <v>7</v>
      </c>
      <c r="E33" s="550" t="str">
        <f t="shared" si="1"/>
        <v>2.7</v>
      </c>
      <c r="G33" s="546" t="s">
        <v>594</v>
      </c>
      <c r="H33" s="432"/>
      <c r="I33" s="432"/>
      <c r="J33" s="432"/>
      <c r="K33" s="432"/>
      <c r="L33" s="432"/>
      <c r="M33" s="542"/>
    </row>
    <row r="34" spans="2:13" ht="13.9" customHeight="1">
      <c r="B34" s="309" t="s">
        <v>150</v>
      </c>
      <c r="C34" s="306" t="s">
        <v>496</v>
      </c>
      <c r="D34" s="553" t="str">
        <f t="shared" si="0"/>
        <v>7</v>
      </c>
      <c r="E34" s="550" t="str">
        <f t="shared" si="1"/>
        <v>2.7</v>
      </c>
      <c r="G34" s="547" t="s">
        <v>513</v>
      </c>
      <c r="H34" s="540"/>
      <c r="I34" s="540"/>
      <c r="J34" s="540"/>
      <c r="K34" s="540"/>
      <c r="L34" s="540"/>
      <c r="M34" s="541"/>
    </row>
    <row r="35" spans="2:7" ht="13.9" customHeight="1">
      <c r="B35" s="309" t="s">
        <v>195</v>
      </c>
      <c r="C35" s="306" t="s">
        <v>496</v>
      </c>
      <c r="D35" s="553" t="str">
        <f t="shared" si="0"/>
        <v>7</v>
      </c>
      <c r="E35" s="550" t="str">
        <f t="shared" si="1"/>
        <v>2.7</v>
      </c>
      <c r="G35" s="2" t="s">
        <v>400</v>
      </c>
    </row>
    <row r="36" spans="2:15" ht="13.9" customHeight="1">
      <c r="B36" s="309" t="s">
        <v>196</v>
      </c>
      <c r="C36" s="306" t="s">
        <v>496</v>
      </c>
      <c r="D36" s="553" t="str">
        <f t="shared" si="0"/>
        <v>7</v>
      </c>
      <c r="E36" s="550" t="str">
        <f t="shared" si="1"/>
        <v>2.7</v>
      </c>
      <c r="G36" s="839" t="s">
        <v>401</v>
      </c>
      <c r="H36" s="839"/>
      <c r="I36" s="839"/>
      <c r="J36" s="839"/>
      <c r="K36" s="839"/>
      <c r="L36" s="839"/>
      <c r="M36" s="839"/>
      <c r="N36" s="411"/>
      <c r="O36" s="411"/>
    </row>
    <row r="37" spans="2:15" ht="13.9" customHeight="1">
      <c r="B37" s="309" t="s">
        <v>151</v>
      </c>
      <c r="C37" s="306" t="s">
        <v>496</v>
      </c>
      <c r="D37" s="553" t="str">
        <f t="shared" si="0"/>
        <v>7</v>
      </c>
      <c r="E37" s="550" t="str">
        <f t="shared" si="1"/>
        <v>2.7</v>
      </c>
      <c r="G37" s="839"/>
      <c r="H37" s="839"/>
      <c r="I37" s="839"/>
      <c r="J37" s="839"/>
      <c r="K37" s="839"/>
      <c r="L37" s="839"/>
      <c r="M37" s="839"/>
      <c r="N37" s="411"/>
      <c r="O37" s="411"/>
    </row>
    <row r="38" spans="2:15" ht="13.9" customHeight="1">
      <c r="B38" s="309" t="s">
        <v>152</v>
      </c>
      <c r="C38" s="306" t="s">
        <v>496</v>
      </c>
      <c r="D38" s="553" t="str">
        <f t="shared" si="0"/>
        <v>7</v>
      </c>
      <c r="E38" s="550" t="str">
        <f t="shared" si="1"/>
        <v>2.7</v>
      </c>
      <c r="G38" s="839"/>
      <c r="H38" s="839"/>
      <c r="I38" s="839"/>
      <c r="J38" s="839"/>
      <c r="K38" s="839"/>
      <c r="L38" s="839"/>
      <c r="M38" s="839"/>
      <c r="N38" s="411"/>
      <c r="O38" s="411"/>
    </row>
    <row r="39" spans="2:5" ht="13.9" customHeight="1">
      <c r="B39" s="309" t="s">
        <v>463</v>
      </c>
      <c r="C39" s="306" t="s">
        <v>507</v>
      </c>
      <c r="D39" s="552">
        <f>(18+4)/2</f>
        <v>11</v>
      </c>
      <c r="E39" s="550" t="str">
        <f t="shared" si="1"/>
        <v>3.2</v>
      </c>
    </row>
    <row r="40" spans="2:5" ht="13.9" customHeight="1">
      <c r="B40" s="309" t="s">
        <v>464</v>
      </c>
      <c r="C40" s="306" t="s">
        <v>494</v>
      </c>
      <c r="D40" s="551" t="str">
        <f t="shared" si="0"/>
        <v>ND</v>
      </c>
      <c r="E40" s="550" t="str">
        <f>IF(C40=$G$9,$L$9,((((((((((((IF(C40=$G$10,$L$10,IF(C40=$G$11,$L$11,IF(C40=$G$12,$L$12,IF(C40=$G$13,$L$13,IF(C40=$G$14,$L$14,IF(C40=$G$15,$L$15,IF(C40=$G$16,$L$16,IF(C40=$G$17,$L$17,IF(C40=$G$18,$L$18,IF(C40=$G$19,$L$19,IF(C40=$G$20,$L$20,IF(C40=$G$21,$L$21,IF(C40=$G$22,$L$22,IF(C40=$G$23,$L$23,IF(C40=$G$24,$L$24,IF(C40=$G$25,$L$25,IF(C40=$G$26,$L$26,IF(C40=$G$27,$L$27,IF(C40=$G$28,$L$28,IF(C40=$G$29,$L$29,IF(C40=$G$30,$L$30,IF(C40=$G$31,$L$31)))))))))))))))))))))))))))))))))))</f>
        <v>9</v>
      </c>
    </row>
    <row r="41" spans="2:5" ht="13.9" customHeight="1">
      <c r="B41" s="309" t="s">
        <v>153</v>
      </c>
      <c r="C41" s="306" t="s">
        <v>491</v>
      </c>
      <c r="D41" s="551" t="str">
        <f t="shared" si="0"/>
        <v>ND</v>
      </c>
      <c r="E41" s="551" t="str">
        <f t="shared" si="1"/>
        <v>ND</v>
      </c>
    </row>
    <row r="42" spans="2:5" ht="13.9" customHeight="1">
      <c r="B42" s="309" t="s">
        <v>154</v>
      </c>
      <c r="C42" s="306" t="s">
        <v>491</v>
      </c>
      <c r="D42" s="551" t="str">
        <f t="shared" si="0"/>
        <v>ND</v>
      </c>
      <c r="E42" s="551" t="str">
        <f t="shared" si="1"/>
        <v>ND</v>
      </c>
    </row>
    <row r="43" spans="2:5" ht="13.9" customHeight="1">
      <c r="B43" s="309" t="s">
        <v>155</v>
      </c>
      <c r="C43" s="306" t="s">
        <v>491</v>
      </c>
      <c r="D43" s="551" t="str">
        <f t="shared" si="0"/>
        <v>ND</v>
      </c>
      <c r="E43" s="551" t="str">
        <f t="shared" si="1"/>
        <v>ND</v>
      </c>
    </row>
    <row r="44" spans="2:5" ht="13.9" customHeight="1">
      <c r="B44" s="309" t="s">
        <v>338</v>
      </c>
      <c r="C44" s="306" t="s">
        <v>491</v>
      </c>
      <c r="D44" s="551" t="str">
        <f t="shared" si="0"/>
        <v>ND</v>
      </c>
      <c r="E44" s="551" t="str">
        <f t="shared" si="1"/>
        <v>ND</v>
      </c>
    </row>
    <row r="45" spans="2:5" ht="13.9" customHeight="1">
      <c r="B45" s="309" t="s">
        <v>465</v>
      </c>
      <c r="C45" s="306" t="s">
        <v>491</v>
      </c>
      <c r="D45" s="551" t="str">
        <f t="shared" si="0"/>
        <v>ND</v>
      </c>
      <c r="E45" s="551" t="str">
        <f t="shared" si="1"/>
        <v>ND</v>
      </c>
    </row>
    <row r="46" spans="2:5" ht="13.9" customHeight="1">
      <c r="B46" s="309" t="s">
        <v>257</v>
      </c>
      <c r="C46" s="306" t="s">
        <v>510</v>
      </c>
      <c r="D46" s="550" t="str">
        <f t="shared" si="0"/>
        <v>20</v>
      </c>
      <c r="E46" s="550" t="str">
        <f t="shared" si="1"/>
        <v>5.0</v>
      </c>
    </row>
    <row r="47" spans="2:5" ht="13.9" customHeight="1">
      <c r="B47" s="309" t="s">
        <v>258</v>
      </c>
      <c r="C47" s="306" t="s">
        <v>510</v>
      </c>
      <c r="D47" s="550" t="str">
        <f t="shared" si="0"/>
        <v>20</v>
      </c>
      <c r="E47" s="550" t="str">
        <f t="shared" si="1"/>
        <v>5.0</v>
      </c>
    </row>
    <row r="48" spans="2:5" ht="13.9" customHeight="1">
      <c r="B48" s="309" t="s">
        <v>259</v>
      </c>
      <c r="C48" s="306" t="s">
        <v>510</v>
      </c>
      <c r="D48" s="550" t="str">
        <f t="shared" si="0"/>
        <v>20</v>
      </c>
      <c r="E48" s="550" t="str">
        <f t="shared" si="1"/>
        <v>5.0</v>
      </c>
    </row>
    <row r="49" spans="2:5" ht="13.9" customHeight="1">
      <c r="B49" s="309" t="s">
        <v>260</v>
      </c>
      <c r="C49" s="306" t="s">
        <v>496</v>
      </c>
      <c r="D49" s="550" t="str">
        <f t="shared" si="0"/>
        <v>7</v>
      </c>
      <c r="E49" s="550" t="str">
        <f t="shared" si="1"/>
        <v>2.7</v>
      </c>
    </row>
    <row r="50" spans="2:5" ht="13.9" customHeight="1">
      <c r="B50" s="309" t="s">
        <v>191</v>
      </c>
      <c r="C50" s="306" t="s">
        <v>492</v>
      </c>
      <c r="D50" s="550">
        <f t="shared" si="0"/>
        <v>24</v>
      </c>
      <c r="E50" s="550" t="str">
        <f t="shared" si="1"/>
        <v>11</v>
      </c>
    </row>
    <row r="51" spans="2:5" ht="13.9" customHeight="1">
      <c r="B51" s="309" t="s">
        <v>466</v>
      </c>
      <c r="C51" s="306" t="s">
        <v>511</v>
      </c>
      <c r="D51" s="550" t="str">
        <f t="shared" si="0"/>
        <v>23</v>
      </c>
      <c r="E51" s="550" t="str">
        <f t="shared" si="1"/>
        <v>1.5</v>
      </c>
    </row>
    <row r="52" spans="2:5" ht="13.9" customHeight="1">
      <c r="B52" s="309" t="s">
        <v>261</v>
      </c>
      <c r="C52" s="306" t="s">
        <v>493</v>
      </c>
      <c r="D52" s="550" t="str">
        <f t="shared" si="0"/>
        <v>6.3</v>
      </c>
      <c r="E52" s="550" t="str">
        <f t="shared" si="1"/>
        <v>2.9</v>
      </c>
    </row>
    <row r="53" spans="2:5" ht="13.9" customHeight="1">
      <c r="B53" s="309" t="s">
        <v>316</v>
      </c>
      <c r="C53" s="306" t="s">
        <v>505</v>
      </c>
      <c r="D53" s="552" t="str">
        <f>I25</f>
        <v>2.0</v>
      </c>
      <c r="E53" s="552" t="str">
        <f>M25</f>
        <v>2.0</v>
      </c>
    </row>
    <row r="54" spans="2:5" ht="13.9" customHeight="1">
      <c r="B54" s="309" t="s">
        <v>316</v>
      </c>
      <c r="C54" s="306" t="s">
        <v>505</v>
      </c>
      <c r="D54" s="552" t="str">
        <f>I25</f>
        <v>2.0</v>
      </c>
      <c r="E54" s="552" t="str">
        <f>M25</f>
        <v>2.0</v>
      </c>
    </row>
    <row r="55" spans="2:5" ht="13.9" customHeight="1">
      <c r="B55" s="309" t="s">
        <v>197</v>
      </c>
      <c r="C55" s="306" t="s">
        <v>505</v>
      </c>
      <c r="D55" s="552" t="str">
        <f>I25</f>
        <v>2.0</v>
      </c>
      <c r="E55" s="552" t="str">
        <f>M25</f>
        <v>2.0</v>
      </c>
    </row>
    <row r="56" spans="2:5" ht="13.9" customHeight="1">
      <c r="B56" s="309" t="s">
        <v>198</v>
      </c>
      <c r="C56" s="306" t="s">
        <v>505</v>
      </c>
      <c r="D56" s="552" t="str">
        <f>I25</f>
        <v>2.0</v>
      </c>
      <c r="E56" s="552" t="str">
        <f>M25</f>
        <v>2.0</v>
      </c>
    </row>
    <row r="57" spans="2:5" ht="13.9" customHeight="1">
      <c r="B57" s="309" t="s">
        <v>456</v>
      </c>
      <c r="C57" s="306" t="s">
        <v>505</v>
      </c>
      <c r="D57" s="552" t="str">
        <f>I25</f>
        <v>2.0</v>
      </c>
      <c r="E57" s="552" t="str">
        <f>M25</f>
        <v>2.0</v>
      </c>
    </row>
    <row r="58" spans="2:5" ht="13.9" customHeight="1">
      <c r="B58" s="309" t="s">
        <v>262</v>
      </c>
      <c r="C58" s="306" t="s">
        <v>492</v>
      </c>
      <c r="D58" s="550">
        <f t="shared" si="0"/>
        <v>24</v>
      </c>
      <c r="E58" s="550" t="str">
        <f t="shared" si="1"/>
        <v>11</v>
      </c>
    </row>
    <row r="59" spans="2:5" ht="13.9" customHeight="1">
      <c r="B59" s="309" t="s">
        <v>263</v>
      </c>
      <c r="C59" s="306" t="s">
        <v>493</v>
      </c>
      <c r="D59" s="550" t="str">
        <f t="shared" si="0"/>
        <v>6.3</v>
      </c>
      <c r="E59" s="550" t="str">
        <f t="shared" si="1"/>
        <v>2.9</v>
      </c>
    </row>
    <row r="60" spans="2:5" ht="13.9" customHeight="1">
      <c r="B60" s="309" t="s">
        <v>156</v>
      </c>
      <c r="C60" s="306" t="s">
        <v>508</v>
      </c>
      <c r="D60" s="550" t="str">
        <f t="shared" si="0"/>
        <v>172</v>
      </c>
      <c r="E60" s="550" t="str">
        <f t="shared" si="1"/>
        <v>0.9</v>
      </c>
    </row>
    <row r="61" spans="2:5" ht="13.9" customHeight="1">
      <c r="B61" s="309" t="s">
        <v>467</v>
      </c>
      <c r="C61" s="306" t="s">
        <v>508</v>
      </c>
      <c r="D61" s="550" t="str">
        <f t="shared" si="0"/>
        <v>172</v>
      </c>
      <c r="E61" s="550" t="str">
        <f t="shared" si="1"/>
        <v>0.9</v>
      </c>
    </row>
    <row r="62" spans="2:5" ht="13.9" customHeight="1">
      <c r="B62" s="309" t="s">
        <v>264</v>
      </c>
      <c r="C62" s="306" t="s">
        <v>508</v>
      </c>
      <c r="D62" s="550" t="str">
        <f t="shared" si="0"/>
        <v>172</v>
      </c>
      <c r="E62" s="550" t="str">
        <f t="shared" si="1"/>
        <v>0.9</v>
      </c>
    </row>
    <row r="63" spans="2:5" ht="13.9" customHeight="1">
      <c r="B63" s="309" t="s">
        <v>265</v>
      </c>
      <c r="C63" s="306" t="s">
        <v>508</v>
      </c>
      <c r="D63" s="550" t="str">
        <f t="shared" si="0"/>
        <v>172</v>
      </c>
      <c r="E63" s="550" t="str">
        <f t="shared" si="1"/>
        <v>0.9</v>
      </c>
    </row>
    <row r="64" spans="2:5" ht="13.9" customHeight="1">
      <c r="B64" s="309" t="s">
        <v>266</v>
      </c>
      <c r="C64" s="306" t="s">
        <v>508</v>
      </c>
      <c r="D64" s="550" t="str">
        <f t="shared" si="0"/>
        <v>172</v>
      </c>
      <c r="E64" s="550" t="str">
        <f t="shared" si="1"/>
        <v>0.9</v>
      </c>
    </row>
    <row r="65" spans="2:5" ht="13.9" customHeight="1">
      <c r="B65" s="309" t="s">
        <v>267</v>
      </c>
      <c r="C65" s="306" t="s">
        <v>508</v>
      </c>
      <c r="D65" s="550" t="str">
        <f t="shared" si="0"/>
        <v>172</v>
      </c>
      <c r="E65" s="550" t="str">
        <f t="shared" si="1"/>
        <v>0.9</v>
      </c>
    </row>
    <row r="66" spans="2:5" ht="13.9" customHeight="1">
      <c r="B66" s="309" t="s">
        <v>181</v>
      </c>
      <c r="C66" s="306" t="s">
        <v>503</v>
      </c>
      <c r="D66" s="550" t="str">
        <f t="shared" si="0"/>
        <v>162</v>
      </c>
      <c r="E66" s="550" t="str">
        <f t="shared" si="1"/>
        <v>9</v>
      </c>
    </row>
    <row r="67" spans="2:5" ht="13.9" customHeight="1">
      <c r="B67" s="309" t="s">
        <v>180</v>
      </c>
      <c r="C67" s="306" t="s">
        <v>503</v>
      </c>
      <c r="D67" s="550" t="str">
        <f t="shared" si="0"/>
        <v>162</v>
      </c>
      <c r="E67" s="550" t="str">
        <f t="shared" si="1"/>
        <v>9</v>
      </c>
    </row>
    <row r="68" spans="2:5" ht="13.9" customHeight="1">
      <c r="B68" s="309" t="s">
        <v>157</v>
      </c>
      <c r="C68" s="306" t="s">
        <v>503</v>
      </c>
      <c r="D68" s="550" t="str">
        <f t="shared" si="0"/>
        <v>162</v>
      </c>
      <c r="E68" s="550" t="str">
        <f t="shared" si="1"/>
        <v>9</v>
      </c>
    </row>
    <row r="69" spans="2:5" ht="13.9" customHeight="1">
      <c r="B69" s="309" t="s">
        <v>468</v>
      </c>
      <c r="C69" s="306" t="s">
        <v>503</v>
      </c>
      <c r="D69" s="550" t="str">
        <f t="shared" si="0"/>
        <v>162</v>
      </c>
      <c r="E69" s="550" t="str">
        <f t="shared" si="1"/>
        <v>9</v>
      </c>
    </row>
    <row r="70" spans="2:5" ht="13.9" customHeight="1">
      <c r="B70" s="309" t="s">
        <v>158</v>
      </c>
      <c r="C70" s="306" t="s">
        <v>503</v>
      </c>
      <c r="D70" s="550" t="str">
        <f t="shared" si="0"/>
        <v>162</v>
      </c>
      <c r="E70" s="550" t="str">
        <f t="shared" si="1"/>
        <v>9</v>
      </c>
    </row>
    <row r="71" spans="2:5" ht="13.9" customHeight="1">
      <c r="B71" s="309" t="s">
        <v>159</v>
      </c>
      <c r="C71" s="306" t="s">
        <v>503</v>
      </c>
      <c r="D71" s="550" t="str">
        <f t="shared" si="0"/>
        <v>162</v>
      </c>
      <c r="E71" s="550" t="str">
        <f t="shared" si="1"/>
        <v>9</v>
      </c>
    </row>
    <row r="72" spans="2:5" ht="13.9" customHeight="1">
      <c r="B72" s="309" t="s">
        <v>160</v>
      </c>
      <c r="C72" s="306" t="s">
        <v>503</v>
      </c>
      <c r="D72" s="550" t="str">
        <f t="shared" si="0"/>
        <v>162</v>
      </c>
      <c r="E72" s="550" t="str">
        <f t="shared" si="1"/>
        <v>9</v>
      </c>
    </row>
    <row r="73" spans="2:5" ht="13.9" customHeight="1">
      <c r="B73" s="309" t="s">
        <v>161</v>
      </c>
      <c r="C73" s="306" t="s">
        <v>503</v>
      </c>
      <c r="D73" s="550" t="str">
        <f t="shared" si="0"/>
        <v>162</v>
      </c>
      <c r="E73" s="550" t="str">
        <f t="shared" si="1"/>
        <v>9</v>
      </c>
    </row>
    <row r="74" spans="2:5" ht="13.9" customHeight="1">
      <c r="B74" s="309" t="s">
        <v>268</v>
      </c>
      <c r="C74" s="306" t="s">
        <v>503</v>
      </c>
      <c r="D74" s="550" t="str">
        <f aca="true" t="shared" si="2" ref="D74:D88">IF(C74=$G$9,$H$9,((((((((((((IF(C74=$G$10,$H$10,IF(C74=$G$11,$H$11,IF(C74=$G$12,$H$12,IF(C74=$G$13,$H$13,IF(C74=$G$14,$H$14,IF(C74=$G$15,$H$15,IF(C74=$G$16,$H$16,IF(C74=$G$17,$H$17,IF(C74=$G$18,$H$18,IF(C74=$G$19,$H$19,IF(C74=$G$20,$H$20,IF(C74=$G$21,$H$21,IF(C74=$G$22,$H$22,IF(C74=$G$23,$H$23,IF(C74=$G$24,$H$24,IF(C74=$G$25,$H$25,IF(C74=$G$26,$H$26,IF(C74=$G$27,$H$27,IF(C74=$G$28,$H$28,IF(C74=$G$29,$H$29,IF(C74=$G$30,$H$30,IF(C74=$G$31,$H$31)))))))))))))))))))))))))))))))))))</f>
        <v>162</v>
      </c>
      <c r="E74" s="550" t="str">
        <f aca="true" t="shared" si="3" ref="E74:E88">IF(C74=$G$9,$L$9,((((((((((((IF(C74=$G$10,$L$10,IF(C74=$G$11,$L$11,IF(C74=$G$12,$L$12,IF(C74=$G$13,$L$13,IF(C74=$G$14,$L$14,IF(C74=$G$15,$L$15,IF(C74=$G$16,$L$16,IF(C74=$G$17,$L$17,IF(C74=$G$18,$L$18,IF(C74=$G$19,$L$19,IF(C74=$G$20,$L$20,IF(C74=$G$21,$L$21,IF(C74=$G$22,$L$22,IF(C74=$G$23,$L$23,IF(C74=$G$24,$L$24,IF(C74=$G$25,$L$25,IF(C74=$G$26,$L$26,IF(C74=$G$27,$L$27,IF(C74=$G$28,$L$28,IF(C74=$G$29,$L$29,IF(C74=$G$30,$L$30,IF(C74=$G$31,$L$31)))))))))))))))))))))))))))))))))))</f>
        <v>9</v>
      </c>
    </row>
    <row r="75" spans="2:5" ht="13.9" customHeight="1">
      <c r="B75" s="309" t="s">
        <v>269</v>
      </c>
      <c r="C75" s="306" t="s">
        <v>503</v>
      </c>
      <c r="D75" s="550" t="str">
        <f t="shared" si="2"/>
        <v>162</v>
      </c>
      <c r="E75" s="550" t="str">
        <f t="shared" si="3"/>
        <v>9</v>
      </c>
    </row>
    <row r="76" spans="2:5" ht="13.9" customHeight="1">
      <c r="B76" s="309" t="s">
        <v>270</v>
      </c>
      <c r="C76" s="306" t="s">
        <v>503</v>
      </c>
      <c r="D76" s="550" t="str">
        <f t="shared" si="2"/>
        <v>162</v>
      </c>
      <c r="E76" s="550" t="str">
        <f t="shared" si="3"/>
        <v>9</v>
      </c>
    </row>
    <row r="77" spans="2:5" ht="13.9" customHeight="1">
      <c r="B77" s="309" t="s">
        <v>271</v>
      </c>
      <c r="C77" s="306" t="s">
        <v>503</v>
      </c>
      <c r="D77" s="550" t="str">
        <f t="shared" si="2"/>
        <v>162</v>
      </c>
      <c r="E77" s="550" t="str">
        <f t="shared" si="3"/>
        <v>9</v>
      </c>
    </row>
    <row r="78" spans="2:5" ht="13.9" customHeight="1">
      <c r="B78" s="309" t="s">
        <v>272</v>
      </c>
      <c r="C78" s="306" t="s">
        <v>503</v>
      </c>
      <c r="D78" s="550" t="str">
        <f t="shared" si="2"/>
        <v>162</v>
      </c>
      <c r="E78" s="550" t="str">
        <f t="shared" si="3"/>
        <v>9</v>
      </c>
    </row>
    <row r="79" spans="2:5" ht="13.9" customHeight="1">
      <c r="B79" s="309" t="s">
        <v>273</v>
      </c>
      <c r="C79" s="306" t="s">
        <v>503</v>
      </c>
      <c r="D79" s="550" t="str">
        <f t="shared" si="2"/>
        <v>162</v>
      </c>
      <c r="E79" s="550" t="str">
        <f t="shared" si="3"/>
        <v>9</v>
      </c>
    </row>
    <row r="80" spans="2:5" ht="13.9" customHeight="1">
      <c r="B80" s="309" t="s">
        <v>274</v>
      </c>
      <c r="C80" s="306" t="s">
        <v>503</v>
      </c>
      <c r="D80" s="550" t="str">
        <f t="shared" si="2"/>
        <v>162</v>
      </c>
      <c r="E80" s="550" t="str">
        <f t="shared" si="3"/>
        <v>9</v>
      </c>
    </row>
    <row r="81" spans="2:5" ht="13.9" customHeight="1">
      <c r="B81" s="309" t="s">
        <v>275</v>
      </c>
      <c r="C81" s="306" t="s">
        <v>503</v>
      </c>
      <c r="D81" s="550" t="str">
        <f t="shared" si="2"/>
        <v>162</v>
      </c>
      <c r="E81" s="550" t="str">
        <f t="shared" si="3"/>
        <v>9</v>
      </c>
    </row>
    <row r="82" spans="2:5" ht="13.9" customHeight="1">
      <c r="B82" s="309" t="s">
        <v>162</v>
      </c>
      <c r="C82" s="306" t="s">
        <v>501</v>
      </c>
      <c r="D82" s="550" t="str">
        <f t="shared" si="2"/>
        <v>0.6</v>
      </c>
      <c r="E82" s="550" t="str">
        <f t="shared" si="3"/>
        <v>1.0</v>
      </c>
    </row>
    <row r="83" spans="2:5" ht="13.9" customHeight="1">
      <c r="B83" s="309" t="s">
        <v>163</v>
      </c>
      <c r="C83" s="306" t="s">
        <v>501</v>
      </c>
      <c r="D83" s="550" t="str">
        <f t="shared" si="2"/>
        <v>0.6</v>
      </c>
      <c r="E83" s="550" t="str">
        <f t="shared" si="3"/>
        <v>1.0</v>
      </c>
    </row>
    <row r="84" spans="2:5" ht="13.9" customHeight="1">
      <c r="B84" s="309" t="s">
        <v>276</v>
      </c>
      <c r="C84" s="306" t="s">
        <v>501</v>
      </c>
      <c r="D84" s="550" t="str">
        <f t="shared" si="2"/>
        <v>0.6</v>
      </c>
      <c r="E84" s="550" t="str">
        <f t="shared" si="3"/>
        <v>1.0</v>
      </c>
    </row>
    <row r="85" spans="2:5" ht="13.9" customHeight="1">
      <c r="B85" s="309" t="s">
        <v>469</v>
      </c>
      <c r="C85" s="306" t="s">
        <v>499</v>
      </c>
      <c r="D85" s="550" t="str">
        <f t="shared" si="2"/>
        <v>67</v>
      </c>
      <c r="E85" s="550" t="str">
        <f t="shared" si="3"/>
        <v>3</v>
      </c>
    </row>
    <row r="86" spans="2:5" ht="13.9" customHeight="1">
      <c r="B86" s="309" t="s">
        <v>164</v>
      </c>
      <c r="C86" s="306" t="s">
        <v>499</v>
      </c>
      <c r="D86" s="550" t="str">
        <f t="shared" si="2"/>
        <v>67</v>
      </c>
      <c r="E86" s="550" t="str">
        <f t="shared" si="3"/>
        <v>3</v>
      </c>
    </row>
    <row r="87" spans="2:5" ht="13.9" customHeight="1">
      <c r="B87" s="309" t="s">
        <v>277</v>
      </c>
      <c r="C87" s="306" t="s">
        <v>499</v>
      </c>
      <c r="D87" s="550" t="str">
        <f t="shared" si="2"/>
        <v>67</v>
      </c>
      <c r="E87" s="550" t="str">
        <f t="shared" si="3"/>
        <v>3</v>
      </c>
    </row>
    <row r="88" spans="2:5" ht="13.9" customHeight="1">
      <c r="B88" s="309" t="s">
        <v>278</v>
      </c>
      <c r="C88" s="306" t="s">
        <v>312</v>
      </c>
      <c r="D88" s="551" t="str">
        <f t="shared" si="2"/>
        <v>ND</v>
      </c>
      <c r="E88" s="551" t="str">
        <f t="shared" si="3"/>
        <v>ND</v>
      </c>
    </row>
    <row r="89" spans="2:5" ht="13.9" customHeight="1">
      <c r="B89" s="309" t="s">
        <v>279</v>
      </c>
      <c r="C89" s="306" t="s">
        <v>504</v>
      </c>
      <c r="D89" s="552">
        <f>(1+5)/2</f>
        <v>3</v>
      </c>
      <c r="E89" s="552">
        <f>(0.5+1.2)/2</f>
        <v>0.85</v>
      </c>
    </row>
    <row r="90" spans="2:5" ht="13.9" customHeight="1">
      <c r="B90" s="309" t="s">
        <v>280</v>
      </c>
      <c r="C90" s="306" t="s">
        <v>504</v>
      </c>
      <c r="D90" s="552">
        <f>(1+5)/2</f>
        <v>3</v>
      </c>
      <c r="E90" s="552">
        <f>(0.5+1.2)/2</f>
        <v>0.85</v>
      </c>
    </row>
    <row r="91" spans="2:5" ht="13.9" customHeight="1">
      <c r="B91" s="309" t="s">
        <v>281</v>
      </c>
      <c r="C91" s="306" t="s">
        <v>500</v>
      </c>
      <c r="D91" s="552">
        <f aca="true" t="shared" si="4" ref="D91:E96">(1+10)/2</f>
        <v>5.5</v>
      </c>
      <c r="E91" s="552">
        <f t="shared" si="4"/>
        <v>5.5</v>
      </c>
    </row>
    <row r="92" spans="2:5" ht="13.9" customHeight="1">
      <c r="B92" s="309" t="s">
        <v>282</v>
      </c>
      <c r="C92" s="306" t="s">
        <v>500</v>
      </c>
      <c r="D92" s="552">
        <f t="shared" si="4"/>
        <v>5.5</v>
      </c>
      <c r="E92" s="552">
        <f t="shared" si="4"/>
        <v>5.5</v>
      </c>
    </row>
    <row r="93" spans="2:5" ht="13.9" customHeight="1">
      <c r="B93" s="309" t="s">
        <v>283</v>
      </c>
      <c r="C93" s="306" t="s">
        <v>500</v>
      </c>
      <c r="D93" s="552">
        <f t="shared" si="4"/>
        <v>5.5</v>
      </c>
      <c r="E93" s="552">
        <f t="shared" si="4"/>
        <v>5.5</v>
      </c>
    </row>
    <row r="94" spans="2:5" ht="13.9" customHeight="1">
      <c r="B94" s="309" t="s">
        <v>284</v>
      </c>
      <c r="C94" s="306" t="s">
        <v>500</v>
      </c>
      <c r="D94" s="552">
        <f t="shared" si="4"/>
        <v>5.5</v>
      </c>
      <c r="E94" s="552">
        <f t="shared" si="4"/>
        <v>5.5</v>
      </c>
    </row>
    <row r="95" spans="2:5" ht="13.9" customHeight="1">
      <c r="B95" s="309" t="s">
        <v>285</v>
      </c>
      <c r="C95" s="306" t="s">
        <v>500</v>
      </c>
      <c r="D95" s="552">
        <f t="shared" si="4"/>
        <v>5.5</v>
      </c>
      <c r="E95" s="552">
        <f t="shared" si="4"/>
        <v>5.5</v>
      </c>
    </row>
    <row r="96" spans="2:5" ht="13.9" customHeight="1">
      <c r="B96" s="309" t="s">
        <v>286</v>
      </c>
      <c r="C96" s="306" t="s">
        <v>500</v>
      </c>
      <c r="D96" s="552">
        <f t="shared" si="4"/>
        <v>5.5</v>
      </c>
      <c r="E96" s="552">
        <f t="shared" si="4"/>
        <v>5.5</v>
      </c>
    </row>
    <row r="97" spans="2:5" ht="13.9" customHeight="1">
      <c r="B97" s="309" t="s">
        <v>202</v>
      </c>
      <c r="C97" s="306" t="s">
        <v>504</v>
      </c>
      <c r="D97" s="552">
        <f aca="true" t="shared" si="5" ref="D97:D103">(1+5)/2</f>
        <v>3</v>
      </c>
      <c r="E97" s="552">
        <f aca="true" t="shared" si="6" ref="E97:E102">(0.5+1.2)/2</f>
        <v>0.85</v>
      </c>
    </row>
    <row r="98" spans="2:5" ht="13.9" customHeight="1">
      <c r="B98" s="309" t="s">
        <v>74</v>
      </c>
      <c r="C98" s="306" t="s">
        <v>504</v>
      </c>
      <c r="D98" s="552">
        <f t="shared" si="5"/>
        <v>3</v>
      </c>
      <c r="E98" s="552">
        <f t="shared" si="6"/>
        <v>0.85</v>
      </c>
    </row>
    <row r="99" spans="2:5" ht="13.9" customHeight="1">
      <c r="B99" s="309" t="s">
        <v>199</v>
      </c>
      <c r="C99" s="306" t="s">
        <v>504</v>
      </c>
      <c r="D99" s="552">
        <f t="shared" si="5"/>
        <v>3</v>
      </c>
      <c r="E99" s="552">
        <f t="shared" si="6"/>
        <v>0.85</v>
      </c>
    </row>
    <row r="100" spans="2:5" ht="13.9" customHeight="1">
      <c r="B100" s="309" t="s">
        <v>200</v>
      </c>
      <c r="C100" s="306" t="s">
        <v>504</v>
      </c>
      <c r="D100" s="552">
        <f t="shared" si="5"/>
        <v>3</v>
      </c>
      <c r="E100" s="552">
        <f t="shared" si="6"/>
        <v>0.85</v>
      </c>
    </row>
    <row r="101" spans="2:5" ht="13.9" customHeight="1">
      <c r="B101" s="309" t="s">
        <v>201</v>
      </c>
      <c r="C101" s="306" t="s">
        <v>504</v>
      </c>
      <c r="D101" s="552">
        <f t="shared" si="5"/>
        <v>3</v>
      </c>
      <c r="E101" s="552">
        <f t="shared" si="6"/>
        <v>0.85</v>
      </c>
    </row>
    <row r="102" spans="2:5" ht="13.9" customHeight="1">
      <c r="B102" s="309" t="s">
        <v>470</v>
      </c>
      <c r="C102" s="306" t="s">
        <v>504</v>
      </c>
      <c r="D102" s="552">
        <f t="shared" si="5"/>
        <v>3</v>
      </c>
      <c r="E102" s="552">
        <f t="shared" si="6"/>
        <v>0.85</v>
      </c>
    </row>
    <row r="103" spans="2:5" ht="13.9" customHeight="1">
      <c r="B103" s="309" t="s">
        <v>75</v>
      </c>
      <c r="C103" s="306" t="s">
        <v>504</v>
      </c>
      <c r="D103" s="552">
        <f t="shared" si="5"/>
        <v>3</v>
      </c>
      <c r="E103" s="552">
        <v>0.85</v>
      </c>
    </row>
    <row r="104" spans="2:5" ht="13.9" customHeight="1">
      <c r="B104" s="309" t="s">
        <v>642</v>
      </c>
      <c r="C104" s="306" t="s">
        <v>502</v>
      </c>
      <c r="D104" s="550" t="str">
        <f aca="true" t="shared" si="7" ref="D104:D106">IF(C104=$G$9,$H$9,((((((((((((IF(C104=$G$10,$H$10,IF(C104=$G$11,$H$11,IF(C104=$G$12,$H$12,IF(C104=$G$13,$H$13,IF(C104=$G$14,$H$14,IF(C104=$G$15,$H$15,IF(C104=$G$16,$H$16,IF(C104=$G$17,$H$17,IF(C104=$G$18,$H$18,IF(C104=$G$19,$H$19,IF(C104=$G$20,$H$20,IF(C104=$G$21,$H$21,IF(C104=$G$22,$H$22,IF(C104=$G$23,$H$23,IF(C104=$G$24,$H$24,IF(C104=$G$25,$H$25,IF(C104=$G$26,$H$26,IF(C104=$G$27,$H$27,IF(C104=$G$28,$H$28,IF(C104=$G$29,$H$29,IF(C104=$G$30,$H$30,IF(C104=$G$31,$H$31)))))))))))))))))))))))))))))))))))</f>
        <v>0.6</v>
      </c>
      <c r="E104" s="550" t="str">
        <f aca="true" t="shared" si="8" ref="E104:E106">IF(C104=$G$9,$L$9,((((((((((((IF(C104=$G$10,$L$10,IF(C104=$G$11,$L$11,IF(C104=$G$12,$L$12,IF(C104=$G$13,$L$13,IF(C104=$G$14,$L$14,IF(C104=$G$15,$L$15,IF(C104=$G$16,$L$16,IF(C104=$G$17,$L$17,IF(C104=$G$18,$L$18,IF(C104=$G$19,$L$19,IF(C104=$G$20,$L$20,IF(C104=$G$21,$L$21,IF(C104=$G$22,$L$22,IF(C104=$G$23,$L$23,IF(C104=$G$24,$L$24,IF(C104=$G$25,$L$25,IF(C104=$G$26,$L$26,IF(C104=$G$27,$L$27,IF(C104=$G$28,$L$28,IF(C104=$G$29,$L$29,IF(C104=$G$30,$L$30,IF(C104=$G$31,$L$31)))))))))))))))))))))))))))))))))))</f>
        <v>3.7</v>
      </c>
    </row>
    <row r="105" spans="2:5" ht="13.9" customHeight="1">
      <c r="B105" s="309" t="s">
        <v>643</v>
      </c>
      <c r="C105" s="306" t="s">
        <v>502</v>
      </c>
      <c r="D105" s="550" t="str">
        <f t="shared" si="7"/>
        <v>0.6</v>
      </c>
      <c r="E105" s="550" t="str">
        <f t="shared" si="8"/>
        <v>3.7</v>
      </c>
    </row>
    <row r="106" spans="2:5" ht="13.9" customHeight="1">
      <c r="B106" s="309" t="s">
        <v>644</v>
      </c>
      <c r="C106" s="306" t="s">
        <v>502</v>
      </c>
      <c r="D106" s="550" t="str">
        <f t="shared" si="7"/>
        <v>0.6</v>
      </c>
      <c r="E106" s="550" t="str">
        <f t="shared" si="8"/>
        <v>3.7</v>
      </c>
    </row>
    <row r="107" spans="2:5" ht="13.9" customHeight="1">
      <c r="B107" s="309" t="s">
        <v>77</v>
      </c>
      <c r="C107" s="306" t="s">
        <v>502</v>
      </c>
      <c r="D107" s="550" t="str">
        <f aca="true" t="shared" si="9" ref="D107:D114">IF(C107=$G$9,$H$9,((((((((((((IF(C107=$G$10,$H$10,IF(C107=$G$11,$H$11,IF(C107=$G$12,$H$12,IF(C107=$G$13,$H$13,IF(C107=$G$14,$H$14,IF(C107=$G$15,$H$15,IF(C107=$G$16,$H$16,IF(C107=$G$17,$H$17,IF(C107=$G$18,$H$18,IF(C107=$G$19,$H$19,IF(C107=$G$20,$H$20,IF(C107=$G$21,$H$21,IF(C107=$G$22,$H$22,IF(C107=$G$23,$H$23,IF(C107=$G$24,$H$24,IF(C107=$G$25,$H$25,IF(C107=$G$26,$H$26,IF(C107=$G$27,$H$27,IF(C107=$G$28,$H$28,IF(C107=$G$29,$H$29,IF(C107=$G$30,$H$30,IF(C107=$G$31,$H$31)))))))))))))))))))))))))))))))))))</f>
        <v>0.6</v>
      </c>
      <c r="E107" s="550" t="str">
        <f aca="true" t="shared" si="10" ref="E107:E119">IF(C107=$G$9,$L$9,((((((((((((IF(C107=$G$10,$L$10,IF(C107=$G$11,$L$11,IF(C107=$G$12,$L$12,IF(C107=$G$13,$L$13,IF(C107=$G$14,$L$14,IF(C107=$G$15,$L$15,IF(C107=$G$16,$L$16,IF(C107=$G$17,$L$17,IF(C107=$G$18,$L$18,IF(C107=$G$19,$L$19,IF(C107=$G$20,$L$20,IF(C107=$G$21,$L$21,IF(C107=$G$22,$L$22,IF(C107=$G$23,$L$23,IF(C107=$G$24,$L$24,IF(C107=$G$25,$L$25,IF(C107=$G$26,$L$26,IF(C107=$G$27,$L$27,IF(C107=$G$28,$L$28,IF(C107=$G$29,$L$29,IF(C107=$G$30,$L$30,IF(C107=$G$31,$L$31)))))))))))))))))))))))))))))))))))</f>
        <v>3.7</v>
      </c>
    </row>
    <row r="108" spans="2:5" ht="13.9" customHeight="1">
      <c r="B108" s="309" t="s">
        <v>78</v>
      </c>
      <c r="C108" s="306" t="s">
        <v>502</v>
      </c>
      <c r="D108" s="550" t="str">
        <f t="shared" si="9"/>
        <v>0.6</v>
      </c>
      <c r="E108" s="550" t="str">
        <f t="shared" si="10"/>
        <v>3.7</v>
      </c>
    </row>
    <row r="109" spans="2:5" ht="13.9" customHeight="1">
      <c r="B109" s="309" t="s">
        <v>79</v>
      </c>
      <c r="C109" s="306" t="s">
        <v>502</v>
      </c>
      <c r="D109" s="550" t="str">
        <f t="shared" si="9"/>
        <v>0.6</v>
      </c>
      <c r="E109" s="550" t="str">
        <f t="shared" si="10"/>
        <v>3.7</v>
      </c>
    </row>
    <row r="110" spans="2:5" ht="13.9" customHeight="1">
      <c r="B110" s="309" t="s">
        <v>80</v>
      </c>
      <c r="C110" s="306" t="s">
        <v>502</v>
      </c>
      <c r="D110" s="550" t="str">
        <f t="shared" si="9"/>
        <v>0.6</v>
      </c>
      <c r="E110" s="550" t="str">
        <f t="shared" si="10"/>
        <v>3.7</v>
      </c>
    </row>
    <row r="111" spans="2:5" ht="13.9" customHeight="1">
      <c r="B111" s="309" t="s">
        <v>81</v>
      </c>
      <c r="C111" s="306" t="s">
        <v>502</v>
      </c>
      <c r="D111" s="550" t="str">
        <f t="shared" si="9"/>
        <v>0.6</v>
      </c>
      <c r="E111" s="550" t="str">
        <f t="shared" si="10"/>
        <v>3.7</v>
      </c>
    </row>
    <row r="112" spans="2:5" ht="13.9" customHeight="1">
      <c r="B112" s="309" t="s">
        <v>82</v>
      </c>
      <c r="C112" s="306" t="s">
        <v>502</v>
      </c>
      <c r="D112" s="550" t="str">
        <f t="shared" si="9"/>
        <v>0.6</v>
      </c>
      <c r="E112" s="550" t="str">
        <f t="shared" si="10"/>
        <v>3.7</v>
      </c>
    </row>
    <row r="113" spans="2:5" ht="13.9" customHeight="1">
      <c r="B113" s="309" t="s">
        <v>83</v>
      </c>
      <c r="C113" s="306" t="s">
        <v>502</v>
      </c>
      <c r="D113" s="550" t="str">
        <f t="shared" si="9"/>
        <v>0.6</v>
      </c>
      <c r="E113" s="550" t="str">
        <f t="shared" si="10"/>
        <v>3.7</v>
      </c>
    </row>
    <row r="114" spans="2:5" ht="13.9" customHeight="1">
      <c r="B114" s="309" t="s">
        <v>287</v>
      </c>
      <c r="C114" s="306" t="s">
        <v>502</v>
      </c>
      <c r="D114" s="550" t="str">
        <f t="shared" si="9"/>
        <v>0.6</v>
      </c>
      <c r="E114" s="550" t="str">
        <f t="shared" si="10"/>
        <v>3.7</v>
      </c>
    </row>
    <row r="115" spans="2:5" ht="13.9" customHeight="1">
      <c r="B115" s="311" t="s">
        <v>471</v>
      </c>
      <c r="C115" s="306" t="s">
        <v>498</v>
      </c>
      <c r="D115" s="552">
        <f>(8+18)/2</f>
        <v>13</v>
      </c>
      <c r="E115" s="550" t="str">
        <f t="shared" si="10"/>
        <v>2.5</v>
      </c>
    </row>
    <row r="116" spans="2:5" ht="13.9" customHeight="1">
      <c r="B116" s="311" t="s">
        <v>472</v>
      </c>
      <c r="C116" s="306" t="s">
        <v>498</v>
      </c>
      <c r="D116" s="552">
        <f>(8+18)/2</f>
        <v>13</v>
      </c>
      <c r="E116" s="550" t="str">
        <f t="shared" si="10"/>
        <v>2.5</v>
      </c>
    </row>
    <row r="117" spans="2:5" ht="13.9" customHeight="1">
      <c r="B117" s="311" t="s">
        <v>473</v>
      </c>
      <c r="C117" s="306" t="s">
        <v>498</v>
      </c>
      <c r="D117" s="552">
        <f>(8+18)/2</f>
        <v>13</v>
      </c>
      <c r="E117" s="550" t="str">
        <f t="shared" si="10"/>
        <v>2.5</v>
      </c>
    </row>
    <row r="118" spans="2:5" ht="13.9" customHeight="1">
      <c r="B118" s="311" t="s">
        <v>474</v>
      </c>
      <c r="C118" s="306" t="s">
        <v>498</v>
      </c>
      <c r="D118" s="552">
        <f>(8+18)/2</f>
        <v>13</v>
      </c>
      <c r="E118" s="550" t="str">
        <f t="shared" si="10"/>
        <v>2.5</v>
      </c>
    </row>
    <row r="119" spans="2:5" ht="13.9" customHeight="1">
      <c r="B119" s="311" t="s">
        <v>475</v>
      </c>
      <c r="C119" s="306" t="s">
        <v>498</v>
      </c>
      <c r="D119" s="552">
        <f>(8+18)/2</f>
        <v>13</v>
      </c>
      <c r="E119" s="550" t="str">
        <f t="shared" si="10"/>
        <v>2.5</v>
      </c>
    </row>
    <row r="121" spans="3:5" ht="13.9" customHeight="1">
      <c r="C121" s="6"/>
      <c r="D121" s="39"/>
      <c r="E121" s="6"/>
    </row>
    <row r="122" spans="2:5" ht="13.9" customHeight="1">
      <c r="B122" s="828" t="s">
        <v>96</v>
      </c>
      <c r="C122" s="828"/>
      <c r="D122" s="828"/>
      <c r="E122" s="828"/>
    </row>
    <row r="123" spans="3:5" ht="13.9" customHeight="1">
      <c r="C123" s="6"/>
      <c r="D123" s="39"/>
      <c r="E123" s="6"/>
    </row>
    <row r="124" spans="3:5" ht="13.9" customHeight="1">
      <c r="C124" s="554" t="s">
        <v>596</v>
      </c>
      <c r="D124" s="554" t="s">
        <v>597</v>
      </c>
      <c r="E124" s="6"/>
    </row>
    <row r="125" spans="2:5" ht="13.9" customHeight="1">
      <c r="B125" s="47" t="s">
        <v>88</v>
      </c>
      <c r="C125" s="837" t="s">
        <v>598</v>
      </c>
      <c r="D125" s="416">
        <v>0.2</v>
      </c>
      <c r="E125" s="6"/>
    </row>
    <row r="126" spans="2:5" ht="13.9" customHeight="1">
      <c r="B126" s="47" t="s">
        <v>595</v>
      </c>
      <c r="C126" s="838"/>
      <c r="D126" s="416">
        <v>0.9</v>
      </c>
      <c r="E126" s="6"/>
    </row>
    <row r="127" spans="2:4" ht="13.9" customHeight="1">
      <c r="B127" s="2" t="s">
        <v>409</v>
      </c>
      <c r="D127" s="6"/>
    </row>
    <row r="128" spans="2:5" ht="13.9" customHeight="1">
      <c r="B128" s="7"/>
      <c r="C128" s="6"/>
      <c r="D128" s="39"/>
      <c r="E128" s="6"/>
    </row>
    <row r="129" spans="2:5" ht="13.9" customHeight="1">
      <c r="B129" s="840" t="s">
        <v>411</v>
      </c>
      <c r="C129" s="840"/>
      <c r="D129" s="840"/>
      <c r="E129" s="840"/>
    </row>
    <row r="130" spans="3:5" ht="13.9" customHeight="1">
      <c r="C130" s="26"/>
      <c r="D130" s="48"/>
      <c r="E130" s="6"/>
    </row>
    <row r="131" spans="2:5" ht="15">
      <c r="B131" s="47" t="s">
        <v>413</v>
      </c>
      <c r="C131" s="141">
        <v>0.25</v>
      </c>
      <c r="D131" s="413" t="s">
        <v>599</v>
      </c>
      <c r="E131" s="6"/>
    </row>
    <row r="132" spans="2:5" ht="13.9" customHeight="1">
      <c r="B132" s="2" t="s">
        <v>702</v>
      </c>
      <c r="D132" s="6"/>
      <c r="E132" s="6"/>
    </row>
    <row r="133" spans="3:5" ht="13.9" customHeight="1">
      <c r="C133" s="6"/>
      <c r="D133" s="39"/>
      <c r="E133" s="6"/>
    </row>
    <row r="134" spans="2:5" ht="13.9" customHeight="1">
      <c r="B134" s="840" t="s">
        <v>407</v>
      </c>
      <c r="C134" s="840"/>
      <c r="D134" s="840"/>
      <c r="E134" s="840"/>
    </row>
    <row r="135" spans="3:5" ht="13.9" customHeight="1">
      <c r="C135" s="26"/>
      <c r="D135" s="48"/>
      <c r="E135" s="6"/>
    </row>
    <row r="136" spans="1:4" s="415" customFormat="1" ht="25.15" customHeight="1">
      <c r="A136" s="119"/>
      <c r="B136" s="47" t="s">
        <v>408</v>
      </c>
      <c r="C136" s="141">
        <v>0</v>
      </c>
      <c r="D136" s="414" t="s">
        <v>397</v>
      </c>
    </row>
    <row r="137" spans="2:5" ht="13.9" customHeight="1">
      <c r="B137" s="2" t="s">
        <v>410</v>
      </c>
      <c r="C137" s="6"/>
      <c r="D137" s="39"/>
      <c r="E137" s="6"/>
    </row>
    <row r="138" spans="3:5" ht="13.9" customHeight="1">
      <c r="C138" s="6"/>
      <c r="D138" s="39"/>
      <c r="E138" s="6"/>
    </row>
    <row r="139" spans="2:4" s="7" customFormat="1" ht="15.75" customHeight="1">
      <c r="B139" s="828" t="s">
        <v>44</v>
      </c>
      <c r="C139" s="828"/>
      <c r="D139" s="828"/>
    </row>
    <row r="140" spans="2:4" s="7" customFormat="1" ht="15.75" customHeight="1">
      <c r="B140" s="26"/>
      <c r="C140" s="26"/>
      <c r="D140" s="26"/>
    </row>
    <row r="141" spans="2:4" s="7" customFormat="1" ht="15.75" customHeight="1">
      <c r="B141" s="830" t="s">
        <v>38</v>
      </c>
      <c r="C141" s="831"/>
      <c r="D141" s="832"/>
    </row>
    <row r="142" spans="2:10" s="7" customFormat="1" ht="15.75" customHeight="1">
      <c r="B142" s="27" t="s">
        <v>39</v>
      </c>
      <c r="C142" s="25">
        <v>1000</v>
      </c>
      <c r="D142" s="28" t="s">
        <v>40</v>
      </c>
      <c r="H142" s="6"/>
      <c r="I142" s="6"/>
      <c r="J142" s="6"/>
    </row>
    <row r="143" spans="2:10" s="7" customFormat="1" ht="15.75" customHeight="1">
      <c r="B143" s="27" t="s">
        <v>41</v>
      </c>
      <c r="C143" s="25">
        <v>1000</v>
      </c>
      <c r="D143" s="28" t="s">
        <v>42</v>
      </c>
      <c r="J143" s="6"/>
    </row>
    <row r="144" spans="2:10" s="7" customFormat="1" ht="15.75" customHeight="1">
      <c r="B144" s="27" t="s">
        <v>39</v>
      </c>
      <c r="C144" s="25">
        <f>C142*C143</f>
        <v>1000000</v>
      </c>
      <c r="D144" s="28" t="s">
        <v>42</v>
      </c>
      <c r="J144" s="6"/>
    </row>
    <row r="145" spans="2:10" s="7" customFormat="1" ht="15.75" customHeight="1">
      <c r="B145" s="26"/>
      <c r="C145" s="26"/>
      <c r="D145" s="26"/>
      <c r="J145" s="6"/>
    </row>
    <row r="146" spans="2:10" s="7" customFormat="1" ht="15">
      <c r="B146" s="29" t="s">
        <v>46</v>
      </c>
      <c r="C146" s="29" t="s">
        <v>47</v>
      </c>
      <c r="D146" s="29" t="s">
        <v>48</v>
      </c>
      <c r="J146" s="6"/>
    </row>
    <row r="147" spans="2:10" s="7" customFormat="1" ht="15">
      <c r="B147" s="30" t="s">
        <v>49</v>
      </c>
      <c r="C147" s="30" t="s">
        <v>50</v>
      </c>
      <c r="D147" s="25">
        <f>10^1</f>
        <v>10</v>
      </c>
      <c r="J147" s="6"/>
    </row>
    <row r="148" spans="2:10" s="7" customFormat="1" ht="15">
      <c r="B148" s="30" t="s">
        <v>51</v>
      </c>
      <c r="C148" s="30" t="s">
        <v>52</v>
      </c>
      <c r="D148" s="25">
        <f>10^2</f>
        <v>100</v>
      </c>
      <c r="J148" s="6"/>
    </row>
    <row r="149" spans="2:10" s="7" customFormat="1" ht="15">
      <c r="B149" s="30" t="s">
        <v>53</v>
      </c>
      <c r="C149" s="30" t="s">
        <v>54</v>
      </c>
      <c r="D149" s="25">
        <f>10^3</f>
        <v>1000</v>
      </c>
      <c r="J149" s="6"/>
    </row>
    <row r="150" spans="2:10" s="7" customFormat="1" ht="15">
      <c r="B150" s="30" t="s">
        <v>55</v>
      </c>
      <c r="C150" s="30" t="s">
        <v>56</v>
      </c>
      <c r="D150" s="25">
        <f>10^6</f>
        <v>1000000</v>
      </c>
      <c r="J150" s="6"/>
    </row>
    <row r="151" spans="2:4" s="7" customFormat="1" ht="12.75">
      <c r="B151" s="30" t="s">
        <v>57</v>
      </c>
      <c r="C151" s="30" t="s">
        <v>45</v>
      </c>
      <c r="D151" s="25">
        <f>10^9</f>
        <v>1000000000</v>
      </c>
    </row>
    <row r="152" spans="2:4" s="7" customFormat="1" ht="12.75">
      <c r="B152" s="30" t="s">
        <v>58</v>
      </c>
      <c r="C152" s="30" t="s">
        <v>59</v>
      </c>
      <c r="D152" s="25">
        <f>10^12</f>
        <v>1000000000000</v>
      </c>
    </row>
    <row r="153" spans="2:4" s="7" customFormat="1" ht="12.75" customHeight="1">
      <c r="B153" s="833" t="s">
        <v>43</v>
      </c>
      <c r="C153" s="833"/>
      <c r="D153" s="833"/>
    </row>
    <row r="154" spans="2:4" s="7" customFormat="1" ht="12.75">
      <c r="B154" s="834"/>
      <c r="C154" s="834"/>
      <c r="D154" s="834"/>
    </row>
    <row r="155" spans="2:4" s="7" customFormat="1" ht="12.75">
      <c r="B155" s="167"/>
      <c r="C155" s="167"/>
      <c r="D155" s="167"/>
    </row>
    <row r="156" spans="2:4" s="7" customFormat="1" ht="12.75">
      <c r="B156" s="835" t="s">
        <v>103</v>
      </c>
      <c r="C156" s="835"/>
      <c r="D156" s="835"/>
    </row>
    <row r="157" spans="2:4" s="7" customFormat="1" ht="12.75">
      <c r="B157" s="27" t="s">
        <v>104</v>
      </c>
      <c r="C157" s="31">
        <f>1/1000</f>
        <v>0.001</v>
      </c>
      <c r="D157" s="28" t="s">
        <v>105</v>
      </c>
    </row>
    <row r="158" spans="2:4" s="7" customFormat="1" ht="12.75">
      <c r="B158" s="27" t="s">
        <v>187</v>
      </c>
      <c r="C158" s="24">
        <v>1000</v>
      </c>
      <c r="D158" s="28" t="s">
        <v>105</v>
      </c>
    </row>
    <row r="159" spans="2:4" s="7" customFormat="1" ht="12.75">
      <c r="B159" s="42"/>
      <c r="C159" s="40"/>
      <c r="D159" s="41"/>
    </row>
    <row r="160" spans="2:4" s="7" customFormat="1" ht="12.75">
      <c r="B160" s="835" t="s">
        <v>103</v>
      </c>
      <c r="C160" s="835"/>
      <c r="D160" s="835"/>
    </row>
    <row r="161" spans="2:4" s="7" customFormat="1" ht="14.25">
      <c r="B161" s="27" t="s">
        <v>183</v>
      </c>
      <c r="C161" s="31">
        <v>0.158988</v>
      </c>
      <c r="D161" s="28" t="s">
        <v>185</v>
      </c>
    </row>
    <row r="162" spans="2:4" s="7" customFormat="1" ht="14.25">
      <c r="B162" s="27" t="s">
        <v>184</v>
      </c>
      <c r="C162" s="31">
        <v>0.00378541</v>
      </c>
      <c r="D162" s="28" t="s">
        <v>185</v>
      </c>
    </row>
    <row r="163" spans="2:4" s="7" customFormat="1" ht="12.75">
      <c r="B163" s="42" t="s">
        <v>427</v>
      </c>
      <c r="C163" s="40"/>
      <c r="D163" s="41"/>
    </row>
    <row r="164" spans="2:3" s="7" customFormat="1" ht="15">
      <c r="B164" s="307"/>
      <c r="C164" s="39"/>
    </row>
    <row r="165" spans="2:4" s="7" customFormat="1" ht="15.75">
      <c r="B165" s="828" t="s">
        <v>424</v>
      </c>
      <c r="C165" s="828"/>
      <c r="D165" s="828"/>
    </row>
    <row r="166" s="7" customFormat="1" ht="12.75"/>
    <row r="167" spans="2:4" ht="13.9" customHeight="1">
      <c r="B167" s="23" t="s">
        <v>428</v>
      </c>
      <c r="C167" s="46">
        <v>1</v>
      </c>
      <c r="D167" s="21" t="s">
        <v>373</v>
      </c>
    </row>
    <row r="168" ht="13.15" customHeight="1"/>
    <row r="169" spans="2:4" s="7" customFormat="1" ht="12.75">
      <c r="B169" s="23" t="s">
        <v>86</v>
      </c>
      <c r="C169" s="46">
        <f>(996+997)/2</f>
        <v>996.5</v>
      </c>
      <c r="D169" s="21" t="s">
        <v>87</v>
      </c>
    </row>
    <row r="170" spans="2:3" s="7" customFormat="1" ht="12.75">
      <c r="B170" s="294" t="s">
        <v>425</v>
      </c>
      <c r="C170" s="39"/>
    </row>
    <row r="171" spans="2:3" s="7" customFormat="1" ht="15">
      <c r="B171" s="307"/>
      <c r="C171" s="39"/>
    </row>
    <row r="172" spans="2:4" s="7" customFormat="1" ht="15">
      <c r="B172" s="23" t="s">
        <v>255</v>
      </c>
      <c r="C172" s="46">
        <v>1.05</v>
      </c>
      <c r="D172" s="21" t="s">
        <v>139</v>
      </c>
    </row>
    <row r="173" spans="2:3" s="7" customFormat="1" ht="12.75">
      <c r="B173" s="294" t="s">
        <v>426</v>
      </c>
      <c r="C173" s="39"/>
    </row>
    <row r="174" spans="2:3" s="7" customFormat="1" ht="12.75">
      <c r="B174" s="32"/>
      <c r="C174" s="39"/>
    </row>
    <row r="175" spans="2:4" s="7" customFormat="1" ht="12.75" customHeight="1">
      <c r="B175" s="23" t="s">
        <v>194</v>
      </c>
      <c r="C175" s="46">
        <v>789</v>
      </c>
      <c r="D175" s="21" t="s">
        <v>87</v>
      </c>
    </row>
    <row r="176" spans="2:3" s="7" customFormat="1" ht="15">
      <c r="B176" s="294" t="s">
        <v>186</v>
      </c>
      <c r="C176" s="423"/>
    </row>
    <row r="177" s="7" customFormat="1" ht="12.75">
      <c r="C177" s="39"/>
    </row>
    <row r="178" spans="2:4" s="7" customFormat="1" ht="12.75">
      <c r="B178" s="23" t="s">
        <v>193</v>
      </c>
      <c r="C178" s="46">
        <v>3.14E-06</v>
      </c>
      <c r="D178" s="21" t="s">
        <v>254</v>
      </c>
    </row>
    <row r="179" spans="2:3" s="7" customFormat="1" ht="12.75">
      <c r="B179" s="294" t="s">
        <v>600</v>
      </c>
      <c r="C179" s="39"/>
    </row>
    <row r="180" spans="2:3" s="7" customFormat="1" ht="15">
      <c r="B180" s="307"/>
      <c r="C180" s="39"/>
    </row>
    <row r="181" spans="2:4" s="7" customFormat="1" ht="12.75">
      <c r="B181" s="23" t="s">
        <v>182</v>
      </c>
      <c r="C181" s="46">
        <v>3.73E-06</v>
      </c>
      <c r="D181" s="21" t="s">
        <v>254</v>
      </c>
    </row>
    <row r="182" s="7" customFormat="1" ht="12.75">
      <c r="B182" s="294" t="s">
        <v>600</v>
      </c>
    </row>
    <row r="183" s="7" customFormat="1" ht="12.75" customHeight="1"/>
    <row r="185" spans="2:4" s="7" customFormat="1" ht="15.75" customHeight="1">
      <c r="B185" s="828" t="s">
        <v>421</v>
      </c>
      <c r="C185" s="828"/>
      <c r="D185" s="828"/>
    </row>
    <row r="187" spans="2:4" ht="13.9" customHeight="1">
      <c r="B187" s="23" t="s">
        <v>422</v>
      </c>
      <c r="C187" s="46">
        <v>21</v>
      </c>
      <c r="D187" s="21" t="s">
        <v>423</v>
      </c>
    </row>
    <row r="188" spans="2:4" ht="28.9" customHeight="1">
      <c r="B188" s="829" t="s">
        <v>419</v>
      </c>
      <c r="C188" s="829"/>
      <c r="D188" s="829"/>
    </row>
    <row r="189" ht="13.9" customHeight="1">
      <c r="B189" s="294" t="s">
        <v>420</v>
      </c>
    </row>
  </sheetData>
  <mergeCells count="17">
    <mergeCell ref="G7:M7"/>
    <mergeCell ref="C125:C126"/>
    <mergeCell ref="G36:M38"/>
    <mergeCell ref="B5:E5"/>
    <mergeCell ref="B139:D139"/>
    <mergeCell ref="C6:E6"/>
    <mergeCell ref="C7:E7"/>
    <mergeCell ref="B129:E129"/>
    <mergeCell ref="B134:E134"/>
    <mergeCell ref="B122:E122"/>
    <mergeCell ref="B185:D185"/>
    <mergeCell ref="B188:D188"/>
    <mergeCell ref="B141:D141"/>
    <mergeCell ref="B153:D154"/>
    <mergeCell ref="B156:D156"/>
    <mergeCell ref="B160:D160"/>
    <mergeCell ref="B165:D165"/>
  </mergeCells>
  <dataValidations count="1">
    <dataValidation type="list" allowBlank="1" showInputMessage="1" showErrorMessage="1" sqref="C9:C119">
      <formula1>$G$9:$G$31</formula1>
    </dataValidation>
  </dataValidations>
  <printOptions/>
  <pageMargins left="0.7" right="0.7" top="0.75" bottom="0.75" header="0.3" footer="0.3"/>
  <pageSetup horizontalDpi="600" verticalDpi="600" orientation="portrait" paperSize="9" r:id="rId4"/>
  <ignoredErrors>
    <ignoredError sqref="M10" twoDigitTextYear="1"/>
    <ignoredError sqref="L10" numberStoredAsText="1" twoDigitTextYear="1"/>
    <ignoredError sqref="H11:I19 J11:J28 J29:J31 K11:L31 H28:I29 H27 H31:I31 H30 M25 H21:I26 H20" numberStoredAsText="1"/>
    <ignoredError sqref="D39" formula="1"/>
  </ignoredError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176"/>
  <sheetViews>
    <sheetView zoomScale="70" zoomScaleNormal="70" workbookViewId="0" topLeftCell="D1">
      <selection activeCell="S15" sqref="S15"/>
    </sheetView>
  </sheetViews>
  <sheetFormatPr defaultColWidth="11.421875" defaultRowHeight="13.5" customHeight="1"/>
  <cols>
    <col min="1" max="1" width="3.28125" style="7" customWidth="1"/>
    <col min="2" max="2" width="94.140625" style="7" customWidth="1"/>
    <col min="3" max="3" width="80.140625" style="39" customWidth="1"/>
    <col min="4" max="4" width="28.421875" style="39" customWidth="1"/>
    <col min="5" max="5" width="16.00390625" style="45" customWidth="1"/>
    <col min="6" max="6" width="16.57421875" style="7" customWidth="1"/>
    <col min="7" max="7" width="11.421875" style="389" customWidth="1"/>
    <col min="8" max="8" width="30.421875" style="39" customWidth="1"/>
    <col min="9" max="9" width="14.8515625" style="7" customWidth="1"/>
    <col min="10" max="10" width="14.28125" style="7" customWidth="1"/>
    <col min="11" max="16384" width="11.421875" style="7" customWidth="1"/>
  </cols>
  <sheetData>
    <row r="1" spans="2:22" s="106" customFormat="1" ht="13.9" customHeight="1">
      <c r="B1" s="99" t="s">
        <v>220</v>
      </c>
      <c r="C1" s="99"/>
      <c r="D1" s="107"/>
      <c r="E1" s="99"/>
      <c r="F1" s="108"/>
      <c r="G1" s="385"/>
      <c r="H1" s="159"/>
      <c r="I1" s="108"/>
      <c r="J1" s="109"/>
      <c r="K1" s="108"/>
      <c r="L1" s="99"/>
      <c r="N1" s="99"/>
      <c r="O1" s="99"/>
      <c r="P1" s="99"/>
      <c r="S1" s="99"/>
      <c r="U1" s="99"/>
      <c r="V1" s="108"/>
    </row>
    <row r="2" spans="2:22" s="111" customFormat="1" ht="25.5">
      <c r="B2" s="437" t="s">
        <v>431</v>
      </c>
      <c r="C2" s="105"/>
      <c r="D2" s="112"/>
      <c r="E2" s="105"/>
      <c r="F2" s="113"/>
      <c r="G2" s="386"/>
      <c r="H2" s="160"/>
      <c r="I2" s="113"/>
      <c r="J2" s="114"/>
      <c r="K2" s="113"/>
      <c r="L2" s="105"/>
      <c r="N2" s="105"/>
      <c r="O2" s="105"/>
      <c r="P2" s="105"/>
      <c r="S2" s="105"/>
      <c r="U2" s="105"/>
      <c r="V2" s="113"/>
    </row>
    <row r="3" spans="2:22" s="98" customFormat="1" ht="13.9" customHeight="1">
      <c r="B3" s="99"/>
      <c r="C3" s="100"/>
      <c r="D3" s="101"/>
      <c r="E3" s="100"/>
      <c r="F3" s="102"/>
      <c r="G3" s="387"/>
      <c r="H3" s="161"/>
      <c r="I3" s="102"/>
      <c r="J3" s="103"/>
      <c r="K3" s="102"/>
      <c r="L3" s="100"/>
      <c r="N3" s="100"/>
      <c r="O3" s="100"/>
      <c r="P3" s="100"/>
      <c r="S3" s="100"/>
      <c r="U3" s="100"/>
      <c r="V3" s="102"/>
    </row>
    <row r="4" spans="1:8" s="116" customFormat="1" ht="13.9" customHeight="1">
      <c r="A4" s="116" t="s">
        <v>219</v>
      </c>
      <c r="D4" s="162"/>
      <c r="G4" s="388"/>
      <c r="H4" s="162"/>
    </row>
    <row r="5" spans="4:8" s="429" customFormat="1" ht="13.9" customHeight="1">
      <c r="D5" s="430"/>
      <c r="G5" s="431"/>
      <c r="H5" s="430"/>
    </row>
    <row r="6" spans="4:8" s="429" customFormat="1" ht="13.9" customHeight="1">
      <c r="D6" s="430"/>
      <c r="G6" s="431"/>
      <c r="H6" s="33" t="s">
        <v>98</v>
      </c>
    </row>
    <row r="9" ht="13.9" customHeight="1">
      <c r="H9" s="7"/>
    </row>
    <row r="10" spans="2:6" ht="13.9" customHeight="1">
      <c r="B10" s="846" t="s">
        <v>85</v>
      </c>
      <c r="C10" s="846"/>
      <c r="D10" s="846"/>
      <c r="E10" s="846"/>
      <c r="F10" s="846"/>
    </row>
    <row r="11" spans="2:5" ht="13.9" customHeight="1">
      <c r="B11" s="310"/>
      <c r="C11" s="310"/>
      <c r="D11" s="310"/>
      <c r="E11" s="310"/>
    </row>
    <row r="12" ht="13.15" customHeight="1"/>
    <row r="13" spans="2:6" ht="38.45" customHeight="1" thickBot="1">
      <c r="B13" s="847" t="s">
        <v>327</v>
      </c>
      <c r="C13" s="848"/>
      <c r="D13" s="848"/>
      <c r="E13" s="848"/>
      <c r="F13" s="849"/>
    </row>
    <row r="14" spans="2:10" ht="45.6" customHeight="1" thickTop="1">
      <c r="B14" s="206" t="s">
        <v>331</v>
      </c>
      <c r="C14" s="179" t="s">
        <v>63</v>
      </c>
      <c r="D14" s="180" t="s">
        <v>64</v>
      </c>
      <c r="E14" s="273" t="s">
        <v>315</v>
      </c>
      <c r="F14" s="280" t="s">
        <v>328</v>
      </c>
      <c r="H14" s="304" t="s">
        <v>337</v>
      </c>
      <c r="I14" s="29" t="s">
        <v>190</v>
      </c>
      <c r="J14" s="29" t="s">
        <v>188</v>
      </c>
    </row>
    <row r="15" spans="2:10" ht="13.9" customHeight="1">
      <c r="B15" s="263" t="s">
        <v>253</v>
      </c>
      <c r="C15" s="181" t="s">
        <v>140</v>
      </c>
      <c r="D15" s="274" t="str">
        <f>'IB 6B1 - MYPE e I'!E15</f>
        <v>KG</v>
      </c>
      <c r="E15" s="274">
        <f>'IB 6B1 - MYPE e I'!F15</f>
        <v>1849000</v>
      </c>
      <c r="F15" s="281">
        <f>E15/1000</f>
        <v>1849</v>
      </c>
      <c r="H15" s="306" t="str">
        <f>'Fac Conv'!C9</f>
        <v>Carnes y aves</v>
      </c>
      <c r="I15" s="305" t="str">
        <f>'Fac Conv'!D9</f>
        <v>13</v>
      </c>
      <c r="J15" s="305" t="str">
        <f>'Fac Conv'!E9</f>
        <v>4.1</v>
      </c>
    </row>
    <row r="16" spans="2:10" ht="13.9" customHeight="1">
      <c r="B16" s="264"/>
      <c r="C16" s="182" t="s">
        <v>174</v>
      </c>
      <c r="D16" s="163" t="str">
        <f>'IB 6B1 - MYPE e I'!E16</f>
        <v>KG</v>
      </c>
      <c r="E16" s="275">
        <f>'IB 6B1 - MYPE e I'!F16</f>
        <v>6354000</v>
      </c>
      <c r="F16" s="282">
        <f aca="true" t="shared" si="0" ref="F16:F20">E16/1000</f>
        <v>6354</v>
      </c>
      <c r="H16" s="306" t="str">
        <f>'Fac Conv'!C10</f>
        <v>Carnes y aves</v>
      </c>
      <c r="I16" s="305" t="str">
        <f>'Fac Conv'!D10</f>
        <v>13</v>
      </c>
      <c r="J16" s="305" t="str">
        <f>'Fac Conv'!E10</f>
        <v>4.1</v>
      </c>
    </row>
    <row r="17" spans="2:10" ht="13.9" customHeight="1">
      <c r="B17" s="264"/>
      <c r="C17" s="182" t="s">
        <v>175</v>
      </c>
      <c r="D17" s="163" t="str">
        <f>'IB 6B1 - MYPE e I'!E17</f>
        <v>KG</v>
      </c>
      <c r="E17" s="275">
        <f>'IB 6B1 - MYPE e I'!F17</f>
        <v>25534000</v>
      </c>
      <c r="F17" s="282">
        <f t="shared" si="0"/>
        <v>25534</v>
      </c>
      <c r="H17" s="306" t="str">
        <f>'Fac Conv'!C11</f>
        <v>Carnes y aves</v>
      </c>
      <c r="I17" s="305" t="str">
        <f>'Fac Conv'!D11</f>
        <v>13</v>
      </c>
      <c r="J17" s="305" t="str">
        <f>'Fac Conv'!E11</f>
        <v>4.1</v>
      </c>
    </row>
    <row r="18" spans="2:10" ht="13.9" customHeight="1">
      <c r="B18" s="264"/>
      <c r="C18" s="182" t="s">
        <v>176</v>
      </c>
      <c r="D18" s="163" t="str">
        <f>'IB 6B1 - MYPE e I'!E18</f>
        <v>KG</v>
      </c>
      <c r="E18" s="275">
        <f>'IB 6B1 - MYPE e I'!F18</f>
        <v>7536600.6</v>
      </c>
      <c r="F18" s="282">
        <f t="shared" si="0"/>
        <v>7536.6006</v>
      </c>
      <c r="H18" s="306" t="str">
        <f>'Fac Conv'!C12</f>
        <v>Carnes y aves</v>
      </c>
      <c r="I18" s="305" t="str">
        <f>'Fac Conv'!D12</f>
        <v>13</v>
      </c>
      <c r="J18" s="305" t="str">
        <f>'Fac Conv'!E12</f>
        <v>4.1</v>
      </c>
    </row>
    <row r="19" spans="2:10" ht="13.9" customHeight="1">
      <c r="B19" s="264"/>
      <c r="C19" s="182" t="s">
        <v>177</v>
      </c>
      <c r="D19" s="163" t="str">
        <f>'IB 6B1 - MYPE e I'!E19</f>
        <v>KG</v>
      </c>
      <c r="E19" s="275">
        <f>'IB 6B1 - MYPE e I'!F19</f>
        <v>11911000</v>
      </c>
      <c r="F19" s="282">
        <f t="shared" si="0"/>
        <v>11911</v>
      </c>
      <c r="H19" s="306" t="str">
        <f>'Fac Conv'!C13</f>
        <v>Carnes y aves</v>
      </c>
      <c r="I19" s="305" t="str">
        <f>'Fac Conv'!D13</f>
        <v>13</v>
      </c>
      <c r="J19" s="305" t="str">
        <f>'Fac Conv'!E13</f>
        <v>4.1</v>
      </c>
    </row>
    <row r="20" spans="2:10" ht="13.9" customHeight="1">
      <c r="B20" s="264"/>
      <c r="C20" s="182" t="s">
        <v>178</v>
      </c>
      <c r="D20" s="163" t="str">
        <f>'IB 6B1 - MYPE e I'!E20</f>
        <v>KG</v>
      </c>
      <c r="E20" s="275">
        <f>'IB 6B1 - MYPE e I'!F20</f>
        <v>636000</v>
      </c>
      <c r="F20" s="282">
        <f t="shared" si="0"/>
        <v>636</v>
      </c>
      <c r="H20" s="306" t="str">
        <f>'Fac Conv'!C14</f>
        <v>Carnes y aves</v>
      </c>
      <c r="I20" s="305" t="str">
        <f>'Fac Conv'!D14</f>
        <v>13</v>
      </c>
      <c r="J20" s="305" t="str">
        <f>'Fac Conv'!E14</f>
        <v>4.1</v>
      </c>
    </row>
    <row r="21" spans="2:10" ht="13.9" customHeight="1">
      <c r="B21" s="265"/>
      <c r="C21" s="183" t="s">
        <v>65</v>
      </c>
      <c r="D21" s="163" t="str">
        <f>'IB 6B1 - MYPE e I'!E21</f>
        <v>TM</v>
      </c>
      <c r="E21" s="275">
        <f>'IB 6B1 - MYPE e I'!F21</f>
        <v>1317440</v>
      </c>
      <c r="F21" s="283">
        <f>E21</f>
        <v>1317440</v>
      </c>
      <c r="H21" s="306" t="str">
        <f>'Fac Conv'!C15</f>
        <v>Carnes y aves</v>
      </c>
      <c r="I21" s="305" t="str">
        <f>'Fac Conv'!D15</f>
        <v>13</v>
      </c>
      <c r="J21" s="305" t="str">
        <f>'Fac Conv'!E15</f>
        <v>4.1</v>
      </c>
    </row>
    <row r="22" spans="2:10" ht="13.9" customHeight="1">
      <c r="B22" s="265"/>
      <c r="C22" s="183" t="s">
        <v>141</v>
      </c>
      <c r="D22" s="163" t="str">
        <f>'IB 6B1 - MYPE e I'!E22</f>
        <v>TM</v>
      </c>
      <c r="E22" s="275">
        <f>'IB 6B1 - MYPE e I'!F22</f>
        <v>6170</v>
      </c>
      <c r="F22" s="283">
        <f aca="true" t="shared" si="1" ref="F22:F27">E22</f>
        <v>6170</v>
      </c>
      <c r="H22" s="306" t="str">
        <f>'Fac Conv'!C16</f>
        <v>Carnes y aves</v>
      </c>
      <c r="I22" s="305" t="str">
        <f>'Fac Conv'!D16</f>
        <v>13</v>
      </c>
      <c r="J22" s="305" t="str">
        <f>'Fac Conv'!E16</f>
        <v>4.1</v>
      </c>
    </row>
    <row r="23" spans="2:10" ht="13.9" customHeight="1">
      <c r="B23" s="265"/>
      <c r="C23" s="183" t="s">
        <v>142</v>
      </c>
      <c r="D23" s="163" t="str">
        <f>'IB 6B1 - MYPE e I'!E23</f>
        <v>TM</v>
      </c>
      <c r="E23" s="275">
        <f>'IB 6B1 - MYPE e I'!F23</f>
        <v>135390</v>
      </c>
      <c r="F23" s="283">
        <f t="shared" si="1"/>
        <v>135390</v>
      </c>
      <c r="H23" s="306" t="str">
        <f>'Fac Conv'!C17</f>
        <v>Carnes y aves</v>
      </c>
      <c r="I23" s="305" t="str">
        <f>'Fac Conv'!D17</f>
        <v>13</v>
      </c>
      <c r="J23" s="305" t="str">
        <f>'Fac Conv'!E17</f>
        <v>4.1</v>
      </c>
    </row>
    <row r="24" spans="2:10" ht="13.9" customHeight="1">
      <c r="B24" s="265"/>
      <c r="C24" s="183" t="s">
        <v>66</v>
      </c>
      <c r="D24" s="163" t="str">
        <f>'IB 6B1 - MYPE e I'!E24</f>
        <v>TM</v>
      </c>
      <c r="E24" s="275">
        <f>'IB 6B1 - MYPE e I'!F24</f>
        <v>196230</v>
      </c>
      <c r="F24" s="283">
        <f t="shared" si="1"/>
        <v>196230</v>
      </c>
      <c r="H24" s="306" t="str">
        <f>'Fac Conv'!C18</f>
        <v>Carnes y aves</v>
      </c>
      <c r="I24" s="305" t="str">
        <f>'Fac Conv'!D18</f>
        <v>13</v>
      </c>
      <c r="J24" s="305" t="str">
        <f>'Fac Conv'!E18</f>
        <v>4.1</v>
      </c>
    </row>
    <row r="25" spans="2:10" ht="13.9" customHeight="1">
      <c r="B25" s="265"/>
      <c r="C25" s="183" t="s">
        <v>143</v>
      </c>
      <c r="D25" s="163" t="str">
        <f>'IB 6B1 - MYPE e I'!E25</f>
        <v>TM</v>
      </c>
      <c r="E25" s="275">
        <f>'IB 6B1 - MYPE e I'!F25</f>
        <v>4160</v>
      </c>
      <c r="F25" s="283">
        <f t="shared" si="1"/>
        <v>4160</v>
      </c>
      <c r="H25" s="306" t="str">
        <f>'Fac Conv'!C19</f>
        <v>Carnes y aves</v>
      </c>
      <c r="I25" s="305" t="str">
        <f>'Fac Conv'!D19</f>
        <v>13</v>
      </c>
      <c r="J25" s="305" t="str">
        <f>'Fac Conv'!E19</f>
        <v>4.1</v>
      </c>
    </row>
    <row r="26" spans="2:10" ht="13.9" customHeight="1">
      <c r="B26" s="265"/>
      <c r="C26" s="183" t="s">
        <v>144</v>
      </c>
      <c r="D26" s="163" t="str">
        <f>'IB 6B1 - MYPE e I'!E26</f>
        <v>TM</v>
      </c>
      <c r="E26" s="275">
        <f>'IB 6B1 - MYPE e I'!F26</f>
        <v>34420</v>
      </c>
      <c r="F26" s="283">
        <f t="shared" si="1"/>
        <v>34420</v>
      </c>
      <c r="H26" s="306" t="str">
        <f>'Fac Conv'!C20</f>
        <v>Carnes y aves</v>
      </c>
      <c r="I26" s="305" t="str">
        <f>'Fac Conv'!D20</f>
        <v>13</v>
      </c>
      <c r="J26" s="305" t="str">
        <f>'Fac Conv'!E20</f>
        <v>4.1</v>
      </c>
    </row>
    <row r="27" spans="2:10" ht="13.9" customHeight="1">
      <c r="B27" s="265"/>
      <c r="C27" s="183" t="s">
        <v>145</v>
      </c>
      <c r="D27" s="163" t="str">
        <f>'IB 6B1 - MYPE e I'!E27</f>
        <v>TM</v>
      </c>
      <c r="E27" s="275">
        <f>'IB 6B1 - MYPE e I'!F27</f>
        <v>12600</v>
      </c>
      <c r="F27" s="283">
        <f t="shared" si="1"/>
        <v>12600</v>
      </c>
      <c r="H27" s="306" t="str">
        <f>'Fac Conv'!C21</f>
        <v>Carnes y aves</v>
      </c>
      <c r="I27" s="305" t="str">
        <f>'Fac Conv'!D21</f>
        <v>13</v>
      </c>
      <c r="J27" s="305" t="str">
        <f>'Fac Conv'!E21</f>
        <v>4.1</v>
      </c>
    </row>
    <row r="28" spans="2:10" ht="13.9" customHeight="1">
      <c r="B28" s="265"/>
      <c r="C28" s="183" t="s">
        <v>67</v>
      </c>
      <c r="D28" s="163" t="str">
        <f>'IB 6B1 - MYPE e I'!E28</f>
        <v>KG</v>
      </c>
      <c r="E28" s="275">
        <f>'IB 6B1 - MYPE e I'!F28</f>
        <v>9664400</v>
      </c>
      <c r="F28" s="282">
        <f>E28/1000</f>
        <v>9664.4</v>
      </c>
      <c r="H28" s="306" t="str">
        <f>'Fac Conv'!C22</f>
        <v>Hortalizas, frutas y jugos</v>
      </c>
      <c r="I28" s="305" t="str">
        <f>'Fac Conv'!D22</f>
        <v>20</v>
      </c>
      <c r="J28" s="305" t="str">
        <f>'Fac Conv'!E22</f>
        <v>5.0</v>
      </c>
    </row>
    <row r="29" spans="2:10" ht="13.9" customHeight="1">
      <c r="B29" s="265"/>
      <c r="C29" s="183" t="s">
        <v>288</v>
      </c>
      <c r="D29" s="163" t="str">
        <f>'IB 6B1 - MYPE e I'!E29</f>
        <v>KG</v>
      </c>
      <c r="E29" s="275">
        <f>'IB 6B1 - MYPE e I'!F29</f>
        <v>25695000</v>
      </c>
      <c r="F29" s="282">
        <f aca="true" t="shared" si="2" ref="F29:F33">E29/1000</f>
        <v>25695</v>
      </c>
      <c r="H29" s="306" t="str">
        <f>'Fac Conv'!C23</f>
        <v>Hortalizas, frutas y jugos</v>
      </c>
      <c r="I29" s="305" t="str">
        <f>'Fac Conv'!D23</f>
        <v>20</v>
      </c>
      <c r="J29" s="305" t="str">
        <f>'Fac Conv'!E23</f>
        <v>5.0</v>
      </c>
    </row>
    <row r="30" spans="2:10" ht="13.9" customHeight="1">
      <c r="B30" s="265"/>
      <c r="C30" s="183" t="s">
        <v>146</v>
      </c>
      <c r="D30" s="163" t="str">
        <f>'IB 6B1 - MYPE e I'!E30</f>
        <v>KG</v>
      </c>
      <c r="E30" s="275">
        <f>'IB 6B1 - MYPE e I'!F30</f>
        <v>22237837.3</v>
      </c>
      <c r="F30" s="282">
        <f t="shared" si="2"/>
        <v>22237.8373</v>
      </c>
      <c r="H30" s="306" t="str">
        <f>'Fac Conv'!C24</f>
        <v>Hortalizas, frutas y jugos</v>
      </c>
      <c r="I30" s="305" t="str">
        <f>'Fac Conv'!D24</f>
        <v>20</v>
      </c>
      <c r="J30" s="305" t="str">
        <f>'Fac Conv'!E24</f>
        <v>5.0</v>
      </c>
    </row>
    <row r="31" spans="2:10" ht="13.9" customHeight="1">
      <c r="B31" s="265"/>
      <c r="C31" s="183" t="s">
        <v>289</v>
      </c>
      <c r="D31" s="163" t="str">
        <f>'IB 6B1 - MYPE e I'!E31</f>
        <v>KG</v>
      </c>
      <c r="E31" s="275">
        <f>'IB 6B1 - MYPE e I'!F31</f>
        <v>250795522.419</v>
      </c>
      <c r="F31" s="282">
        <f t="shared" si="2"/>
        <v>250795.522419</v>
      </c>
      <c r="H31" s="306" t="str">
        <f>'Fac Conv'!C25</f>
        <v>Hortalizas, frutas y jugos</v>
      </c>
      <c r="I31" s="305" t="str">
        <f>'Fac Conv'!D25</f>
        <v>20</v>
      </c>
      <c r="J31" s="305" t="str">
        <f>'Fac Conv'!E25</f>
        <v>5.0</v>
      </c>
    </row>
    <row r="32" spans="2:10" ht="13.9" customHeight="1">
      <c r="B32" s="265"/>
      <c r="C32" s="183" t="s">
        <v>147</v>
      </c>
      <c r="D32" s="163" t="str">
        <f>'IB 6B1 - MYPE e I'!E32</f>
        <v>KG</v>
      </c>
      <c r="E32" s="275">
        <f>'IB 6B1 - MYPE e I'!F32</f>
        <v>37857347.46000001</v>
      </c>
      <c r="F32" s="282">
        <f t="shared" si="2"/>
        <v>37857.34746000001</v>
      </c>
      <c r="H32" s="306" t="str">
        <f>'Fac Conv'!C26</f>
        <v>Hortalizas, frutas y jugos</v>
      </c>
      <c r="I32" s="305" t="str">
        <f>'Fac Conv'!D26</f>
        <v>20</v>
      </c>
      <c r="J32" s="305" t="str">
        <f>'Fac Conv'!E26</f>
        <v>5.0</v>
      </c>
    </row>
    <row r="33" spans="2:10" ht="13.9" customHeight="1">
      <c r="B33" s="265"/>
      <c r="C33" s="183" t="s">
        <v>148</v>
      </c>
      <c r="D33" s="163" t="str">
        <f>'IB 6B1 - MYPE e I'!E33</f>
        <v>KG</v>
      </c>
      <c r="E33" s="275">
        <f>'IB 6B1 - MYPE e I'!F33</f>
        <v>15826921.553999998</v>
      </c>
      <c r="F33" s="282">
        <f t="shared" si="2"/>
        <v>15826.921553999997</v>
      </c>
      <c r="H33" s="306" t="str">
        <f>'Fac Conv'!C27</f>
        <v>Hortalizas, frutas y jugos</v>
      </c>
      <c r="I33" s="305" t="str">
        <f>'Fac Conv'!D27</f>
        <v>20</v>
      </c>
      <c r="J33" s="305" t="str">
        <f>'Fac Conv'!E27</f>
        <v>5.0</v>
      </c>
    </row>
    <row r="34" spans="2:10" ht="13.9" customHeight="1">
      <c r="B34" s="265"/>
      <c r="C34" s="183" t="s">
        <v>179</v>
      </c>
      <c r="D34" s="163" t="str">
        <f>'IB 6B1 - MYPE e I'!E34</f>
        <v>TM</v>
      </c>
      <c r="E34" s="275">
        <f>'IB 6B1 - MYPE e I'!F34</f>
        <v>80972</v>
      </c>
      <c r="F34" s="283">
        <f>E34</f>
        <v>80972</v>
      </c>
      <c r="H34" s="306" t="str">
        <f>'Fac Conv'!C28</f>
        <v>Aceites vegetales</v>
      </c>
      <c r="I34" s="305" t="str">
        <f>'Fac Conv'!D28</f>
        <v>3.1</v>
      </c>
      <c r="J34" s="305">
        <f>'Fac Conv'!E28</f>
        <v>0.85</v>
      </c>
    </row>
    <row r="35" spans="2:10" ht="13.9" customHeight="1">
      <c r="B35" s="265"/>
      <c r="C35" s="183" t="s">
        <v>68</v>
      </c>
      <c r="D35" s="163" t="str">
        <f>'IB 6B1 - MYPE e I'!E35</f>
        <v>TM</v>
      </c>
      <c r="E35" s="275">
        <f>'IB 6B1 - MYPE e I'!F35</f>
        <v>18173</v>
      </c>
      <c r="F35" s="283">
        <f aca="true" t="shared" si="3" ref="F35:F78">E35</f>
        <v>18173</v>
      </c>
      <c r="H35" s="306" t="str">
        <f>'Fac Conv'!C29</f>
        <v>Aceites vegetales</v>
      </c>
      <c r="I35" s="305" t="str">
        <f>'Fac Conv'!D29</f>
        <v>3.1</v>
      </c>
      <c r="J35" s="305">
        <f>'Fac Conv'!E29</f>
        <v>0.85</v>
      </c>
    </row>
    <row r="36" spans="2:10" ht="13.9" customHeight="1">
      <c r="B36" s="265"/>
      <c r="C36" s="183" t="s">
        <v>290</v>
      </c>
      <c r="D36" s="163" t="str">
        <f>'IB 6B1 - MYPE e I'!E36</f>
        <v>TM</v>
      </c>
      <c r="E36" s="275">
        <f>'IB 6B1 - MYPE e I'!F36</f>
        <v>270742.4</v>
      </c>
      <c r="F36" s="283">
        <f t="shared" si="3"/>
        <v>270742.4</v>
      </c>
      <c r="H36" s="306" t="str">
        <f>'Fac Conv'!C30</f>
        <v>Aceites vegetales</v>
      </c>
      <c r="I36" s="305" t="str">
        <f>'Fac Conv'!D30</f>
        <v>3.1</v>
      </c>
      <c r="J36" s="305">
        <f>'Fac Conv'!E30</f>
        <v>0.85</v>
      </c>
    </row>
    <row r="37" spans="2:10" ht="13.9" customHeight="1">
      <c r="B37" s="265"/>
      <c r="C37" s="183" t="s">
        <v>69</v>
      </c>
      <c r="D37" s="163" t="str">
        <f>'IB 6B1 - MYPE e I'!E37</f>
        <v>TM</v>
      </c>
      <c r="E37" s="275">
        <f>'IB 6B1 - MYPE e I'!F37</f>
        <v>487465.858</v>
      </c>
      <c r="F37" s="283">
        <f t="shared" si="3"/>
        <v>487465.858</v>
      </c>
      <c r="H37" s="306" t="str">
        <f>'Fac Conv'!C31</f>
        <v>Productos lácteos</v>
      </c>
      <c r="I37" s="305" t="str">
        <f>'Fac Conv'!D31</f>
        <v>7</v>
      </c>
      <c r="J37" s="305" t="str">
        <f>'Fac Conv'!E31</f>
        <v>2.7</v>
      </c>
    </row>
    <row r="38" spans="2:10" ht="13.9" customHeight="1">
      <c r="B38" s="265"/>
      <c r="C38" s="183" t="s">
        <v>70</v>
      </c>
      <c r="D38" s="163" t="str">
        <f>'IB 6B1 - MYPE e I'!E38</f>
        <v>KG</v>
      </c>
      <c r="E38" s="275">
        <f>'IB 6B1 - MYPE e I'!F38</f>
        <v>187923608.75</v>
      </c>
      <c r="F38" s="282">
        <f>E38/1000</f>
        <v>187923.60875</v>
      </c>
      <c r="H38" s="306" t="str">
        <f>'Fac Conv'!C32</f>
        <v>Productos lácteos</v>
      </c>
      <c r="I38" s="305" t="str">
        <f>'Fac Conv'!D32</f>
        <v>7</v>
      </c>
      <c r="J38" s="305" t="str">
        <f>'Fac Conv'!E32</f>
        <v>2.7</v>
      </c>
    </row>
    <row r="39" spans="2:10" ht="13.9" customHeight="1">
      <c r="B39" s="265"/>
      <c r="C39" s="183" t="s">
        <v>149</v>
      </c>
      <c r="D39" s="163" t="str">
        <f>'IB 6B1 - MYPE e I'!E39</f>
        <v>KG</v>
      </c>
      <c r="E39" s="275">
        <f>'IB 6B1 - MYPE e I'!F39</f>
        <v>117255610.649</v>
      </c>
      <c r="F39" s="282">
        <f aca="true" t="shared" si="4" ref="F39:F43">E39/1000</f>
        <v>117255.61064900001</v>
      </c>
      <c r="H39" s="306" t="str">
        <f>'Fac Conv'!C33</f>
        <v>Productos lácteos</v>
      </c>
      <c r="I39" s="305" t="str">
        <f>'Fac Conv'!D33</f>
        <v>7</v>
      </c>
      <c r="J39" s="305" t="str">
        <f>'Fac Conv'!E33</f>
        <v>2.7</v>
      </c>
    </row>
    <row r="40" spans="2:10" ht="13.9" customHeight="1">
      <c r="B40" s="264"/>
      <c r="C40" s="182" t="s">
        <v>150</v>
      </c>
      <c r="D40" s="163" t="str">
        <f>'IB 6B1 - MYPE e I'!E40</f>
        <v>KG</v>
      </c>
      <c r="E40" s="275">
        <f>'IB 6B1 - MYPE e I'!F40</f>
        <v>1299612.4170000001</v>
      </c>
      <c r="F40" s="282">
        <f t="shared" si="4"/>
        <v>1299.612417</v>
      </c>
      <c r="H40" s="306" t="str">
        <f>'Fac Conv'!C34</f>
        <v>Productos lácteos</v>
      </c>
      <c r="I40" s="305" t="str">
        <f>'Fac Conv'!D34</f>
        <v>7</v>
      </c>
      <c r="J40" s="305" t="str">
        <f>'Fac Conv'!E34</f>
        <v>2.7</v>
      </c>
    </row>
    <row r="41" spans="2:10" ht="13.9" customHeight="1">
      <c r="B41" s="265"/>
      <c r="C41" s="183" t="s">
        <v>195</v>
      </c>
      <c r="D41" s="163" t="str">
        <f>'IB 6B1 - MYPE e I'!E41</f>
        <v>KG</v>
      </c>
      <c r="E41" s="275">
        <f>'IB 6B1 - MYPE e I'!F41</f>
        <v>4868685.699000001</v>
      </c>
      <c r="F41" s="282">
        <f t="shared" si="4"/>
        <v>4868.685699000001</v>
      </c>
      <c r="H41" s="306" t="str">
        <f>'Fac Conv'!C35</f>
        <v>Productos lácteos</v>
      </c>
      <c r="I41" s="305" t="str">
        <f>'Fac Conv'!D35</f>
        <v>7</v>
      </c>
      <c r="J41" s="305" t="str">
        <f>'Fac Conv'!E35</f>
        <v>2.7</v>
      </c>
    </row>
    <row r="42" spans="2:10" ht="13.9" customHeight="1">
      <c r="B42" s="265"/>
      <c r="C42" s="183" t="s">
        <v>196</v>
      </c>
      <c r="D42" s="163" t="str">
        <f>'IB 6B1 - MYPE e I'!E42</f>
        <v>KG</v>
      </c>
      <c r="E42" s="275">
        <f>'IB 6B1 - MYPE e I'!F42</f>
        <v>2923033.994</v>
      </c>
      <c r="F42" s="282">
        <f t="shared" si="4"/>
        <v>2923.033994</v>
      </c>
      <c r="H42" s="306" t="str">
        <f>'Fac Conv'!C36</f>
        <v>Productos lácteos</v>
      </c>
      <c r="I42" s="305" t="str">
        <f>'Fac Conv'!D36</f>
        <v>7</v>
      </c>
      <c r="J42" s="305" t="str">
        <f>'Fac Conv'!E36</f>
        <v>2.7</v>
      </c>
    </row>
    <row r="43" spans="2:10" ht="13.9" customHeight="1">
      <c r="B43" s="265"/>
      <c r="C43" s="183" t="s">
        <v>151</v>
      </c>
      <c r="D43" s="163" t="str">
        <f>'IB 6B1 - MYPE e I'!E43</f>
        <v>KG</v>
      </c>
      <c r="E43" s="275">
        <f>'IB 6B1 - MYPE e I'!F43</f>
        <v>3562525.2600000007</v>
      </c>
      <c r="F43" s="282">
        <f t="shared" si="4"/>
        <v>3562.525260000001</v>
      </c>
      <c r="H43" s="306" t="str">
        <f>'Fac Conv'!C37</f>
        <v>Productos lácteos</v>
      </c>
      <c r="I43" s="305" t="str">
        <f>'Fac Conv'!D37</f>
        <v>7</v>
      </c>
      <c r="J43" s="305" t="str">
        <f>'Fac Conv'!E37</f>
        <v>2.7</v>
      </c>
    </row>
    <row r="44" spans="2:10" ht="13.9" customHeight="1">
      <c r="B44" s="264"/>
      <c r="C44" s="182" t="s">
        <v>152</v>
      </c>
      <c r="D44" s="163" t="str">
        <f>'IB 6B1 - MYPE e I'!E44</f>
        <v>LT</v>
      </c>
      <c r="E44" s="275">
        <f>'IB 6B1 - MYPE e I'!F44</f>
        <v>47057587.12200001</v>
      </c>
      <c r="F44" s="282">
        <f>E44*'Fac Conv'!$C$167/1000</f>
        <v>47057.58712200001</v>
      </c>
      <c r="G44" s="390" t="s">
        <v>375</v>
      </c>
      <c r="H44" s="306" t="str">
        <f>'Fac Conv'!C38</f>
        <v>Productos lácteos</v>
      </c>
      <c r="I44" s="305" t="str">
        <f>'Fac Conv'!D38</f>
        <v>7</v>
      </c>
      <c r="J44" s="305" t="str">
        <f>'Fac Conv'!E38</f>
        <v>2.7</v>
      </c>
    </row>
    <row r="45" spans="2:10" ht="13.9" customHeight="1">
      <c r="B45" s="265"/>
      <c r="C45" s="183" t="s">
        <v>291</v>
      </c>
      <c r="D45" s="163" t="str">
        <f>'IB 6B1 - MYPE e I'!E45</f>
        <v>TM</v>
      </c>
      <c r="E45" s="275">
        <f>'IB 6B1 - MYPE e I'!F45</f>
        <v>1203491.711</v>
      </c>
      <c r="F45" s="283">
        <f t="shared" si="3"/>
        <v>1203491.711</v>
      </c>
      <c r="H45" s="306" t="str">
        <f>'Fac Conv'!C39</f>
        <v>Refinación de azúcar</v>
      </c>
      <c r="I45" s="305">
        <f>'Fac Conv'!D39</f>
        <v>11</v>
      </c>
      <c r="J45" s="305" t="str">
        <f>'Fac Conv'!E39</f>
        <v>3.2</v>
      </c>
    </row>
    <row r="46" spans="2:10" ht="13.9" customHeight="1">
      <c r="B46" s="264"/>
      <c r="C46" s="182" t="s">
        <v>292</v>
      </c>
      <c r="D46" s="163" t="str">
        <f>'IB 6B1 - MYPE e I'!E46</f>
        <v>KG</v>
      </c>
      <c r="E46" s="275">
        <f>'IB 6B1 - MYPE e I'!F46</f>
        <v>42329134.66</v>
      </c>
      <c r="F46" s="282">
        <f>E46/1000</f>
        <v>42329.134659999996</v>
      </c>
      <c r="H46" s="306" t="str">
        <f>'Fac Conv'!C40</f>
        <v>Café</v>
      </c>
      <c r="I46" s="305" t="str">
        <f>'Fac Conv'!D40</f>
        <v>ND</v>
      </c>
      <c r="J46" s="305" t="str">
        <f>'Fac Conv'!E40</f>
        <v>9</v>
      </c>
    </row>
    <row r="47" spans="2:10" ht="13.9" customHeight="1">
      <c r="B47" s="264"/>
      <c r="C47" s="182" t="s">
        <v>153</v>
      </c>
      <c r="D47" s="163" t="str">
        <f>'IB 6B1 - MYPE e I'!E47</f>
        <v>TM</v>
      </c>
      <c r="E47" s="275">
        <f>'IB 6B1 - MYPE e I'!F47</f>
        <v>233334.98700000002</v>
      </c>
      <c r="F47" s="283">
        <f t="shared" si="3"/>
        <v>233334.98700000002</v>
      </c>
      <c r="H47" s="306" t="str">
        <f>'Fac Conv'!C41</f>
        <v>Alimentos para animales</v>
      </c>
      <c r="I47" s="305" t="str">
        <f>'Fac Conv'!D41</f>
        <v>ND</v>
      </c>
      <c r="J47" s="305" t="str">
        <f>'Fac Conv'!E41</f>
        <v>ND</v>
      </c>
    </row>
    <row r="48" spans="2:10" ht="13.9" customHeight="1">
      <c r="B48" s="264"/>
      <c r="C48" s="182" t="s">
        <v>154</v>
      </c>
      <c r="D48" s="163" t="str">
        <f>'IB 6B1 - MYPE e I'!E48</f>
        <v>TM</v>
      </c>
      <c r="E48" s="275">
        <f>'IB 6B1 - MYPE e I'!F48</f>
        <v>162631.06</v>
      </c>
      <c r="F48" s="283">
        <f t="shared" si="3"/>
        <v>162631.06</v>
      </c>
      <c r="H48" s="306" t="str">
        <f>'Fac Conv'!C42</f>
        <v>Alimentos para animales</v>
      </c>
      <c r="I48" s="305" t="str">
        <f>'Fac Conv'!D42</f>
        <v>ND</v>
      </c>
      <c r="J48" s="305" t="str">
        <f>'Fac Conv'!E42</f>
        <v>ND</v>
      </c>
    </row>
    <row r="49" spans="2:10" ht="13.9" customHeight="1">
      <c r="B49" s="264"/>
      <c r="C49" s="182" t="s">
        <v>155</v>
      </c>
      <c r="D49" s="163" t="str">
        <f>'IB 6B1 - MYPE e I'!E49</f>
        <v>TM</v>
      </c>
      <c r="E49" s="275">
        <f>'IB 6B1 - MYPE e I'!F49</f>
        <v>17387.065</v>
      </c>
      <c r="F49" s="283">
        <f t="shared" si="3"/>
        <v>17387.065</v>
      </c>
      <c r="H49" s="306" t="str">
        <f>'Fac Conv'!C43</f>
        <v>Alimentos para animales</v>
      </c>
      <c r="I49" s="305" t="str">
        <f>'Fac Conv'!D43</f>
        <v>ND</v>
      </c>
      <c r="J49" s="305" t="str">
        <f>'Fac Conv'!E43</f>
        <v>ND</v>
      </c>
    </row>
    <row r="50" spans="2:10" ht="13.9" customHeight="1">
      <c r="B50" s="264"/>
      <c r="C50" s="182" t="s">
        <v>432</v>
      </c>
      <c r="D50" s="163" t="str">
        <f>'IB 6B1 - MYPE e I'!E50</f>
        <v>TM</v>
      </c>
      <c r="E50" s="275">
        <f>'IB 6B1 - MYPE e I'!F50</f>
        <v>7802.5599999999995</v>
      </c>
      <c r="F50" s="283">
        <f t="shared" si="3"/>
        <v>7802.5599999999995</v>
      </c>
      <c r="H50" s="306" t="str">
        <f>'Fac Conv'!C44</f>
        <v>Alimentos para animales</v>
      </c>
      <c r="I50" s="305" t="str">
        <f>'Fac Conv'!D44</f>
        <v>ND</v>
      </c>
      <c r="J50" s="305" t="str">
        <f>'Fac Conv'!E44</f>
        <v>ND</v>
      </c>
    </row>
    <row r="51" spans="2:10" ht="13.9" customHeight="1">
      <c r="B51" s="264"/>
      <c r="C51" s="182" t="s">
        <v>433</v>
      </c>
      <c r="D51" s="163" t="str">
        <f>'IB 6B1 - MYPE e I'!E51</f>
        <v>TM</v>
      </c>
      <c r="E51" s="275">
        <f>'IB 6B1 - MYPE e I'!F51</f>
        <v>994.0399999999997</v>
      </c>
      <c r="F51" s="283">
        <f t="shared" si="3"/>
        <v>994.0399999999997</v>
      </c>
      <c r="H51" s="306" t="str">
        <f>'Fac Conv'!C45</f>
        <v>Alimentos para animales</v>
      </c>
      <c r="I51" s="305" t="str">
        <f>'Fac Conv'!D45</f>
        <v>ND</v>
      </c>
      <c r="J51" s="305" t="str">
        <f>'Fac Conv'!E45</f>
        <v>ND</v>
      </c>
    </row>
    <row r="52" spans="2:10" ht="13.9" customHeight="1">
      <c r="B52" s="266"/>
      <c r="C52" s="184" t="s">
        <v>257</v>
      </c>
      <c r="D52" s="201" t="str">
        <f>'IB 6B1 - MYPE e I'!E52</f>
        <v>-</v>
      </c>
      <c r="E52" s="276" t="str">
        <f>'IB 6B1 - MYPE e I'!F52</f>
        <v>(no reporta)</v>
      </c>
      <c r="F52" s="285"/>
      <c r="G52" s="390" t="s">
        <v>330</v>
      </c>
      <c r="H52" s="306" t="str">
        <f>'Fac Conv'!C46</f>
        <v>Hortalizas, frutas y jugos</v>
      </c>
      <c r="I52" s="305" t="str">
        <f>'Fac Conv'!D46</f>
        <v>20</v>
      </c>
      <c r="J52" s="305" t="str">
        <f>'Fac Conv'!E46</f>
        <v>5.0</v>
      </c>
    </row>
    <row r="53" spans="2:10" ht="13.9" customHeight="1">
      <c r="B53" s="266"/>
      <c r="C53" s="184" t="s">
        <v>258</v>
      </c>
      <c r="D53" s="201" t="str">
        <f>'IB 6B1 - MYPE e I'!E53</f>
        <v>-</v>
      </c>
      <c r="E53" s="276" t="str">
        <f>'IB 6B1 - MYPE e I'!F53</f>
        <v>(no reporta)</v>
      </c>
      <c r="F53" s="285"/>
      <c r="G53" s="390" t="s">
        <v>330</v>
      </c>
      <c r="H53" s="306" t="str">
        <f>'Fac Conv'!C47</f>
        <v>Hortalizas, frutas y jugos</v>
      </c>
      <c r="I53" s="305" t="str">
        <f>'Fac Conv'!D47</f>
        <v>20</v>
      </c>
      <c r="J53" s="305" t="str">
        <f>'Fac Conv'!E47</f>
        <v>5.0</v>
      </c>
    </row>
    <row r="54" spans="2:10" ht="13.9" customHeight="1">
      <c r="B54" s="266"/>
      <c r="C54" s="184" t="s">
        <v>259</v>
      </c>
      <c r="D54" s="201" t="str">
        <f>'IB 6B1 - MYPE e I'!E54</f>
        <v>-</v>
      </c>
      <c r="E54" s="276" t="str">
        <f>'IB 6B1 - MYPE e I'!F54</f>
        <v>(no reporta)</v>
      </c>
      <c r="F54" s="285"/>
      <c r="G54" s="390" t="s">
        <v>330</v>
      </c>
      <c r="H54" s="306" t="str">
        <f>'Fac Conv'!C48</f>
        <v>Hortalizas, frutas y jugos</v>
      </c>
      <c r="I54" s="305" t="str">
        <f>'Fac Conv'!D48</f>
        <v>20</v>
      </c>
      <c r="J54" s="305" t="str">
        <f>'Fac Conv'!E48</f>
        <v>5.0</v>
      </c>
    </row>
    <row r="55" spans="2:10" ht="13.9" customHeight="1">
      <c r="B55" s="266"/>
      <c r="C55" s="193" t="s">
        <v>260</v>
      </c>
      <c r="D55" s="210" t="str">
        <f>'IB 6B1 - MYPE e I'!E55</f>
        <v>-</v>
      </c>
      <c r="E55" s="277" t="str">
        <f>'IB 6B1 - MYPE e I'!F55</f>
        <v>(no reporta)</v>
      </c>
      <c r="F55" s="286"/>
      <c r="G55" s="390" t="s">
        <v>330</v>
      </c>
      <c r="H55" s="306" t="str">
        <f>'Fac Conv'!C49</f>
        <v>Productos lácteos</v>
      </c>
      <c r="I55" s="305" t="str">
        <f>'Fac Conv'!D49</f>
        <v>7</v>
      </c>
      <c r="J55" s="305" t="str">
        <f>'Fac Conv'!E49</f>
        <v>2.7</v>
      </c>
    </row>
    <row r="56" spans="2:10" ht="13.9" customHeight="1">
      <c r="B56" s="267" t="s">
        <v>71</v>
      </c>
      <c r="C56" s="211" t="s">
        <v>191</v>
      </c>
      <c r="D56" s="216" t="str">
        <f>'IB 6B1 - MYPE e I'!E56</f>
        <v>LT</v>
      </c>
      <c r="E56" s="274">
        <f>'IB 6B1 - MYPE e I'!F56</f>
        <v>3434488.3729999997</v>
      </c>
      <c r="F56" s="281">
        <f>E56*'Fac Conv'!$C$167/1000</f>
        <v>3434.4883729999997</v>
      </c>
      <c r="G56" s="390" t="s">
        <v>375</v>
      </c>
      <c r="H56" s="306" t="str">
        <f>'Fac Conv'!C50</f>
        <v>Refinación de alcoholes</v>
      </c>
      <c r="I56" s="305">
        <f>'Fac Conv'!D50</f>
        <v>24</v>
      </c>
      <c r="J56" s="305" t="str">
        <f>'Fac Conv'!E50</f>
        <v>11</v>
      </c>
    </row>
    <row r="57" spans="2:10" ht="13.9" customHeight="1">
      <c r="B57" s="264"/>
      <c r="C57" s="182" t="s">
        <v>293</v>
      </c>
      <c r="D57" s="164" t="str">
        <f>'IB 6B1 - MYPE e I'!E57</f>
        <v>LT</v>
      </c>
      <c r="E57" s="275">
        <f>'IB 6B1 - MYPE e I'!F57</f>
        <v>11841040.304</v>
      </c>
      <c r="F57" s="282">
        <f>E57*'Fac Conv'!$C$169/1000000</f>
        <v>11799.596662936</v>
      </c>
      <c r="G57" s="390" t="s">
        <v>374</v>
      </c>
      <c r="H57" s="306" t="str">
        <f>'Fac Conv'!C51</f>
        <v>Vinos y vinagres</v>
      </c>
      <c r="I57" s="305" t="str">
        <f>'Fac Conv'!D51</f>
        <v>23</v>
      </c>
      <c r="J57" s="305" t="str">
        <f>'Fac Conv'!E51</f>
        <v>1.5</v>
      </c>
    </row>
    <row r="58" spans="2:10" ht="13.9" customHeight="1">
      <c r="B58" s="265"/>
      <c r="C58" s="183" t="s">
        <v>261</v>
      </c>
      <c r="D58" s="164" t="str">
        <f>'IB 6B1 - MYPE e I'!E58</f>
        <v>LT</v>
      </c>
      <c r="E58" s="275">
        <f>'IB 6B1 - MYPE e I'!F58</f>
        <v>1355140799.207</v>
      </c>
      <c r="F58" s="282">
        <f>E58/'Fac Conv'!$C$157*'Fac Conv'!$C$172/'Fac Conv'!$C$144</f>
        <v>1422897.8391673502</v>
      </c>
      <c r="G58" s="390" t="s">
        <v>374</v>
      </c>
      <c r="H58" s="306" t="str">
        <f>'Fac Conv'!C52</f>
        <v>Cerveza y malta</v>
      </c>
      <c r="I58" s="305" t="str">
        <f>'Fac Conv'!D52</f>
        <v>6.3</v>
      </c>
      <c r="J58" s="305" t="str">
        <f>'Fac Conv'!E52</f>
        <v>2.9</v>
      </c>
    </row>
    <row r="59" spans="2:10" ht="13.9" customHeight="1">
      <c r="B59" s="268"/>
      <c r="C59" s="183" t="s">
        <v>434</v>
      </c>
      <c r="D59" s="164" t="str">
        <f>'IB 6B1 - MYPE e I'!E59</f>
        <v>LT</v>
      </c>
      <c r="E59" s="275">
        <f>'IB 6B1 - MYPE e I'!F59</f>
        <v>1936638722.3660002</v>
      </c>
      <c r="F59" s="282">
        <f>E59*'Fac Conv'!$C$167/1000</f>
        <v>1936638.722366</v>
      </c>
      <c r="G59" s="390" t="s">
        <v>375</v>
      </c>
      <c r="H59" s="306" t="str">
        <f>'Fac Conv'!C53</f>
        <v>Refrescos</v>
      </c>
      <c r="I59" s="305" t="str">
        <f>'Fac Conv'!D53</f>
        <v>2.0</v>
      </c>
      <c r="J59" s="305" t="str">
        <f>'Fac Conv'!E53</f>
        <v>2.0</v>
      </c>
    </row>
    <row r="60" spans="2:10" ht="13.9" customHeight="1">
      <c r="B60" s="265"/>
      <c r="C60" s="184" t="s">
        <v>316</v>
      </c>
      <c r="D60" s="201" t="str">
        <f>'IB 6B1 - MYPE e I'!E60</f>
        <v>-</v>
      </c>
      <c r="E60" s="276" t="str">
        <f>'IB 6B1 - MYPE e I'!F60</f>
        <v>(no reporta)</v>
      </c>
      <c r="F60" s="284"/>
      <c r="G60" s="390" t="s">
        <v>330</v>
      </c>
      <c r="H60" s="306" t="str">
        <f>'Fac Conv'!C54</f>
        <v>Refrescos</v>
      </c>
      <c r="I60" s="305" t="str">
        <f>'Fac Conv'!D54</f>
        <v>2.0</v>
      </c>
      <c r="J60" s="305" t="str">
        <f>'Fac Conv'!E54</f>
        <v>2.0</v>
      </c>
    </row>
    <row r="61" spans="2:10" ht="13.9" customHeight="1">
      <c r="B61" s="264"/>
      <c r="C61" s="182" t="s">
        <v>197</v>
      </c>
      <c r="D61" s="164" t="str">
        <f>'IB 6B1 - MYPE e I'!E61</f>
        <v>LT</v>
      </c>
      <c r="E61" s="275">
        <f>'IB 6B1 - MYPE e I'!F61</f>
        <v>120758383.09000002</v>
      </c>
      <c r="F61" s="282">
        <f>E61*'Fac Conv'!$C$167/1000</f>
        <v>120758.38309000002</v>
      </c>
      <c r="G61" s="390" t="s">
        <v>375</v>
      </c>
      <c r="H61" s="306" t="str">
        <f>'Fac Conv'!C55</f>
        <v>Refrescos</v>
      </c>
      <c r="I61" s="305" t="str">
        <f>'Fac Conv'!D55</f>
        <v>2.0</v>
      </c>
      <c r="J61" s="305" t="str">
        <f>'Fac Conv'!E55</f>
        <v>2.0</v>
      </c>
    </row>
    <row r="62" spans="2:10" ht="13.9" customHeight="1">
      <c r="B62" s="264"/>
      <c r="C62" s="182" t="s">
        <v>198</v>
      </c>
      <c r="D62" s="164" t="str">
        <f>'IB 6B1 - MYPE e I'!E62</f>
        <v>LT</v>
      </c>
      <c r="E62" s="275">
        <f>'IB 6B1 - MYPE e I'!F62</f>
        <v>136257892.274</v>
      </c>
      <c r="F62" s="282">
        <f>E62*'Fac Conv'!$C$167/1000</f>
        <v>136257.89227399998</v>
      </c>
      <c r="G62" s="390" t="s">
        <v>375</v>
      </c>
      <c r="H62" s="306" t="str">
        <f>'Fac Conv'!C56</f>
        <v>Refrescos</v>
      </c>
      <c r="I62" s="305" t="str">
        <f>'Fac Conv'!D56</f>
        <v>2.0</v>
      </c>
      <c r="J62" s="305" t="str">
        <f>'Fac Conv'!E56</f>
        <v>2.0</v>
      </c>
    </row>
    <row r="63" spans="2:10" ht="13.9" customHeight="1">
      <c r="B63" s="264"/>
      <c r="C63" s="184" t="s">
        <v>456</v>
      </c>
      <c r="D63" s="201" t="str">
        <f>'IB 6B1 - MYPE e I'!E63</f>
        <v>-</v>
      </c>
      <c r="E63" s="276" t="str">
        <f>'IB 6B1 - MYPE e I'!F63</f>
        <v>(no reporta)</v>
      </c>
      <c r="F63" s="285"/>
      <c r="G63" s="390" t="s">
        <v>330</v>
      </c>
      <c r="H63" s="306" t="str">
        <f>'Fac Conv'!C57</f>
        <v>Refrescos</v>
      </c>
      <c r="I63" s="305" t="str">
        <f>'Fac Conv'!D57</f>
        <v>2.0</v>
      </c>
      <c r="J63" s="305" t="str">
        <f>'Fac Conv'!E57</f>
        <v>2.0</v>
      </c>
    </row>
    <row r="64" spans="2:10" ht="13.9" customHeight="1">
      <c r="B64" s="266"/>
      <c r="C64" s="184" t="s">
        <v>262</v>
      </c>
      <c r="D64" s="201" t="str">
        <f>'IB 6B1 - MYPE e I'!E64</f>
        <v>-</v>
      </c>
      <c r="E64" s="276" t="str">
        <f>'IB 6B1 - MYPE e I'!F64</f>
        <v>(no reporta)</v>
      </c>
      <c r="F64" s="285"/>
      <c r="G64" s="390" t="s">
        <v>330</v>
      </c>
      <c r="H64" s="306" t="str">
        <f>'Fac Conv'!C58</f>
        <v>Refinación de alcoholes</v>
      </c>
      <c r="I64" s="305">
        <f>'Fac Conv'!D58</f>
        <v>24</v>
      </c>
      <c r="J64" s="305" t="str">
        <f>'Fac Conv'!E58</f>
        <v>11</v>
      </c>
    </row>
    <row r="65" spans="2:10" ht="13.9" customHeight="1">
      <c r="B65" s="266"/>
      <c r="C65" s="193" t="s">
        <v>263</v>
      </c>
      <c r="D65" s="210" t="str">
        <f>'IB 6B1 - MYPE e I'!E65</f>
        <v>-</v>
      </c>
      <c r="E65" s="277" t="str">
        <f>'IB 6B1 - MYPE e I'!F65</f>
        <v>(no reporta)</v>
      </c>
      <c r="F65" s="286"/>
      <c r="G65" s="390" t="s">
        <v>330</v>
      </c>
      <c r="H65" s="306" t="str">
        <f>'Fac Conv'!C59</f>
        <v>Cerveza y malta</v>
      </c>
      <c r="I65" s="305" t="str">
        <f>'Fac Conv'!D59</f>
        <v>6.3</v>
      </c>
      <c r="J65" s="305" t="str">
        <f>'Fac Conv'!E59</f>
        <v>2.9</v>
      </c>
    </row>
    <row r="66" spans="2:10" ht="13.9" customHeight="1">
      <c r="B66" s="267" t="s">
        <v>165</v>
      </c>
      <c r="C66" s="181" t="s">
        <v>156</v>
      </c>
      <c r="D66" s="216" t="str">
        <f>'IB 6B1 - MYPE e I'!E66</f>
        <v>KG</v>
      </c>
      <c r="E66" s="274">
        <f>'IB 6B1 - MYPE e I'!F66</f>
        <v>31276227.671000004</v>
      </c>
      <c r="F66" s="281">
        <f>E66/1000</f>
        <v>31276.227671000004</v>
      </c>
      <c r="H66" s="306" t="str">
        <f>'Fac Conv'!C60</f>
        <v>Textiles (naturales)</v>
      </c>
      <c r="I66" s="305" t="str">
        <f>'Fac Conv'!D60</f>
        <v>172</v>
      </c>
      <c r="J66" s="305" t="str">
        <f>'Fac Conv'!E60</f>
        <v>0.9</v>
      </c>
    </row>
    <row r="67" spans="2:10" ht="13.9" customHeight="1">
      <c r="B67" s="264"/>
      <c r="C67" s="182" t="s">
        <v>294</v>
      </c>
      <c r="D67" s="164" t="str">
        <f>'IB 6B1 - MYPE e I'!E67</f>
        <v>MT</v>
      </c>
      <c r="E67" s="275">
        <f>'IB 6B1 - MYPE e I'!F67</f>
        <v>43527345.11000001</v>
      </c>
      <c r="F67" s="284"/>
      <c r="G67" s="390" t="s">
        <v>329</v>
      </c>
      <c r="H67" s="306" t="str">
        <f>'Fac Conv'!C61</f>
        <v>Textiles (naturales)</v>
      </c>
      <c r="I67" s="305" t="str">
        <f>'Fac Conv'!D61</f>
        <v>172</v>
      </c>
      <c r="J67" s="305" t="str">
        <f>'Fac Conv'!E61</f>
        <v>0.9</v>
      </c>
    </row>
    <row r="68" spans="2:10" ht="13.9" customHeight="1">
      <c r="B68" s="264"/>
      <c r="C68" s="182" t="s">
        <v>264</v>
      </c>
      <c r="D68" s="164" t="str">
        <f>'IB 6B1 - MYPE e I'!E68</f>
        <v>KG</v>
      </c>
      <c r="E68" s="275">
        <f>'IB 6B1 - MYPE e I'!F68</f>
        <v>617283.39</v>
      </c>
      <c r="F68" s="282">
        <f>E68/1000</f>
        <v>617.28339</v>
      </c>
      <c r="H68" s="306" t="str">
        <f>'Fac Conv'!C62</f>
        <v>Textiles (naturales)</v>
      </c>
      <c r="I68" s="305" t="str">
        <f>'Fac Conv'!D62</f>
        <v>172</v>
      </c>
      <c r="J68" s="305" t="str">
        <f>'Fac Conv'!E62</f>
        <v>0.9</v>
      </c>
    </row>
    <row r="69" spans="2:10" ht="13.9" customHeight="1">
      <c r="B69" s="266"/>
      <c r="C69" s="184" t="s">
        <v>265</v>
      </c>
      <c r="D69" s="201" t="str">
        <f>'IB 6B1 - MYPE e I'!E69</f>
        <v>-</v>
      </c>
      <c r="E69" s="276" t="str">
        <f>'IB 6B1 - MYPE e I'!F69</f>
        <v>(no reporta)</v>
      </c>
      <c r="F69" s="285"/>
      <c r="G69" s="390" t="s">
        <v>330</v>
      </c>
      <c r="H69" s="306" t="str">
        <f>'Fac Conv'!C63</f>
        <v>Textiles (naturales)</v>
      </c>
      <c r="I69" s="305" t="str">
        <f>'Fac Conv'!D63</f>
        <v>172</v>
      </c>
      <c r="J69" s="305" t="str">
        <f>'Fac Conv'!E63</f>
        <v>0.9</v>
      </c>
    </row>
    <row r="70" spans="2:10" ht="13.9" customHeight="1">
      <c r="B70" s="266"/>
      <c r="C70" s="184" t="s">
        <v>266</v>
      </c>
      <c r="D70" s="201" t="str">
        <f>'IB 6B1 - MYPE e I'!E70</f>
        <v>-</v>
      </c>
      <c r="E70" s="276" t="str">
        <f>'IB 6B1 - MYPE e I'!F70</f>
        <v>(no reporta)</v>
      </c>
      <c r="F70" s="285"/>
      <c r="G70" s="390" t="s">
        <v>330</v>
      </c>
      <c r="H70" s="306" t="str">
        <f>'Fac Conv'!C64</f>
        <v>Textiles (naturales)</v>
      </c>
      <c r="I70" s="305" t="str">
        <f>'Fac Conv'!D64</f>
        <v>172</v>
      </c>
      <c r="J70" s="305" t="str">
        <f>'Fac Conv'!E64</f>
        <v>0.9</v>
      </c>
    </row>
    <row r="71" spans="2:10" ht="13.9" customHeight="1">
      <c r="B71" s="269"/>
      <c r="C71" s="186" t="s">
        <v>267</v>
      </c>
      <c r="D71" s="208" t="str">
        <f>'IB 6B1 - MYPE e I'!E71</f>
        <v>-</v>
      </c>
      <c r="E71" s="278" t="str">
        <f>'IB 6B1 - MYPE e I'!F71</f>
        <v>(no reporta)</v>
      </c>
      <c r="F71" s="287"/>
      <c r="G71" s="390" t="s">
        <v>330</v>
      </c>
      <c r="H71" s="306" t="str">
        <f>'Fac Conv'!C65</f>
        <v>Textiles (naturales)</v>
      </c>
      <c r="I71" s="305" t="str">
        <f>'Fac Conv'!D65</f>
        <v>172</v>
      </c>
      <c r="J71" s="305" t="str">
        <f>'Fac Conv'!E65</f>
        <v>0.9</v>
      </c>
    </row>
    <row r="72" spans="2:10" ht="13.9" customHeight="1">
      <c r="B72" s="267" t="s">
        <v>72</v>
      </c>
      <c r="C72" s="211" t="s">
        <v>181</v>
      </c>
      <c r="D72" s="195" t="str">
        <f>'IB 6B1 - MYPE e I'!E72</f>
        <v>TM</v>
      </c>
      <c r="E72" s="274">
        <f>'IB 6B1 - MYPE e I'!F72</f>
        <v>42711.73299999999</v>
      </c>
      <c r="F72" s="288">
        <f t="shared" si="3"/>
        <v>42711.73299999999</v>
      </c>
      <c r="H72" s="306" t="str">
        <f>'Fac Conv'!C66</f>
        <v>Pulpa y papel (combinados)</v>
      </c>
      <c r="I72" s="305" t="str">
        <f>'Fac Conv'!D66</f>
        <v>162</v>
      </c>
      <c r="J72" s="305" t="str">
        <f>'Fac Conv'!E66</f>
        <v>9</v>
      </c>
    </row>
    <row r="73" spans="2:10" ht="13.9" customHeight="1">
      <c r="B73" s="270"/>
      <c r="C73" s="183" t="s">
        <v>180</v>
      </c>
      <c r="D73" s="165" t="str">
        <f>'IB 6B1 - MYPE e I'!E73</f>
        <v>TM</v>
      </c>
      <c r="E73" s="275">
        <f>'IB 6B1 - MYPE e I'!F73</f>
        <v>83484.983</v>
      </c>
      <c r="F73" s="283">
        <f t="shared" si="3"/>
        <v>83484.983</v>
      </c>
      <c r="H73" s="306" t="str">
        <f>'Fac Conv'!C67</f>
        <v>Pulpa y papel (combinados)</v>
      </c>
      <c r="I73" s="305" t="str">
        <f>'Fac Conv'!D67</f>
        <v>162</v>
      </c>
      <c r="J73" s="305" t="str">
        <f>'Fac Conv'!E67</f>
        <v>9</v>
      </c>
    </row>
    <row r="74" spans="2:10" ht="13.9" customHeight="1">
      <c r="B74" s="270"/>
      <c r="C74" s="182" t="s">
        <v>157</v>
      </c>
      <c r="D74" s="165" t="str">
        <f>'IB 6B1 - MYPE e I'!E74</f>
        <v>TM</v>
      </c>
      <c r="E74" s="275">
        <f>'IB 6B1 - MYPE e I'!F74</f>
        <v>150405.02699999997</v>
      </c>
      <c r="F74" s="283">
        <f t="shared" si="3"/>
        <v>150405.02699999997</v>
      </c>
      <c r="H74" s="306" t="str">
        <f>'Fac Conv'!C68</f>
        <v>Pulpa y papel (combinados)</v>
      </c>
      <c r="I74" s="305" t="str">
        <f>'Fac Conv'!D68</f>
        <v>162</v>
      </c>
      <c r="J74" s="305" t="str">
        <f>'Fac Conv'!E68</f>
        <v>9</v>
      </c>
    </row>
    <row r="75" spans="2:10" ht="13.9" customHeight="1">
      <c r="B75" s="270"/>
      <c r="C75" s="183" t="s">
        <v>295</v>
      </c>
      <c r="D75" s="165" t="str">
        <f>'IB 6B1 - MYPE e I'!E75</f>
        <v>TM</v>
      </c>
      <c r="E75" s="275">
        <f>'IB 6B1 - MYPE e I'!F75</f>
        <v>44932.776</v>
      </c>
      <c r="F75" s="283">
        <f t="shared" si="3"/>
        <v>44932.776</v>
      </c>
      <c r="H75" s="306" t="str">
        <f>'Fac Conv'!C69</f>
        <v>Pulpa y papel (combinados)</v>
      </c>
      <c r="I75" s="305" t="str">
        <f>'Fac Conv'!D69</f>
        <v>162</v>
      </c>
      <c r="J75" s="305" t="str">
        <f>'Fac Conv'!E69</f>
        <v>9</v>
      </c>
    </row>
    <row r="76" spans="2:10" ht="13.9" customHeight="1">
      <c r="B76" s="270"/>
      <c r="C76" s="182" t="s">
        <v>158</v>
      </c>
      <c r="D76" s="165" t="str">
        <f>'IB 6B1 - MYPE e I'!E76</f>
        <v>TM</v>
      </c>
      <c r="E76" s="275">
        <f>'IB 6B1 - MYPE e I'!F76</f>
        <v>12498.737000000001</v>
      </c>
      <c r="F76" s="283">
        <f t="shared" si="3"/>
        <v>12498.737000000001</v>
      </c>
      <c r="H76" s="306" t="str">
        <f>'Fac Conv'!C70</f>
        <v>Pulpa y papel (combinados)</v>
      </c>
      <c r="I76" s="305" t="str">
        <f>'Fac Conv'!D70</f>
        <v>162</v>
      </c>
      <c r="J76" s="305" t="str">
        <f>'Fac Conv'!E70</f>
        <v>9</v>
      </c>
    </row>
    <row r="77" spans="2:10" ht="13.9" customHeight="1">
      <c r="B77" s="270"/>
      <c r="C77" s="182" t="s">
        <v>159</v>
      </c>
      <c r="D77" s="165" t="str">
        <f>'IB 6B1 - MYPE e I'!E77</f>
        <v>TM</v>
      </c>
      <c r="E77" s="275">
        <f>'IB 6B1 - MYPE e I'!F77</f>
        <v>18254.816</v>
      </c>
      <c r="F77" s="283">
        <f t="shared" si="3"/>
        <v>18254.816</v>
      </c>
      <c r="H77" s="306" t="str">
        <f>'Fac Conv'!C71</f>
        <v>Pulpa y papel (combinados)</v>
      </c>
      <c r="I77" s="305" t="str">
        <f>'Fac Conv'!D71</f>
        <v>162</v>
      </c>
      <c r="J77" s="305" t="str">
        <f>'Fac Conv'!E71</f>
        <v>9</v>
      </c>
    </row>
    <row r="78" spans="2:10" ht="13.9" customHeight="1">
      <c r="B78" s="270"/>
      <c r="C78" s="182" t="s">
        <v>160</v>
      </c>
      <c r="D78" s="165" t="str">
        <f>'IB 6B1 - MYPE e I'!E78</f>
        <v>TM</v>
      </c>
      <c r="E78" s="275">
        <f>'IB 6B1 - MYPE e I'!F78</f>
        <v>55407.418000000005</v>
      </c>
      <c r="F78" s="283">
        <f t="shared" si="3"/>
        <v>55407.418000000005</v>
      </c>
      <c r="H78" s="306" t="str">
        <f>'Fac Conv'!C72</f>
        <v>Pulpa y papel (combinados)</v>
      </c>
      <c r="I78" s="305" t="str">
        <f>'Fac Conv'!D72</f>
        <v>162</v>
      </c>
      <c r="J78" s="305" t="str">
        <f>'Fac Conv'!E72</f>
        <v>9</v>
      </c>
    </row>
    <row r="79" spans="2:10" ht="13.9" customHeight="1">
      <c r="B79" s="270"/>
      <c r="C79" s="182" t="s">
        <v>161</v>
      </c>
      <c r="D79" s="165" t="str">
        <f>'IB 6B1 - MYPE e I'!E79</f>
        <v>CTO</v>
      </c>
      <c r="E79" s="275">
        <f>'IB 6B1 - MYPE e I'!F79</f>
        <v>116677.38399999996</v>
      </c>
      <c r="F79" s="284"/>
      <c r="G79" s="390" t="s">
        <v>329</v>
      </c>
      <c r="H79" s="306" t="str">
        <f>'Fac Conv'!C73</f>
        <v>Pulpa y papel (combinados)</v>
      </c>
      <c r="I79" s="305" t="str">
        <f>'Fac Conv'!D73</f>
        <v>162</v>
      </c>
      <c r="J79" s="305" t="str">
        <f>'Fac Conv'!E73</f>
        <v>9</v>
      </c>
    </row>
    <row r="80" spans="2:10" ht="13.9" customHeight="1">
      <c r="B80" s="270"/>
      <c r="C80" s="185" t="s">
        <v>268</v>
      </c>
      <c r="D80" s="201" t="str">
        <f>'IB 6B1 - MYPE e I'!E80</f>
        <v>-</v>
      </c>
      <c r="E80" s="276" t="str">
        <f>'IB 6B1 - MYPE e I'!F80</f>
        <v>(no reporta)</v>
      </c>
      <c r="F80" s="285"/>
      <c r="G80" s="390" t="s">
        <v>330</v>
      </c>
      <c r="H80" s="306" t="str">
        <f>'Fac Conv'!C74</f>
        <v>Pulpa y papel (combinados)</v>
      </c>
      <c r="I80" s="305" t="str">
        <f>'Fac Conv'!D74</f>
        <v>162</v>
      </c>
      <c r="J80" s="305" t="str">
        <f>'Fac Conv'!E74</f>
        <v>9</v>
      </c>
    </row>
    <row r="81" spans="2:10" ht="13.9" customHeight="1">
      <c r="B81" s="270"/>
      <c r="C81" s="185" t="s">
        <v>269</v>
      </c>
      <c r="D81" s="201" t="str">
        <f>'IB 6B1 - MYPE e I'!E81</f>
        <v>-</v>
      </c>
      <c r="E81" s="276" t="str">
        <f>'IB 6B1 - MYPE e I'!F81</f>
        <v>(no reporta)</v>
      </c>
      <c r="F81" s="285"/>
      <c r="G81" s="390" t="s">
        <v>330</v>
      </c>
      <c r="H81" s="306" t="str">
        <f>'Fac Conv'!C75</f>
        <v>Pulpa y papel (combinados)</v>
      </c>
      <c r="I81" s="305" t="str">
        <f>'Fac Conv'!D75</f>
        <v>162</v>
      </c>
      <c r="J81" s="305" t="str">
        <f>'Fac Conv'!E75</f>
        <v>9</v>
      </c>
    </row>
    <row r="82" spans="2:10" ht="13.9" customHeight="1">
      <c r="B82" s="270"/>
      <c r="C82" s="185" t="s">
        <v>270</v>
      </c>
      <c r="D82" s="201" t="str">
        <f>'IB 6B1 - MYPE e I'!E82</f>
        <v>-</v>
      </c>
      <c r="E82" s="276" t="str">
        <f>'IB 6B1 - MYPE e I'!F82</f>
        <v>(no reporta)</v>
      </c>
      <c r="F82" s="285"/>
      <c r="G82" s="390" t="s">
        <v>330</v>
      </c>
      <c r="H82" s="306" t="str">
        <f>'Fac Conv'!C76</f>
        <v>Pulpa y papel (combinados)</v>
      </c>
      <c r="I82" s="305" t="str">
        <f>'Fac Conv'!D76</f>
        <v>162</v>
      </c>
      <c r="J82" s="305" t="str">
        <f>'Fac Conv'!E76</f>
        <v>9</v>
      </c>
    </row>
    <row r="83" spans="2:10" ht="13.9" customHeight="1">
      <c r="B83" s="270"/>
      <c r="C83" s="185" t="s">
        <v>271</v>
      </c>
      <c r="D83" s="201" t="str">
        <f>'IB 6B1 - MYPE e I'!E83</f>
        <v>-</v>
      </c>
      <c r="E83" s="276" t="str">
        <f>'IB 6B1 - MYPE e I'!F83</f>
        <v>(no reporta)</v>
      </c>
      <c r="F83" s="285"/>
      <c r="G83" s="390" t="s">
        <v>330</v>
      </c>
      <c r="H83" s="306" t="str">
        <f>'Fac Conv'!C77</f>
        <v>Pulpa y papel (combinados)</v>
      </c>
      <c r="I83" s="305" t="str">
        <f>'Fac Conv'!D77</f>
        <v>162</v>
      </c>
      <c r="J83" s="305" t="str">
        <f>'Fac Conv'!E77</f>
        <v>9</v>
      </c>
    </row>
    <row r="84" spans="2:10" ht="13.9" customHeight="1">
      <c r="B84" s="270"/>
      <c r="C84" s="185" t="s">
        <v>272</v>
      </c>
      <c r="D84" s="201" t="str">
        <f>'IB 6B1 - MYPE e I'!E84</f>
        <v>-</v>
      </c>
      <c r="E84" s="276" t="str">
        <f>'IB 6B1 - MYPE e I'!F84</f>
        <v>(no reporta)</v>
      </c>
      <c r="F84" s="285"/>
      <c r="G84" s="390" t="s">
        <v>330</v>
      </c>
      <c r="H84" s="306" t="str">
        <f>'Fac Conv'!C78</f>
        <v>Pulpa y papel (combinados)</v>
      </c>
      <c r="I84" s="305" t="str">
        <f>'Fac Conv'!D78</f>
        <v>162</v>
      </c>
      <c r="J84" s="305" t="str">
        <f>'Fac Conv'!E78</f>
        <v>9</v>
      </c>
    </row>
    <row r="85" spans="2:10" ht="13.9" customHeight="1">
      <c r="B85" s="270"/>
      <c r="C85" s="185" t="s">
        <v>273</v>
      </c>
      <c r="D85" s="201" t="str">
        <f>'IB 6B1 - MYPE e I'!E85</f>
        <v>-</v>
      </c>
      <c r="E85" s="276" t="str">
        <f>'IB 6B1 - MYPE e I'!F85</f>
        <v>(no reporta)</v>
      </c>
      <c r="F85" s="285"/>
      <c r="G85" s="390" t="s">
        <v>330</v>
      </c>
      <c r="H85" s="306" t="str">
        <f>'Fac Conv'!C79</f>
        <v>Pulpa y papel (combinados)</v>
      </c>
      <c r="I85" s="305" t="str">
        <f>'Fac Conv'!D79</f>
        <v>162</v>
      </c>
      <c r="J85" s="305" t="str">
        <f>'Fac Conv'!E79</f>
        <v>9</v>
      </c>
    </row>
    <row r="86" spans="2:10" ht="13.9" customHeight="1">
      <c r="B86" s="270"/>
      <c r="C86" s="185" t="s">
        <v>274</v>
      </c>
      <c r="D86" s="201" t="str">
        <f>'IB 6B1 - MYPE e I'!E86</f>
        <v>-</v>
      </c>
      <c r="E86" s="276" t="str">
        <f>'IB 6B1 - MYPE e I'!F86</f>
        <v>(no reporta)</v>
      </c>
      <c r="F86" s="285"/>
      <c r="G86" s="390" t="s">
        <v>330</v>
      </c>
      <c r="H86" s="306" t="str">
        <f>'Fac Conv'!C80</f>
        <v>Pulpa y papel (combinados)</v>
      </c>
      <c r="I86" s="305" t="str">
        <f>'Fac Conv'!D80</f>
        <v>162</v>
      </c>
      <c r="J86" s="305" t="str">
        <f>'Fac Conv'!E80</f>
        <v>9</v>
      </c>
    </row>
    <row r="87" spans="2:10" ht="13.9" customHeight="1">
      <c r="B87" s="271"/>
      <c r="C87" s="215" t="s">
        <v>275</v>
      </c>
      <c r="D87" s="208" t="str">
        <f>'IB 6B1 - MYPE e I'!E87</f>
        <v>-</v>
      </c>
      <c r="E87" s="278" t="str">
        <f>'IB 6B1 - MYPE e I'!F87</f>
        <v>(no reporta)</v>
      </c>
      <c r="F87" s="287"/>
      <c r="G87" s="390" t="s">
        <v>330</v>
      </c>
      <c r="H87" s="306" t="str">
        <f>'Fac Conv'!C81</f>
        <v>Pulpa y papel (combinados)</v>
      </c>
      <c r="I87" s="305" t="str">
        <f>'Fac Conv'!D81</f>
        <v>162</v>
      </c>
      <c r="J87" s="305" t="str">
        <f>'Fac Conv'!E81</f>
        <v>9</v>
      </c>
    </row>
    <row r="88" spans="2:10" ht="13.9" customHeight="1">
      <c r="B88" s="267" t="s">
        <v>167</v>
      </c>
      <c r="C88" s="181" t="s">
        <v>162</v>
      </c>
      <c r="D88" s="195" t="str">
        <f>'IB 6B1 - MYPE e I'!E88</f>
        <v>BL</v>
      </c>
      <c r="E88" s="274">
        <f>'IB 6B1 - MYPE e I'!F88</f>
        <v>35299126.214999996</v>
      </c>
      <c r="F88" s="281">
        <f>E88*'Fac Conv'!$C$161/'Fac Conv'!$C$162*'Fac Conv'!$C$178*1000</f>
        <v>4655271.604139344</v>
      </c>
      <c r="G88" s="390" t="s">
        <v>374</v>
      </c>
      <c r="H88" s="306" t="str">
        <f>'Fac Conv'!C82</f>
        <v>Refinarías de petróleo</v>
      </c>
      <c r="I88" s="305" t="str">
        <f>'Fac Conv'!D82</f>
        <v>0.6</v>
      </c>
      <c r="J88" s="305" t="str">
        <f>'Fac Conv'!E82</f>
        <v>1.0</v>
      </c>
    </row>
    <row r="89" spans="2:10" ht="13.9" customHeight="1">
      <c r="B89" s="264"/>
      <c r="C89" s="182" t="s">
        <v>163</v>
      </c>
      <c r="D89" s="165" t="str">
        <f>'IB 6B1 - MYPE e I'!E89</f>
        <v>GL</v>
      </c>
      <c r="E89" s="275">
        <f>'IB 6B1 - MYPE e I'!F89</f>
        <v>186510189.17999998</v>
      </c>
      <c r="F89" s="282">
        <f>E89*'Fac Conv'!$C$181*1000</f>
        <v>695683.0056413999</v>
      </c>
      <c r="G89" s="390" t="s">
        <v>374</v>
      </c>
      <c r="H89" s="306" t="str">
        <f>'Fac Conv'!C83</f>
        <v>Refinarías de petróleo</v>
      </c>
      <c r="I89" s="305" t="str">
        <f>'Fac Conv'!D83</f>
        <v>0.6</v>
      </c>
      <c r="J89" s="305" t="str">
        <f>'Fac Conv'!E83</f>
        <v>1.0</v>
      </c>
    </row>
    <row r="90" spans="2:10" ht="13.9" customHeight="1">
      <c r="B90" s="269"/>
      <c r="C90" s="186" t="s">
        <v>276</v>
      </c>
      <c r="D90" s="201" t="str">
        <f>'IB 6B1 - MYPE e I'!E90</f>
        <v>-</v>
      </c>
      <c r="E90" s="276" t="str">
        <f>'IB 6B1 - MYPE e I'!F90</f>
        <v>(no reporta)</v>
      </c>
      <c r="F90" s="285"/>
      <c r="G90" s="390" t="s">
        <v>330</v>
      </c>
      <c r="H90" s="306" t="str">
        <f>'Fac Conv'!C84</f>
        <v>Refinarías de petróleo</v>
      </c>
      <c r="I90" s="305" t="str">
        <f>'Fac Conv'!D84</f>
        <v>0.6</v>
      </c>
      <c r="J90" s="305" t="str">
        <f>'Fac Conv'!E84</f>
        <v>1.0</v>
      </c>
    </row>
    <row r="91" spans="2:10" ht="13.9" customHeight="1">
      <c r="B91" s="267" t="s">
        <v>166</v>
      </c>
      <c r="C91" s="181" t="s">
        <v>296</v>
      </c>
      <c r="D91" s="194" t="str">
        <f>'IB 6B1 - MYPE e I'!E91</f>
        <v>LT</v>
      </c>
      <c r="E91" s="274">
        <f>'IB 6B1 - MYPE e I'!F91</f>
        <v>43737099.050000004</v>
      </c>
      <c r="F91" s="447">
        <f>E91*'Fac Conv'!$C$175/1000000</f>
        <v>34508.57115045001</v>
      </c>
      <c r="G91" s="390" t="s">
        <v>374</v>
      </c>
      <c r="H91" s="306" t="str">
        <f>'Fac Conv'!C85</f>
        <v>Sustancias químicas orgánicas</v>
      </c>
      <c r="I91" s="305" t="str">
        <f>'Fac Conv'!D85</f>
        <v>67</v>
      </c>
      <c r="J91" s="305" t="str">
        <f>'Fac Conv'!E85</f>
        <v>3</v>
      </c>
    </row>
    <row r="92" spans="2:10" ht="13.9" customHeight="1">
      <c r="B92" s="264"/>
      <c r="C92" s="212" t="s">
        <v>164</v>
      </c>
      <c r="D92" s="444" t="str">
        <f>'IB 6B1 - MYPE e I'!E92</f>
        <v>KG</v>
      </c>
      <c r="E92" s="279">
        <f>'IB 6B1 - MYPE e I'!F92</f>
        <v>495329.2</v>
      </c>
      <c r="F92" s="448">
        <f>E92/1000</f>
        <v>495.3292</v>
      </c>
      <c r="H92" s="306" t="str">
        <f>'Fac Conv'!C86</f>
        <v>Sustancias químicas orgánicas</v>
      </c>
      <c r="I92" s="305" t="str">
        <f>'Fac Conv'!D86</f>
        <v>67</v>
      </c>
      <c r="J92" s="305" t="str">
        <f>'Fac Conv'!E86</f>
        <v>3</v>
      </c>
    </row>
    <row r="93" spans="2:10" ht="13.9" customHeight="1">
      <c r="B93" s="267" t="s">
        <v>73</v>
      </c>
      <c r="C93" s="291" t="s">
        <v>277</v>
      </c>
      <c r="D93" s="445" t="str">
        <f>'IB 6B1 - MYPE e I'!E93</f>
        <v>-</v>
      </c>
      <c r="E93" s="446" t="str">
        <f>'IB 6B1 - MYPE e I'!F93</f>
        <v>(no reporta)</v>
      </c>
      <c r="F93" s="292"/>
      <c r="G93" s="390" t="s">
        <v>330</v>
      </c>
      <c r="H93" s="306" t="str">
        <f>'Fac Conv'!C87</f>
        <v>Sustancias químicas orgánicas</v>
      </c>
      <c r="I93" s="305" t="str">
        <f>'Fac Conv'!D87</f>
        <v>67</v>
      </c>
      <c r="J93" s="305" t="str">
        <f>'Fac Conv'!E87</f>
        <v>3</v>
      </c>
    </row>
    <row r="94" spans="2:10" ht="13.9" customHeight="1">
      <c r="B94" s="266"/>
      <c r="C94" s="184" t="s">
        <v>278</v>
      </c>
      <c r="D94" s="201" t="str">
        <f>'IB 6B1 - MYPE e I'!E94</f>
        <v>-</v>
      </c>
      <c r="E94" s="290" t="str">
        <f>'IB 6B1 - MYPE e I'!F94</f>
        <v>(no reporta)</v>
      </c>
      <c r="F94" s="285"/>
      <c r="G94" s="390" t="s">
        <v>330</v>
      </c>
      <c r="H94" s="306" t="str">
        <f>'Fac Conv'!C88</f>
        <v>Explosivos</v>
      </c>
      <c r="I94" s="178" t="str">
        <f>'Fac Conv'!D88</f>
        <v>ND</v>
      </c>
      <c r="J94" s="178" t="str">
        <f>'Fac Conv'!E88</f>
        <v>ND</v>
      </c>
    </row>
    <row r="95" spans="2:10" ht="13.9" customHeight="1">
      <c r="B95" s="266"/>
      <c r="C95" s="184" t="s">
        <v>279</v>
      </c>
      <c r="D95" s="201" t="str">
        <f>'IB 6B1 - MYPE e I'!E95</f>
        <v>-</v>
      </c>
      <c r="E95" s="290" t="str">
        <f>'IB 6B1 - MYPE e I'!F95</f>
        <v>(no reporta)</v>
      </c>
      <c r="F95" s="285"/>
      <c r="G95" s="390" t="s">
        <v>330</v>
      </c>
      <c r="H95" s="306" t="str">
        <f>'Fac Conv'!C89</f>
        <v>Jabón y detergentes</v>
      </c>
      <c r="I95" s="305">
        <f>'Fac Conv'!D89</f>
        <v>3</v>
      </c>
      <c r="J95" s="305">
        <f>'Fac Conv'!E89</f>
        <v>0.85</v>
      </c>
    </row>
    <row r="96" spans="2:10" ht="13.9" customHeight="1">
      <c r="B96" s="266"/>
      <c r="C96" s="184" t="s">
        <v>280</v>
      </c>
      <c r="D96" s="201" t="str">
        <f>'IB 6B1 - MYPE e I'!E96</f>
        <v>-</v>
      </c>
      <c r="E96" s="290" t="str">
        <f>'IB 6B1 - MYPE e I'!F96</f>
        <v>(no reporta)</v>
      </c>
      <c r="F96" s="285"/>
      <c r="G96" s="390" t="s">
        <v>330</v>
      </c>
      <c r="H96" s="306" t="str">
        <f>'Fac Conv'!C90</f>
        <v>Jabón y detergentes</v>
      </c>
      <c r="I96" s="305">
        <f>'Fac Conv'!D90</f>
        <v>3</v>
      </c>
      <c r="J96" s="305">
        <f>'Fac Conv'!E90</f>
        <v>0.85</v>
      </c>
    </row>
    <row r="97" spans="2:10" ht="13.9" customHeight="1">
      <c r="B97" s="266"/>
      <c r="C97" s="184" t="s">
        <v>281</v>
      </c>
      <c r="D97" s="201" t="str">
        <f>'IB 6B1 - MYPE e I'!E97</f>
        <v>-</v>
      </c>
      <c r="E97" s="290" t="str">
        <f>'IB 6B1 - MYPE e I'!F97</f>
        <v>(no reporta)</v>
      </c>
      <c r="F97" s="285"/>
      <c r="G97" s="390" t="s">
        <v>330</v>
      </c>
      <c r="H97" s="306" t="str">
        <f>'Fac Conv'!C91</f>
        <v>Pinturas</v>
      </c>
      <c r="I97" s="178">
        <f>'Fac Conv'!D91</f>
        <v>5.5</v>
      </c>
      <c r="J97" s="178">
        <f>'Fac Conv'!E91</f>
        <v>5.5</v>
      </c>
    </row>
    <row r="98" spans="2:10" ht="13.9" customHeight="1">
      <c r="B98" s="266"/>
      <c r="C98" s="184" t="s">
        <v>282</v>
      </c>
      <c r="D98" s="201" t="str">
        <f>'IB 6B1 - MYPE e I'!E98</f>
        <v>-</v>
      </c>
      <c r="E98" s="290" t="str">
        <f>'IB 6B1 - MYPE e I'!F98</f>
        <v>(no reporta)</v>
      </c>
      <c r="F98" s="285"/>
      <c r="G98" s="390" t="s">
        <v>330</v>
      </c>
      <c r="H98" s="306" t="str">
        <f>'Fac Conv'!C92</f>
        <v>Pinturas</v>
      </c>
      <c r="I98" s="178">
        <f>'Fac Conv'!D92</f>
        <v>5.5</v>
      </c>
      <c r="J98" s="178">
        <f>'Fac Conv'!E92</f>
        <v>5.5</v>
      </c>
    </row>
    <row r="99" spans="2:10" ht="13.9" customHeight="1">
      <c r="B99" s="266"/>
      <c r="C99" s="184" t="s">
        <v>283</v>
      </c>
      <c r="D99" s="201" t="str">
        <f>'IB 6B1 - MYPE e I'!E99</f>
        <v>-</v>
      </c>
      <c r="E99" s="290" t="str">
        <f>'IB 6B1 - MYPE e I'!F99</f>
        <v>(no reporta)</v>
      </c>
      <c r="F99" s="285"/>
      <c r="G99" s="390" t="s">
        <v>330</v>
      </c>
      <c r="H99" s="306" t="str">
        <f>'Fac Conv'!C93</f>
        <v>Pinturas</v>
      </c>
      <c r="I99" s="178">
        <f>'Fac Conv'!D93</f>
        <v>5.5</v>
      </c>
      <c r="J99" s="178">
        <f>'Fac Conv'!E93</f>
        <v>5.5</v>
      </c>
    </row>
    <row r="100" spans="2:10" ht="13.9" customHeight="1">
      <c r="B100" s="266"/>
      <c r="C100" s="184" t="s">
        <v>284</v>
      </c>
      <c r="D100" s="201" t="str">
        <f>'IB 6B1 - MYPE e I'!E100</f>
        <v>-</v>
      </c>
      <c r="E100" s="290" t="str">
        <f>'IB 6B1 - MYPE e I'!F100</f>
        <v>(no reporta)</v>
      </c>
      <c r="F100" s="285"/>
      <c r="G100" s="390" t="s">
        <v>330</v>
      </c>
      <c r="H100" s="306" t="str">
        <f>'Fac Conv'!C94</f>
        <v>Pinturas</v>
      </c>
      <c r="I100" s="178">
        <f>'Fac Conv'!D94</f>
        <v>5.5</v>
      </c>
      <c r="J100" s="178">
        <f>'Fac Conv'!E94</f>
        <v>5.5</v>
      </c>
    </row>
    <row r="101" spans="2:10" ht="13.9" customHeight="1">
      <c r="B101" s="266"/>
      <c r="C101" s="184" t="s">
        <v>285</v>
      </c>
      <c r="D101" s="201" t="str">
        <f>'IB 6B1 - MYPE e I'!E101</f>
        <v>-</v>
      </c>
      <c r="E101" s="290" t="str">
        <f>'IB 6B1 - MYPE e I'!F101</f>
        <v>(no reporta)</v>
      </c>
      <c r="F101" s="285"/>
      <c r="G101" s="390" t="s">
        <v>330</v>
      </c>
      <c r="H101" s="306" t="str">
        <f>'Fac Conv'!C95</f>
        <v>Pinturas</v>
      </c>
      <c r="I101" s="178">
        <f>'Fac Conv'!D95</f>
        <v>5.5</v>
      </c>
      <c r="J101" s="178">
        <f>'Fac Conv'!E95</f>
        <v>5.5</v>
      </c>
    </row>
    <row r="102" spans="2:10" ht="13.9" customHeight="1">
      <c r="B102" s="266"/>
      <c r="C102" s="184" t="s">
        <v>286</v>
      </c>
      <c r="D102" s="201" t="str">
        <f>'IB 6B1 - MYPE e I'!E102</f>
        <v>-</v>
      </c>
      <c r="E102" s="290" t="str">
        <f>'IB 6B1 - MYPE e I'!F102</f>
        <v>(no reporta)</v>
      </c>
      <c r="F102" s="286"/>
      <c r="G102" s="390" t="s">
        <v>330</v>
      </c>
      <c r="H102" s="306" t="str">
        <f>'Fac Conv'!C96</f>
        <v>Pinturas</v>
      </c>
      <c r="I102" s="178">
        <f>'Fac Conv'!D96</f>
        <v>5.5</v>
      </c>
      <c r="J102" s="178">
        <f>'Fac Conv'!E96</f>
        <v>5.5</v>
      </c>
    </row>
    <row r="103" spans="2:10" ht="13.9" customHeight="1">
      <c r="B103" s="266"/>
      <c r="C103" s="183" t="s">
        <v>202</v>
      </c>
      <c r="D103" s="166" t="str">
        <f>'IB 6B1 - MYPE e I'!E103</f>
        <v>KG</v>
      </c>
      <c r="E103" s="441">
        <f>'IB 6B1 - MYPE e I'!F103</f>
        <v>204657225.97599998</v>
      </c>
      <c r="F103" s="282">
        <f>E103/1000</f>
        <v>204657.225976</v>
      </c>
      <c r="H103" s="306" t="str">
        <f>'Fac Conv'!C97</f>
        <v>Jabón y detergentes</v>
      </c>
      <c r="I103" s="305">
        <f>'Fac Conv'!D97</f>
        <v>3</v>
      </c>
      <c r="J103" s="305">
        <f>'Fac Conv'!E97</f>
        <v>0.85</v>
      </c>
    </row>
    <row r="104" spans="2:10" ht="13.9" customHeight="1">
      <c r="B104" s="266"/>
      <c r="C104" s="183" t="s">
        <v>74</v>
      </c>
      <c r="D104" s="166" t="str">
        <f>'IB 6B1 - MYPE e I'!E104</f>
        <v>KG</v>
      </c>
      <c r="E104" s="441">
        <f>'IB 6B1 - MYPE e I'!F104</f>
        <v>34645806.370000005</v>
      </c>
      <c r="F104" s="282">
        <f>E104/1000</f>
        <v>34645.806370000006</v>
      </c>
      <c r="H104" s="306" t="str">
        <f>'Fac Conv'!C98</f>
        <v>Jabón y detergentes</v>
      </c>
      <c r="I104" s="305">
        <f>'Fac Conv'!D98</f>
        <v>3</v>
      </c>
      <c r="J104" s="305">
        <f>'Fac Conv'!E98</f>
        <v>0.85</v>
      </c>
    </row>
    <row r="105" spans="2:10" ht="13.9" customHeight="1">
      <c r="B105" s="264"/>
      <c r="C105" s="182" t="s">
        <v>199</v>
      </c>
      <c r="D105" s="166" t="str">
        <f>'IB 6B1 - MYPE e I'!E105</f>
        <v>KG</v>
      </c>
      <c r="E105" s="441">
        <f>'IB 6B1 - MYPE e I'!F105</f>
        <v>32290309.406999998</v>
      </c>
      <c r="F105" s="282">
        <f>E105/1000</f>
        <v>32290.309406999997</v>
      </c>
      <c r="H105" s="306" t="str">
        <f>'Fac Conv'!C99</f>
        <v>Jabón y detergentes</v>
      </c>
      <c r="I105" s="305">
        <f>'Fac Conv'!D99</f>
        <v>3</v>
      </c>
      <c r="J105" s="305">
        <f>'Fac Conv'!E99</f>
        <v>0.85</v>
      </c>
    </row>
    <row r="106" spans="2:10" ht="13.9" customHeight="1">
      <c r="B106" s="264"/>
      <c r="C106" s="182" t="s">
        <v>200</v>
      </c>
      <c r="D106" s="166" t="str">
        <f>'IB 6B1 - MYPE e I'!E106</f>
        <v>LT</v>
      </c>
      <c r="E106" s="441">
        <f>'IB 6B1 - MYPE e I'!F106</f>
        <v>252327.62</v>
      </c>
      <c r="F106" s="282">
        <f>E106*'Fac Conv'!$C$167/1000</f>
        <v>252.32762</v>
      </c>
      <c r="G106" s="390" t="s">
        <v>375</v>
      </c>
      <c r="H106" s="306" t="str">
        <f>'Fac Conv'!C100</f>
        <v>Jabón y detergentes</v>
      </c>
      <c r="I106" s="305">
        <f>'Fac Conv'!D100</f>
        <v>3</v>
      </c>
      <c r="J106" s="305">
        <f>'Fac Conv'!E100</f>
        <v>0.85</v>
      </c>
    </row>
    <row r="107" spans="2:10" ht="13.9" customHeight="1">
      <c r="B107" s="264"/>
      <c r="C107" s="182" t="s">
        <v>201</v>
      </c>
      <c r="D107" s="166" t="str">
        <f>'IB 6B1 - MYPE e I'!E107</f>
        <v>LT</v>
      </c>
      <c r="E107" s="441">
        <f>'IB 6B1 - MYPE e I'!F107</f>
        <v>20765230.383</v>
      </c>
      <c r="F107" s="282">
        <f>E107*'Fac Conv'!$C$167/1000</f>
        <v>20765.230383000002</v>
      </c>
      <c r="G107" s="390" t="s">
        <v>375</v>
      </c>
      <c r="H107" s="306" t="str">
        <f>'Fac Conv'!C101</f>
        <v>Jabón y detergentes</v>
      </c>
      <c r="I107" s="305">
        <f>'Fac Conv'!D101</f>
        <v>3</v>
      </c>
      <c r="J107" s="305">
        <f>'Fac Conv'!E101</f>
        <v>0.85</v>
      </c>
    </row>
    <row r="108" spans="2:10" ht="13.9" customHeight="1">
      <c r="B108" s="265"/>
      <c r="C108" s="182" t="s">
        <v>297</v>
      </c>
      <c r="D108" s="166" t="str">
        <f>'IB 6B1 - MYPE e I'!E108</f>
        <v>LT</v>
      </c>
      <c r="E108" s="441">
        <f>'IB 6B1 - MYPE e I'!F108</f>
        <v>1684057.21</v>
      </c>
      <c r="F108" s="282">
        <f>E108*'Fac Conv'!$C$167/1000</f>
        <v>1684.05721</v>
      </c>
      <c r="G108" s="390" t="s">
        <v>375</v>
      </c>
      <c r="H108" s="306" t="str">
        <f>'Fac Conv'!C102</f>
        <v>Jabón y detergentes</v>
      </c>
      <c r="I108" s="305">
        <f>'Fac Conv'!D102</f>
        <v>3</v>
      </c>
      <c r="J108" s="305">
        <f>'Fac Conv'!E102</f>
        <v>0.85</v>
      </c>
    </row>
    <row r="109" spans="2:10" ht="13.9" customHeight="1">
      <c r="B109" s="272"/>
      <c r="C109" s="212" t="s">
        <v>75</v>
      </c>
      <c r="D109" s="213" t="str">
        <f>'IB 6B1 - MYPE e I'!E109</f>
        <v>LT</v>
      </c>
      <c r="E109" s="442">
        <f>'IB 6B1 - MYPE e I'!F109</f>
        <v>12675434.906999998</v>
      </c>
      <c r="F109" s="563">
        <f>E109*'Fac Conv'!$C$167/1000</f>
        <v>12675.434906999997</v>
      </c>
      <c r="G109" s="390" t="s">
        <v>375</v>
      </c>
      <c r="H109" s="306" t="str">
        <f>'Fac Conv'!C103</f>
        <v>Jabón y detergentes</v>
      </c>
      <c r="I109" s="305">
        <f>'Fac Conv'!D103</f>
        <v>3</v>
      </c>
      <c r="J109" s="305">
        <f>'Fac Conv'!E103</f>
        <v>0.85</v>
      </c>
    </row>
    <row r="110" spans="2:10" ht="13.9" customHeight="1">
      <c r="B110" s="267" t="s">
        <v>76</v>
      </c>
      <c r="C110" s="184" t="s">
        <v>642</v>
      </c>
      <c r="D110" s="209" t="str">
        <f>'IB 6B1 - MYPE e I'!E110</f>
        <v>-</v>
      </c>
      <c r="E110" s="276" t="str">
        <f>'IB 6B1 - MYPE e I'!F110</f>
        <v>(no reporta)</v>
      </c>
      <c r="F110" s="289"/>
      <c r="G110" s="390" t="s">
        <v>330</v>
      </c>
      <c r="H110" s="306" t="str">
        <f>'Fac Conv'!C104</f>
        <v>Plásticos y resinas</v>
      </c>
      <c r="I110" s="305" t="str">
        <f>'Fac Conv'!D104</f>
        <v>0.6</v>
      </c>
      <c r="J110" s="305" t="str">
        <f>'Fac Conv'!E104</f>
        <v>3.7</v>
      </c>
    </row>
    <row r="111" spans="2:10" ht="13.9" customHeight="1">
      <c r="B111" s="265"/>
      <c r="C111" s="184" t="s">
        <v>643</v>
      </c>
      <c r="D111" s="201" t="str">
        <f>'IB 6B1 - MYPE e I'!E111</f>
        <v>-</v>
      </c>
      <c r="E111" s="276" t="str">
        <f>'IB 6B1 - MYPE e I'!F111</f>
        <v>(no reporta)</v>
      </c>
      <c r="F111" s="285"/>
      <c r="G111" s="390" t="s">
        <v>330</v>
      </c>
      <c r="H111" s="306" t="str">
        <f>'Fac Conv'!C105</f>
        <v>Plásticos y resinas</v>
      </c>
      <c r="I111" s="305" t="str">
        <f>'Fac Conv'!D105</f>
        <v>0.6</v>
      </c>
      <c r="J111" s="305" t="str">
        <f>'Fac Conv'!E105</f>
        <v>3.7</v>
      </c>
    </row>
    <row r="112" spans="2:10" ht="13.9" customHeight="1">
      <c r="B112" s="265"/>
      <c r="C112" s="184" t="s">
        <v>644</v>
      </c>
      <c r="D112" s="201" t="str">
        <f>'IB 6B1 - MYPE e I'!E112</f>
        <v>-</v>
      </c>
      <c r="E112" s="276" t="str">
        <f>'IB 6B1 - MYPE e I'!F112</f>
        <v>(no reporta)</v>
      </c>
      <c r="F112" s="285"/>
      <c r="G112" s="390" t="s">
        <v>330</v>
      </c>
      <c r="H112" s="306" t="str">
        <f>'Fac Conv'!C106</f>
        <v>Plásticos y resinas</v>
      </c>
      <c r="I112" s="305" t="str">
        <f>'Fac Conv'!D106</f>
        <v>0.6</v>
      </c>
      <c r="J112" s="305" t="str">
        <f>'Fac Conv'!E106</f>
        <v>3.7</v>
      </c>
    </row>
    <row r="113" spans="2:10" ht="13.9" customHeight="1">
      <c r="B113" s="265"/>
      <c r="C113" s="184" t="s">
        <v>77</v>
      </c>
      <c r="D113" s="201" t="str">
        <f>'IB 6B1 - MYPE e I'!E113</f>
        <v>-</v>
      </c>
      <c r="E113" s="276" t="str">
        <f>'IB 6B1 - MYPE e I'!F113</f>
        <v>(no reporta)</v>
      </c>
      <c r="F113" s="285"/>
      <c r="G113" s="390" t="s">
        <v>701</v>
      </c>
      <c r="H113" s="306" t="str">
        <f>'Fac Conv'!C107</f>
        <v>Plásticos y resinas</v>
      </c>
      <c r="I113" s="305" t="str">
        <f>'Fac Conv'!D107</f>
        <v>0.6</v>
      </c>
      <c r="J113" s="305" t="str">
        <f>'Fac Conv'!E107</f>
        <v>3.7</v>
      </c>
    </row>
    <row r="114" spans="2:10" ht="13.9" customHeight="1">
      <c r="B114" s="264"/>
      <c r="C114" s="184" t="s">
        <v>78</v>
      </c>
      <c r="D114" s="201" t="str">
        <f>'IB 6B1 - MYPE e I'!E114</f>
        <v>-</v>
      </c>
      <c r="E114" s="276" t="str">
        <f>'IB 6B1 - MYPE e I'!F114</f>
        <v>(no reporta)</v>
      </c>
      <c r="F114" s="285"/>
      <c r="G114" s="390" t="s">
        <v>701</v>
      </c>
      <c r="H114" s="306" t="str">
        <f>'Fac Conv'!C108</f>
        <v>Plásticos y resinas</v>
      </c>
      <c r="I114" s="305" t="str">
        <f>'Fac Conv'!D108</f>
        <v>0.6</v>
      </c>
      <c r="J114" s="305" t="str">
        <f>'Fac Conv'!E108</f>
        <v>3.7</v>
      </c>
    </row>
    <row r="115" spans="2:10" ht="13.9" customHeight="1">
      <c r="B115" s="264"/>
      <c r="C115" s="184" t="s">
        <v>79</v>
      </c>
      <c r="D115" s="201" t="str">
        <f>'IB 6B1 - MYPE e I'!E115</f>
        <v>-</v>
      </c>
      <c r="E115" s="276" t="str">
        <f>'IB 6B1 - MYPE e I'!F115</f>
        <v>(no reporta)</v>
      </c>
      <c r="F115" s="285"/>
      <c r="G115" s="390" t="s">
        <v>701</v>
      </c>
      <c r="H115" s="306" t="str">
        <f>'Fac Conv'!C109</f>
        <v>Plásticos y resinas</v>
      </c>
      <c r="I115" s="305" t="str">
        <f>'Fac Conv'!D109</f>
        <v>0.6</v>
      </c>
      <c r="J115" s="305" t="str">
        <f>'Fac Conv'!E109</f>
        <v>3.7</v>
      </c>
    </row>
    <row r="116" spans="2:10" ht="13.9" customHeight="1">
      <c r="B116" s="264"/>
      <c r="C116" s="184" t="s">
        <v>80</v>
      </c>
      <c r="D116" s="201" t="str">
        <f>'IB 6B1 - MYPE e I'!E116</f>
        <v>-</v>
      </c>
      <c r="E116" s="276" t="str">
        <f>'IB 6B1 - MYPE e I'!F116</f>
        <v>(no reporta)</v>
      </c>
      <c r="F116" s="285"/>
      <c r="G116" s="390" t="s">
        <v>701</v>
      </c>
      <c r="H116" s="306" t="str">
        <f>'Fac Conv'!C110</f>
        <v>Plásticos y resinas</v>
      </c>
      <c r="I116" s="305" t="str">
        <f>'Fac Conv'!D110</f>
        <v>0.6</v>
      </c>
      <c r="J116" s="305" t="str">
        <f>'Fac Conv'!E110</f>
        <v>3.7</v>
      </c>
    </row>
    <row r="117" spans="2:10" ht="13.9" customHeight="1">
      <c r="B117" s="264"/>
      <c r="C117" s="184" t="s">
        <v>81</v>
      </c>
      <c r="D117" s="201" t="str">
        <f>'IB 6B1 - MYPE e I'!E117</f>
        <v>-</v>
      </c>
      <c r="E117" s="276" t="str">
        <f>'IB 6B1 - MYPE e I'!F117</f>
        <v>(no reporta)</v>
      </c>
      <c r="F117" s="285"/>
      <c r="G117" s="390" t="s">
        <v>701</v>
      </c>
      <c r="H117" s="306" t="str">
        <f>'Fac Conv'!C111</f>
        <v>Plásticos y resinas</v>
      </c>
      <c r="I117" s="305" t="str">
        <f>'Fac Conv'!D111</f>
        <v>0.6</v>
      </c>
      <c r="J117" s="305" t="str">
        <f>'Fac Conv'!E111</f>
        <v>3.7</v>
      </c>
    </row>
    <row r="118" spans="2:10" ht="13.9" customHeight="1">
      <c r="B118" s="264"/>
      <c r="C118" s="184" t="s">
        <v>82</v>
      </c>
      <c r="D118" s="201" t="str">
        <f>'IB 6B1 - MYPE e I'!E118</f>
        <v>-</v>
      </c>
      <c r="E118" s="276" t="str">
        <f>'IB 6B1 - MYPE e I'!F118</f>
        <v>(no reporta)</v>
      </c>
      <c r="F118" s="285"/>
      <c r="G118" s="390" t="s">
        <v>701</v>
      </c>
      <c r="H118" s="306" t="str">
        <f>'Fac Conv'!C112</f>
        <v>Plásticos y resinas</v>
      </c>
      <c r="I118" s="305" t="str">
        <f>'Fac Conv'!D112</f>
        <v>0.6</v>
      </c>
      <c r="J118" s="305" t="str">
        <f>'Fac Conv'!E112</f>
        <v>3.7</v>
      </c>
    </row>
    <row r="119" spans="2:10" ht="13.9" customHeight="1">
      <c r="B119" s="264"/>
      <c r="C119" s="184" t="s">
        <v>83</v>
      </c>
      <c r="D119" s="201" t="str">
        <f>'IB 6B1 - MYPE e I'!E119</f>
        <v>-</v>
      </c>
      <c r="E119" s="276" t="str">
        <f>'IB 6B1 - MYPE e I'!F119</f>
        <v>(no reporta)</v>
      </c>
      <c r="F119" s="285"/>
      <c r="G119" s="390" t="s">
        <v>701</v>
      </c>
      <c r="H119" s="306" t="str">
        <f>'Fac Conv'!C113</f>
        <v>Plásticos y resinas</v>
      </c>
      <c r="I119" s="305" t="str">
        <f>'Fac Conv'!D113</f>
        <v>0.6</v>
      </c>
      <c r="J119" s="305" t="str">
        <f>'Fac Conv'!E113</f>
        <v>3.7</v>
      </c>
    </row>
    <row r="120" spans="2:10" ht="13.9" customHeight="1">
      <c r="B120" s="269"/>
      <c r="C120" s="186" t="s">
        <v>287</v>
      </c>
      <c r="D120" s="208" t="str">
        <f>'IB 6B1 - MYPE e I'!E120</f>
        <v>-</v>
      </c>
      <c r="E120" s="278" t="str">
        <f>'IB 6B1 - MYPE e I'!F120</f>
        <v>(no reporta)</v>
      </c>
      <c r="F120" s="285"/>
      <c r="G120" s="390" t="s">
        <v>701</v>
      </c>
      <c r="H120" s="306" t="str">
        <f>'Fac Conv'!C114</f>
        <v>Plásticos y resinas</v>
      </c>
      <c r="I120" s="305" t="str">
        <f>'Fac Conv'!D114</f>
        <v>0.6</v>
      </c>
      <c r="J120" s="305" t="str">
        <f>'Fac Conv'!E114</f>
        <v>3.7</v>
      </c>
    </row>
    <row r="121" spans="2:10" ht="13.9" customHeight="1">
      <c r="B121" s="267" t="s">
        <v>250</v>
      </c>
      <c r="C121" s="181" t="s">
        <v>332</v>
      </c>
      <c r="D121" s="298" t="str">
        <f>'IB 6B1 - Pesca y A'!E16</f>
        <v>Miles de TMB</v>
      </c>
      <c r="E121" s="299">
        <f>'IB 6B1 - Pesca y A'!F16</f>
        <v>56.6</v>
      </c>
      <c r="F121" s="315">
        <f>E121*1000</f>
        <v>56600</v>
      </c>
      <c r="H121" s="306" t="str">
        <f>'Fac Conv'!C115</f>
        <v>Elaboración de pescado</v>
      </c>
      <c r="I121" s="305">
        <v>13</v>
      </c>
      <c r="J121" s="305">
        <v>2.5</v>
      </c>
    </row>
    <row r="122" spans="2:10" ht="13.9" customHeight="1">
      <c r="B122" s="264"/>
      <c r="C122" s="182" t="s">
        <v>455</v>
      </c>
      <c r="D122" s="300" t="str">
        <f>'IB 6B1 - Pesca y A'!E17</f>
        <v>Miles de TMB</v>
      </c>
      <c r="E122" s="301">
        <f>'IB 6B1 - Pesca y A'!F17</f>
        <v>393</v>
      </c>
      <c r="F122" s="316">
        <f aca="true" t="shared" si="5" ref="F122:F125">E122*1000</f>
        <v>393000</v>
      </c>
      <c r="H122" s="306" t="str">
        <f>'Fac Conv'!C116</f>
        <v>Elaboración de pescado</v>
      </c>
      <c r="I122" s="305">
        <v>13</v>
      </c>
      <c r="J122" s="305">
        <v>2.5</v>
      </c>
    </row>
    <row r="123" spans="2:10" ht="13.9" customHeight="1">
      <c r="B123" s="264"/>
      <c r="C123" s="182" t="s">
        <v>454</v>
      </c>
      <c r="D123" s="300" t="str">
        <f>'IB 6B1 - Pesca y A'!E18</f>
        <v>Miles de TMB</v>
      </c>
      <c r="E123" s="301">
        <f>'IB 6B1 - Pesca y A'!F18</f>
        <v>28.9</v>
      </c>
      <c r="F123" s="316">
        <f t="shared" si="5"/>
        <v>28900</v>
      </c>
      <c r="H123" s="306" t="str">
        <f>'Fac Conv'!C117</f>
        <v>Elaboración de pescado</v>
      </c>
      <c r="I123" s="305">
        <v>13</v>
      </c>
      <c r="J123" s="305">
        <v>2.5</v>
      </c>
    </row>
    <row r="124" spans="2:10" ht="13.9" customHeight="1">
      <c r="B124" s="264"/>
      <c r="C124" s="182" t="s">
        <v>333</v>
      </c>
      <c r="D124" s="300" t="str">
        <f>'IB 6B1 - Pesca y A'!E19</f>
        <v>Miles de TMB</v>
      </c>
      <c r="E124" s="301">
        <f>'IB 6B1 - Pesca y A'!F19</f>
        <v>526.5</v>
      </c>
      <c r="F124" s="316">
        <f t="shared" si="5"/>
        <v>526500</v>
      </c>
      <c r="H124" s="306" t="str">
        <f>'Fac Conv'!C118</f>
        <v>Elaboración de pescado</v>
      </c>
      <c r="I124" s="305">
        <v>13</v>
      </c>
      <c r="J124" s="305">
        <v>2.5</v>
      </c>
    </row>
    <row r="125" spans="2:10" ht="13.9" customHeight="1" thickBot="1">
      <c r="B125" s="297"/>
      <c r="C125" s="212" t="s">
        <v>334</v>
      </c>
      <c r="D125" s="302" t="str">
        <f>'IB 6B1 - Pesca y A'!E20</f>
        <v>Miles de TMB</v>
      </c>
      <c r="E125" s="303">
        <f>'IB 6B1 - Pesca y A'!F20</f>
        <v>102.7</v>
      </c>
      <c r="F125" s="317">
        <f t="shared" si="5"/>
        <v>102700</v>
      </c>
      <c r="H125" s="306" t="str">
        <f>'Fac Conv'!C119</f>
        <v>Elaboración de pescado</v>
      </c>
      <c r="I125" s="305">
        <v>13</v>
      </c>
      <c r="J125" s="305">
        <v>2.5</v>
      </c>
    </row>
    <row r="126" ht="13.9" customHeight="1" thickTop="1">
      <c r="H126" s="7" t="s">
        <v>400</v>
      </c>
    </row>
    <row r="127" ht="13.9" customHeight="1">
      <c r="H127" s="293" t="s">
        <v>414</v>
      </c>
    </row>
    <row r="128" ht="13.9" customHeight="1">
      <c r="E128" s="7"/>
    </row>
    <row r="129" spans="4:9" ht="13.9" customHeight="1">
      <c r="D129" s="850" t="s">
        <v>609</v>
      </c>
      <c r="E129" s="850"/>
      <c r="F129" s="850"/>
      <c r="G129" s="850"/>
      <c r="H129" s="555"/>
      <c r="I129" s="555"/>
    </row>
    <row r="130" spans="6:9" ht="6.75" customHeight="1">
      <c r="F130" s="556"/>
      <c r="G130" s="556"/>
      <c r="H130" s="556"/>
      <c r="I130" s="556"/>
    </row>
    <row r="131" spans="3:7" ht="12.75">
      <c r="C131" s="7"/>
      <c r="D131" s="557"/>
      <c r="E131" s="2" t="s">
        <v>610</v>
      </c>
      <c r="G131" s="7"/>
    </row>
    <row r="132" spans="3:7" ht="12.75">
      <c r="C132" s="7"/>
      <c r="D132" s="558"/>
      <c r="E132" s="2" t="s">
        <v>611</v>
      </c>
      <c r="G132" s="7"/>
    </row>
    <row r="133" spans="3:7" ht="12.75">
      <c r="C133" s="7"/>
      <c r="D133" s="21"/>
      <c r="E133" s="2" t="s">
        <v>612</v>
      </c>
      <c r="G133" s="7"/>
    </row>
    <row r="134" spans="3:5" ht="13.9" customHeight="1">
      <c r="C134" s="7"/>
      <c r="D134" s="7"/>
      <c r="E134" s="318"/>
    </row>
    <row r="135" spans="3:4" ht="13.9" customHeight="1">
      <c r="C135" s="7"/>
      <c r="D135" s="7"/>
    </row>
    <row r="136" spans="2:4" ht="33" customHeight="1">
      <c r="B136" s="845" t="s">
        <v>615</v>
      </c>
      <c r="C136" s="845"/>
      <c r="D136" s="845"/>
    </row>
    <row r="137" spans="2:4" ht="33" customHeight="1">
      <c r="B137" s="845" t="s">
        <v>613</v>
      </c>
      <c r="C137" s="845"/>
      <c r="D137" s="845"/>
    </row>
    <row r="138" spans="2:5" ht="30.75" customHeight="1">
      <c r="B138" s="845" t="s">
        <v>614</v>
      </c>
      <c r="C138" s="845"/>
      <c r="D138" s="845"/>
      <c r="E138" s="7"/>
    </row>
    <row r="139" spans="2:5" ht="12.75">
      <c r="B139" s="845" t="s">
        <v>608</v>
      </c>
      <c r="C139" s="845"/>
      <c r="D139" s="845"/>
      <c r="E139" s="7"/>
    </row>
    <row r="140" spans="2:5" ht="12.75">
      <c r="B140" s="845" t="s">
        <v>376</v>
      </c>
      <c r="C140" s="845"/>
      <c r="D140" s="845"/>
      <c r="E140" s="7"/>
    </row>
    <row r="141" spans="2:5" ht="30.75" customHeight="1">
      <c r="B141" s="845" t="s">
        <v>700</v>
      </c>
      <c r="C141" s="845"/>
      <c r="D141" s="845"/>
      <c r="E141" s="7"/>
    </row>
    <row r="142" ht="13.9" customHeight="1">
      <c r="E142" s="7"/>
    </row>
    <row r="143" ht="13.9" customHeight="1">
      <c r="E143" s="7"/>
    </row>
    <row r="144" ht="13.9" customHeight="1">
      <c r="E144" s="7"/>
    </row>
    <row r="145" ht="13.9" customHeight="1">
      <c r="E145" s="7"/>
    </row>
    <row r="146" ht="13.9" customHeight="1">
      <c r="E146" s="7"/>
    </row>
    <row r="147" ht="13.9" customHeight="1">
      <c r="E147" s="7"/>
    </row>
    <row r="148" ht="13.9" customHeight="1">
      <c r="E148" s="7"/>
    </row>
    <row r="149" spans="2:5" ht="13.9" customHeight="1">
      <c r="B149" s="851" t="s">
        <v>621</v>
      </c>
      <c r="C149" s="852"/>
      <c r="D149" s="584"/>
      <c r="E149" s="7"/>
    </row>
    <row r="150" spans="2:5" ht="13.9" customHeight="1">
      <c r="B150" s="851" t="s">
        <v>622</v>
      </c>
      <c r="C150" s="852"/>
      <c r="D150" s="584"/>
      <c r="E150" s="7"/>
    </row>
    <row r="151" spans="2:5" ht="13.9" customHeight="1">
      <c r="B151" s="851" t="s">
        <v>623</v>
      </c>
      <c r="C151" s="852"/>
      <c r="D151" s="584"/>
      <c r="E151" s="7"/>
    </row>
    <row r="152" spans="2:5" ht="13.9" customHeight="1">
      <c r="B152" s="562" t="s">
        <v>624</v>
      </c>
      <c r="C152" s="561" t="s">
        <v>625</v>
      </c>
      <c r="D152" s="578">
        <f>'IP 6B1'!F145+'IP 6B1'!F146+'IP 6B1'!F147+'IP 6B1'!F148+'IP 6B1'!F149+'IP 6B1'!F150+'IP 6B1'!F151+'IP 6B1'!F152+'IP 6B1'!F153+'IP 6B1'!F154+'IP 6B1'!F155+'IP 6B1'!F156+'IP 6B1'!F157</f>
        <v>0</v>
      </c>
      <c r="E152" s="7"/>
    </row>
    <row r="153" spans="2:5" ht="13.9" customHeight="1">
      <c r="B153" s="562"/>
      <c r="C153" s="561" t="s">
        <v>626</v>
      </c>
      <c r="D153" s="566">
        <f>'IP 6B1'!F188+'IP 6B1'!F195</f>
        <v>0</v>
      </c>
      <c r="E153" s="7"/>
    </row>
    <row r="154" spans="2:5" ht="13.9" customHeight="1">
      <c r="B154" s="562"/>
      <c r="C154" s="561" t="s">
        <v>627</v>
      </c>
      <c r="D154" s="566">
        <f>'IP 6B1'!F187</f>
        <v>0</v>
      </c>
      <c r="E154" s="7"/>
    </row>
    <row r="155" spans="2:5" ht="13.9" customHeight="1">
      <c r="B155" s="562"/>
      <c r="C155" s="598" t="s">
        <v>628</v>
      </c>
      <c r="D155" s="599"/>
      <c r="E155" s="7"/>
    </row>
    <row r="156" spans="2:5" ht="13.9" customHeight="1">
      <c r="B156" s="562"/>
      <c r="C156" s="561" t="s">
        <v>496</v>
      </c>
      <c r="D156" s="566">
        <f>'IP 6B1'!F167+'IP 6B1'!F168+'IP 6B1'!F169+'IP 6B1'!F170+'IP 6B1'!F171+'IP 6B1'!F172+'IP 6B1'!F173+'IP 6B1'!F174+'IP 6B1'!F185</f>
        <v>0</v>
      </c>
      <c r="E156" s="7"/>
    </row>
    <row r="157" spans="2:5" ht="13.9" customHeight="1">
      <c r="B157" s="562"/>
      <c r="C157" s="561" t="s">
        <v>629</v>
      </c>
      <c r="D157" s="566">
        <f>'IP 6B1'!F175</f>
        <v>0</v>
      </c>
      <c r="E157" s="7"/>
    </row>
    <row r="158" spans="2:4" ht="13.9" customHeight="1">
      <c r="B158" s="562"/>
      <c r="C158" s="561" t="s">
        <v>630</v>
      </c>
      <c r="D158" s="578">
        <f>'IP 6B1'!F251+'IP 6B1'!F252+'IP 6B1'!F253+'IP 6B1'!F254+'IP 6B1'!F255</f>
        <v>0</v>
      </c>
    </row>
    <row r="159" spans="2:4" ht="13.9" customHeight="1">
      <c r="B159" s="562"/>
      <c r="C159" s="561" t="s">
        <v>631</v>
      </c>
      <c r="D159" s="578">
        <f>'IP 6B1'!F164+'IP 6B1'!F165+'IP 6B1'!F166</f>
        <v>0</v>
      </c>
    </row>
    <row r="160" spans="2:4" ht="13.9" customHeight="1">
      <c r="B160" s="562"/>
      <c r="C160" s="577" t="s">
        <v>632</v>
      </c>
      <c r="D160" s="579">
        <f>'IP 6B1'!F176</f>
        <v>0</v>
      </c>
    </row>
    <row r="161" spans="2:4" ht="13.9" customHeight="1">
      <c r="B161" s="562"/>
      <c r="C161" s="561" t="s">
        <v>505</v>
      </c>
      <c r="D161" s="578">
        <f>'IP 6B1'!F189+'IP 6B1'!F190+'IP 6B1'!F191+'IP 6B1'!F192+'IP 6B1'!F193</f>
        <v>0</v>
      </c>
    </row>
    <row r="162" spans="2:4" ht="13.9" customHeight="1">
      <c r="B162" s="562"/>
      <c r="C162" s="561" t="s">
        <v>510</v>
      </c>
      <c r="D162" s="578">
        <f>'IP 6B1'!F158+'IP 6B1'!F159+'IP 6B1'!F160+'IP 6B1'!F161+'IP 6B1'!F162+'IP 6B1'!F163+'IP 6B1'!F182+'IP 6B1'!F183+'IP 6B1'!F184</f>
        <v>0</v>
      </c>
    </row>
    <row r="163" spans="2:4" ht="13.9" customHeight="1">
      <c r="B163" s="562" t="s">
        <v>638</v>
      </c>
      <c r="C163" s="561" t="s">
        <v>634</v>
      </c>
      <c r="D163" s="578">
        <f>'IP 6B1'!F202+'IP 6B1'!F203+'IP 6B1'!F204+'IP 6B1'!F205+'IP 6B1'!F206+'IP 6B1'!F207+'IP 6B1'!F208+'IP 6B1'!F209+'IP 6B1'!F210+'IP 6B1'!F211+'IP 6B1'!F212+'IP 6B1'!F213+'IP 6B1'!F214+'IP 6B1'!F215</f>
        <v>0</v>
      </c>
    </row>
    <row r="164" spans="2:4" ht="13.9" customHeight="1">
      <c r="B164" s="562"/>
      <c r="C164" s="580" t="s">
        <v>635</v>
      </c>
      <c r="D164" s="584"/>
    </row>
    <row r="165" spans="2:4" ht="13.9" customHeight="1">
      <c r="B165" s="562"/>
      <c r="C165" s="580" t="s">
        <v>633</v>
      </c>
      <c r="D165" s="584">
        <f>'IP 6B1'!F216+'IP 6B1'!F217</f>
        <v>0</v>
      </c>
    </row>
    <row r="166" spans="2:4" ht="13.9" customHeight="1">
      <c r="B166" s="635" t="s">
        <v>641</v>
      </c>
      <c r="C166" s="636"/>
      <c r="D166" s="584"/>
    </row>
    <row r="167" spans="2:4" ht="13.9" customHeight="1">
      <c r="B167" s="562"/>
      <c r="C167" s="580" t="s">
        <v>636</v>
      </c>
      <c r="D167" s="600"/>
    </row>
    <row r="168" spans="2:4" ht="13.9" customHeight="1">
      <c r="B168" s="562"/>
      <c r="C168" s="580" t="s">
        <v>637</v>
      </c>
      <c r="D168" s="600"/>
    </row>
    <row r="169" spans="2:4" ht="13.9" customHeight="1">
      <c r="B169" s="562"/>
      <c r="C169" s="561" t="s">
        <v>633</v>
      </c>
      <c r="D169" s="567">
        <f>'IP 6B1'!F218+'IP 6B1'!F219+'IP 6B1'!F220</f>
        <v>0</v>
      </c>
    </row>
    <row r="170" spans="2:4" ht="13.9" customHeight="1">
      <c r="B170" s="853" t="s">
        <v>639</v>
      </c>
      <c r="C170" s="854"/>
      <c r="D170" s="600">
        <f>'IP 6B1'!F240+'IP 6B1'!F241+'IP 6B1'!F242</f>
        <v>0</v>
      </c>
    </row>
    <row r="171" spans="2:4" ht="13.9" customHeight="1">
      <c r="B171" s="635" t="s">
        <v>504</v>
      </c>
      <c r="C171" s="636"/>
      <c r="D171" s="567">
        <f>'IP 6B1'!F225+'IP 6B1'!F226+'IP 6B1'!F233+'IP 6B1'!F234+'IP 6B1'!F235+'IP 6B1'!F236+'IP 6B1'!F237+'IP 6B1'!F238+'IP 6B1'!F239</f>
        <v>0</v>
      </c>
    </row>
    <row r="172" spans="2:4" ht="13.9" customHeight="1">
      <c r="B172" s="635" t="s">
        <v>492</v>
      </c>
      <c r="C172" s="636"/>
      <c r="D172" s="567">
        <f>'IP 6B1'!F186+'IP 6B1'!F194</f>
        <v>0</v>
      </c>
    </row>
    <row r="173" spans="2:4" ht="13.9" customHeight="1">
      <c r="B173" s="635" t="s">
        <v>508</v>
      </c>
      <c r="C173" s="636"/>
      <c r="D173" s="567">
        <f>'IP 6B1'!F196+'IP 6B1'!F197+'IP 6B1'!F198+'IP 6B1'!F199+'IP 6B1'!F200+'IP 6B1'!F201</f>
        <v>0</v>
      </c>
    </row>
    <row r="174" spans="2:4" ht="13.9" customHeight="1">
      <c r="B174" s="635" t="s">
        <v>499</v>
      </c>
      <c r="C174" s="636"/>
      <c r="D174" s="567">
        <f>'IP 6B1'!F221+'IP 6B1'!F222+'IP 6B1'!F223</f>
        <v>0</v>
      </c>
    </row>
    <row r="175" spans="2:4" ht="13.9" customHeight="1">
      <c r="B175" s="635" t="s">
        <v>500</v>
      </c>
      <c r="C175" s="636"/>
      <c r="D175" s="567">
        <f>'IP 6B1'!F227+'IP 6B1'!F228+'IP 6B1'!F229+'IP 6B1'!F230+'IP 6B1'!F231+'IP 6B1'!F232</f>
        <v>0</v>
      </c>
    </row>
    <row r="176" spans="2:4" ht="13.9" customHeight="1">
      <c r="B176" s="855" t="s">
        <v>640</v>
      </c>
      <c r="C176" s="856"/>
      <c r="D176" s="623"/>
    </row>
  </sheetData>
  <mergeCells count="14">
    <mergeCell ref="B149:C149"/>
    <mergeCell ref="B150:C150"/>
    <mergeCell ref="B151:C151"/>
    <mergeCell ref="B170:C170"/>
    <mergeCell ref="B176:C176"/>
    <mergeCell ref="B141:D141"/>
    <mergeCell ref="B137:D137"/>
    <mergeCell ref="B138:D138"/>
    <mergeCell ref="B139:D139"/>
    <mergeCell ref="B10:F10"/>
    <mergeCell ref="B13:F13"/>
    <mergeCell ref="D129:G129"/>
    <mergeCell ref="B136:D136"/>
    <mergeCell ref="B140:D140"/>
  </mergeCells>
  <printOptions/>
  <pageMargins left="0.7" right="0.7" top="0.75" bottom="0.75" header="0.3" footer="0.3"/>
  <pageSetup horizontalDpi="600" verticalDpi="600" orientation="portrait" paperSize="9" r:id="rId4"/>
  <ignoredErrors>
    <ignoredError sqref="F46" formula="1"/>
  </ignoredErrors>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Z211"/>
  <sheetViews>
    <sheetView showGridLines="0" zoomScale="70" zoomScaleNormal="70" workbookViewId="0" topLeftCell="A1">
      <selection activeCell="F8" sqref="F8"/>
    </sheetView>
  </sheetViews>
  <sheetFormatPr defaultColWidth="11.421875" defaultRowHeight="15"/>
  <cols>
    <col min="1" max="1" width="6.7109375" style="7" customWidth="1"/>
    <col min="2" max="2" width="60.00390625" style="7" customWidth="1"/>
    <col min="3" max="3" width="54.00390625" style="7" bestFit="1" customWidth="1"/>
    <col min="4" max="4" width="19.28125" style="7" customWidth="1"/>
    <col min="5" max="5" width="13.57421875" style="7" bestFit="1" customWidth="1"/>
    <col min="6" max="6" width="19.00390625" style="7" customWidth="1"/>
    <col min="7" max="7" width="14.57421875" style="7" customWidth="1"/>
    <col min="8" max="8" width="15.421875" style="7" customWidth="1"/>
    <col min="9" max="9" width="14.421875" style="7" customWidth="1"/>
    <col min="10" max="10" width="17.00390625" style="7" customWidth="1"/>
    <col min="11" max="11" width="17.140625" style="7" customWidth="1"/>
    <col min="12" max="12" width="14.57421875" style="7" customWidth="1"/>
    <col min="13" max="13" width="15.8515625" style="7" customWidth="1"/>
    <col min="14" max="16" width="12.421875" style="7" customWidth="1"/>
    <col min="17" max="17" width="16.8515625" style="7" bestFit="1" customWidth="1"/>
    <col min="18" max="18" width="10.421875" style="7" bestFit="1" customWidth="1"/>
    <col min="19" max="19" width="15.7109375" style="7" bestFit="1" customWidth="1"/>
    <col min="20" max="16384" width="11.421875" style="7" customWidth="1"/>
  </cols>
  <sheetData>
    <row r="1" spans="2:26" s="106" customFormat="1" ht="15">
      <c r="B1" s="106" t="s">
        <v>220</v>
      </c>
      <c r="C1" s="99"/>
      <c r="D1" s="99"/>
      <c r="E1" s="107"/>
      <c r="F1" s="99"/>
      <c r="G1" s="108"/>
      <c r="H1" s="109"/>
      <c r="I1" s="109"/>
      <c r="J1" s="108"/>
      <c r="K1" s="110"/>
      <c r="L1" s="99"/>
      <c r="M1" s="99"/>
      <c r="N1" s="108"/>
      <c r="O1" s="108"/>
      <c r="P1" s="99"/>
      <c r="R1" s="99"/>
      <c r="S1" s="99"/>
      <c r="T1" s="99"/>
      <c r="W1" s="99"/>
      <c r="Y1" s="99"/>
      <c r="Z1" s="108"/>
    </row>
    <row r="2" spans="2:26" s="111" customFormat="1" ht="15">
      <c r="B2" s="111" t="s">
        <v>430</v>
      </c>
      <c r="C2" s="105"/>
      <c r="D2" s="105"/>
      <c r="E2" s="112"/>
      <c r="F2" s="105"/>
      <c r="G2" s="113"/>
      <c r="H2" s="114"/>
      <c r="I2" s="114"/>
      <c r="J2" s="113"/>
      <c r="K2" s="115"/>
      <c r="L2" s="105"/>
      <c r="M2" s="105"/>
      <c r="N2" s="113"/>
      <c r="O2" s="113"/>
      <c r="P2" s="105"/>
      <c r="R2" s="105"/>
      <c r="S2" s="105"/>
      <c r="T2" s="105"/>
      <c r="W2" s="105"/>
      <c r="Y2" s="105"/>
      <c r="Z2" s="113"/>
    </row>
    <row r="3" spans="2:26" s="98" customFormat="1" ht="15">
      <c r="B3" s="99"/>
      <c r="C3" s="99"/>
      <c r="D3" s="100"/>
      <c r="E3" s="101"/>
      <c r="F3" s="100"/>
      <c r="G3" s="102"/>
      <c r="H3" s="103"/>
      <c r="I3" s="103"/>
      <c r="J3" s="102"/>
      <c r="K3" s="104"/>
      <c r="L3" s="100"/>
      <c r="M3" s="100"/>
      <c r="N3" s="102"/>
      <c r="O3" s="102"/>
      <c r="P3" s="100"/>
      <c r="R3" s="100"/>
      <c r="S3" s="100"/>
      <c r="T3" s="100"/>
      <c r="W3" s="100"/>
      <c r="Y3" s="100"/>
      <c r="Z3" s="102"/>
    </row>
    <row r="4" s="409" customFormat="1" ht="13.5">
      <c r="B4" s="409" t="s">
        <v>398</v>
      </c>
    </row>
    <row r="6" spans="2:9" ht="15.75" customHeight="1">
      <c r="B6" s="861" t="s">
        <v>378</v>
      </c>
      <c r="C6" s="861"/>
      <c r="D6" s="861"/>
      <c r="E6" s="861"/>
      <c r="F6" s="861"/>
      <c r="G6" s="861"/>
      <c r="H6" s="861"/>
      <c r="I6" s="861"/>
    </row>
    <row r="7" spans="2:9" ht="15.75" customHeight="1">
      <c r="B7" s="26"/>
      <c r="C7" s="26"/>
      <c r="D7" s="26"/>
      <c r="E7" s="26"/>
      <c r="F7" s="26"/>
      <c r="G7" s="26"/>
      <c r="H7" s="26"/>
      <c r="I7" s="26"/>
    </row>
    <row r="8" spans="2:9" ht="15.75">
      <c r="B8" s="56" t="s">
        <v>99</v>
      </c>
      <c r="C8" s="862" t="s">
        <v>100</v>
      </c>
      <c r="D8" s="863"/>
      <c r="E8" s="864"/>
      <c r="F8" s="26"/>
      <c r="G8" s="26"/>
      <c r="H8" s="26"/>
      <c r="I8" s="26"/>
    </row>
    <row r="9" spans="2:5" ht="14.45" customHeight="1">
      <c r="B9" s="56" t="s">
        <v>101</v>
      </c>
      <c r="C9" s="862" t="s">
        <v>61</v>
      </c>
      <c r="D9" s="863"/>
      <c r="E9" s="864"/>
    </row>
    <row r="10" spans="2:5" ht="14.45" customHeight="1">
      <c r="B10" s="56" t="s">
        <v>102</v>
      </c>
      <c r="C10" s="862" t="s">
        <v>84</v>
      </c>
      <c r="D10" s="863"/>
      <c r="E10" s="864"/>
    </row>
    <row r="12" spans="11:14" ht="12.75" customHeight="1">
      <c r="K12" s="313"/>
      <c r="L12" s="313"/>
      <c r="M12" s="49"/>
      <c r="N12" s="50"/>
    </row>
    <row r="13" spans="2:9" ht="15">
      <c r="B13" s="865" t="s">
        <v>620</v>
      </c>
      <c r="C13" s="865"/>
      <c r="D13" s="865"/>
      <c r="E13" s="865"/>
      <c r="F13" s="865"/>
      <c r="G13" s="865"/>
      <c r="H13" s="865"/>
      <c r="I13" s="865"/>
    </row>
    <row r="15" spans="2:9" ht="15">
      <c r="B15" s="842" t="s">
        <v>343</v>
      </c>
      <c r="C15" s="843"/>
      <c r="D15" s="843"/>
      <c r="E15" s="843"/>
      <c r="F15" s="843"/>
      <c r="G15" s="843"/>
      <c r="H15" s="843"/>
      <c r="I15" s="844"/>
    </row>
    <row r="16" spans="2:9" ht="15" customHeight="1">
      <c r="B16" s="869"/>
      <c r="C16" s="559"/>
      <c r="D16" s="57" t="s">
        <v>30</v>
      </c>
      <c r="E16" s="57" t="s">
        <v>31</v>
      </c>
      <c r="F16" s="57" t="s">
        <v>32</v>
      </c>
      <c r="G16" s="57" t="s">
        <v>33</v>
      </c>
      <c r="H16" s="57" t="s">
        <v>34</v>
      </c>
      <c r="I16" s="170" t="s">
        <v>35</v>
      </c>
    </row>
    <row r="17" spans="2:11" ht="88.15" customHeight="1">
      <c r="B17" s="870"/>
      <c r="C17" s="560"/>
      <c r="D17" s="29" t="s">
        <v>192</v>
      </c>
      <c r="E17" s="29" t="s">
        <v>390</v>
      </c>
      <c r="F17" s="29" t="s">
        <v>391</v>
      </c>
      <c r="G17" s="29" t="s">
        <v>392</v>
      </c>
      <c r="H17" s="29" t="s">
        <v>393</v>
      </c>
      <c r="I17" s="29" t="s">
        <v>394</v>
      </c>
      <c r="K17" s="626" t="s">
        <v>664</v>
      </c>
    </row>
    <row r="18" spans="2:12" ht="26.45" customHeight="1">
      <c r="B18" s="21"/>
      <c r="C18" s="21"/>
      <c r="D18" s="58"/>
      <c r="E18" s="58"/>
      <c r="F18" s="58"/>
      <c r="G18" s="58"/>
      <c r="H18" s="407" t="s">
        <v>89</v>
      </c>
      <c r="I18" s="407" t="s">
        <v>90</v>
      </c>
      <c r="K18" s="407"/>
      <c r="L18" s="627"/>
    </row>
    <row r="19" spans="2:12" ht="26.45" customHeight="1">
      <c r="B19" s="851" t="s">
        <v>621</v>
      </c>
      <c r="C19" s="852"/>
      <c r="D19" s="584"/>
      <c r="E19" s="581"/>
      <c r="F19" s="581"/>
      <c r="G19" s="582">
        <f>'Fac Conv'!$C$136</f>
        <v>0</v>
      </c>
      <c r="H19" s="582">
        <f aca="true" t="shared" si="0" ref="H19:H44">D19*E19*F19*(1-G19)</f>
        <v>0</v>
      </c>
      <c r="I19" s="583">
        <f aca="true" t="shared" si="1" ref="I19:I45">D19*E19*F19*G19</f>
        <v>0</v>
      </c>
      <c r="K19" s="583">
        <f>((H19-0)*$H$57+(I19-0)*$H$73)*'Fac Conv'!$C$187/1000000</f>
        <v>0</v>
      </c>
      <c r="L19" s="627"/>
    </row>
    <row r="20" spans="2:12" ht="26.45" customHeight="1">
      <c r="B20" s="851" t="s">
        <v>622</v>
      </c>
      <c r="C20" s="852"/>
      <c r="D20" s="584"/>
      <c r="E20" s="581"/>
      <c r="F20" s="581"/>
      <c r="G20" s="582">
        <f>'Fac Conv'!$C$136</f>
        <v>0</v>
      </c>
      <c r="H20" s="582">
        <f t="shared" si="0"/>
        <v>0</v>
      </c>
      <c r="I20" s="583">
        <f t="shared" si="1"/>
        <v>0</v>
      </c>
      <c r="K20" s="583">
        <f>((H20-0)*$H$57+(I20-0)*$H$73)*'Fac Conv'!$C$187/1000000</f>
        <v>0</v>
      </c>
      <c r="L20" s="627"/>
    </row>
    <row r="21" spans="2:12" ht="26.45" customHeight="1">
      <c r="B21" s="851" t="s">
        <v>623</v>
      </c>
      <c r="C21" s="852"/>
      <c r="D21" s="584"/>
      <c r="E21" s="581"/>
      <c r="F21" s="581"/>
      <c r="G21" s="582">
        <f>'Fac Conv'!$C$136</f>
        <v>0</v>
      </c>
      <c r="H21" s="582">
        <f t="shared" si="0"/>
        <v>0</v>
      </c>
      <c r="I21" s="583">
        <f t="shared" si="1"/>
        <v>0</v>
      </c>
      <c r="K21" s="583">
        <f>((H21-0)*$H$57+(I21-0)*$H$73)*'Fac Conv'!$C$187/1000000</f>
        <v>0</v>
      </c>
      <c r="L21" s="627"/>
    </row>
    <row r="22" spans="2:12" ht="26.45" customHeight="1">
      <c r="B22" s="562" t="s">
        <v>624</v>
      </c>
      <c r="C22" s="561" t="s">
        <v>625</v>
      </c>
      <c r="D22" s="578">
        <f>'IP 6B1'!F15+'IP 6B1'!F16+'IP 6B1'!F17+'IP 6B1'!F18+'IP 6B1'!F19+'IP 6B1'!F20+'IP 6B1'!F21+'IP 6B1'!F22+'IP 6B1'!F23+'IP 6B1'!F24+'IP 6B1'!F25+'IP 6B1'!F26+'IP 6B1'!F27</f>
        <v>1760230.6006</v>
      </c>
      <c r="E22" s="568" t="s">
        <v>568</v>
      </c>
      <c r="F22" s="568" t="s">
        <v>521</v>
      </c>
      <c r="G22" s="569">
        <f>'Fac Conv'!$C$136</f>
        <v>0</v>
      </c>
      <c r="H22" s="569">
        <f t="shared" si="0"/>
        <v>93820291.01197998</v>
      </c>
      <c r="I22" s="570">
        <f t="shared" si="1"/>
        <v>0</v>
      </c>
      <c r="K22" s="570">
        <f>((H22-0)*$H$57+(I22-0)*$H$73)*'Fac Conv'!$C$187/1000000</f>
        <v>88.66017500632108</v>
      </c>
      <c r="L22" s="627"/>
    </row>
    <row r="23" spans="2:12" ht="26.45" customHeight="1">
      <c r="B23" s="562"/>
      <c r="C23" s="561" t="s">
        <v>626</v>
      </c>
      <c r="D23" s="566">
        <f>'IP 6B1'!F58+'IP 6B1'!F65</f>
        <v>1422897.8391673502</v>
      </c>
      <c r="E23" s="568" t="s">
        <v>564</v>
      </c>
      <c r="F23" s="571">
        <v>6.3</v>
      </c>
      <c r="G23" s="569">
        <f>'Fac Conv'!$C$136</f>
        <v>0</v>
      </c>
      <c r="H23" s="569">
        <f t="shared" si="0"/>
        <v>25996343.521587487</v>
      </c>
      <c r="I23" s="570">
        <f t="shared" si="1"/>
        <v>0</v>
      </c>
      <c r="K23" s="570">
        <f>((H23-0)*$H$57+(I23-0)*$H$73)*'Fac Conv'!$C$187/1000000</f>
        <v>24.566544627900175</v>
      </c>
      <c r="L23" s="627"/>
    </row>
    <row r="24" spans="2:12" ht="26.45" customHeight="1">
      <c r="B24" s="562"/>
      <c r="C24" s="561" t="s">
        <v>627</v>
      </c>
      <c r="D24" s="566">
        <f>'IP 6B1'!F57</f>
        <v>11799.596662936</v>
      </c>
      <c r="E24" s="568">
        <v>1.5</v>
      </c>
      <c r="F24" s="571">
        <v>23</v>
      </c>
      <c r="G24" s="569">
        <f>'Fac Conv'!$C$136</f>
        <v>0</v>
      </c>
      <c r="H24" s="569">
        <f t="shared" si="0"/>
        <v>407086.084871292</v>
      </c>
      <c r="I24" s="570">
        <f t="shared" si="1"/>
        <v>0</v>
      </c>
      <c r="K24" s="570">
        <f>((H24-0)*$H$57+(I24-0)*$H$73)*'Fac Conv'!$C$187/1000000</f>
        <v>0.384696350203371</v>
      </c>
      <c r="L24" s="627"/>
    </row>
    <row r="25" spans="2:12" ht="26.45" customHeight="1">
      <c r="B25" s="562"/>
      <c r="C25" s="598" t="s">
        <v>628</v>
      </c>
      <c r="D25" s="599"/>
      <c r="E25" s="576">
        <v>4.1</v>
      </c>
      <c r="F25" s="576">
        <v>13</v>
      </c>
      <c r="G25" s="574">
        <f>'Fac Conv'!$C$136</f>
        <v>0</v>
      </c>
      <c r="H25" s="574"/>
      <c r="I25" s="575"/>
      <c r="K25" s="575">
        <f>((H25-0)*$H$57+(I25-0)*$H$73)*'Fac Conv'!$C$187/1000000</f>
        <v>0</v>
      </c>
      <c r="L25" s="627"/>
    </row>
    <row r="26" spans="2:12" ht="26.45" customHeight="1">
      <c r="B26" s="562"/>
      <c r="C26" s="561" t="s">
        <v>496</v>
      </c>
      <c r="D26" s="566">
        <f>'IP 6B1'!F37+'IP 6B1'!F38+'IP 6B1'!F39+'IP 6B1'!F40+'IP 6B1'!F41+'IP 6B1'!F42+'IP 6B1'!F43+'IP 6B1'!F44+'IP 6B1'!F55</f>
        <v>852356.5218910002</v>
      </c>
      <c r="E26" s="571">
        <v>2.7</v>
      </c>
      <c r="F26" s="571">
        <v>7</v>
      </c>
      <c r="G26" s="569">
        <f>'Fac Conv'!$C$136</f>
        <v>0</v>
      </c>
      <c r="H26" s="569">
        <f t="shared" si="0"/>
        <v>16109538.263739904</v>
      </c>
      <c r="I26" s="570">
        <f t="shared" si="1"/>
        <v>0</v>
      </c>
      <c r="K26" s="570">
        <f>((H26-0)*$H$57+(I26-0)*$H$73)*'Fac Conv'!$C$187/1000000</f>
        <v>15.223513659234213</v>
      </c>
      <c r="L26" s="627"/>
    </row>
    <row r="27" spans="2:12" ht="26.45" customHeight="1">
      <c r="B27" s="562"/>
      <c r="C27" s="561" t="s">
        <v>629</v>
      </c>
      <c r="D27" s="566">
        <f>'IP 6B1'!F45</f>
        <v>1203491.711</v>
      </c>
      <c r="E27" s="571">
        <v>3.2</v>
      </c>
      <c r="F27" s="571">
        <v>11</v>
      </c>
      <c r="G27" s="569">
        <f>'Fac Conv'!$C$136</f>
        <v>0</v>
      </c>
      <c r="H27" s="569">
        <f t="shared" si="0"/>
        <v>42362908.227199994</v>
      </c>
      <c r="I27" s="570">
        <f t="shared" si="1"/>
        <v>0</v>
      </c>
      <c r="K27" s="570">
        <f>((H27-0)*$H$57+(I27-0)*$H$73)*'Fac Conv'!$C$187/1000000</f>
        <v>40.032948274704005</v>
      </c>
      <c r="L27" s="627"/>
    </row>
    <row r="28" spans="2:12" ht="26.45" customHeight="1">
      <c r="B28" s="562"/>
      <c r="C28" s="561" t="s">
        <v>630</v>
      </c>
      <c r="D28" s="578">
        <f>'IP 6B1'!F121+'IP 6B1'!F122+'IP 6B1'!F123+'IP 6B1'!F124+'IP 6B1'!F125</f>
        <v>1107700</v>
      </c>
      <c r="E28" s="571">
        <v>2.5</v>
      </c>
      <c r="F28" s="571">
        <v>13</v>
      </c>
      <c r="G28" s="569">
        <f>'Fac Conv'!$C$136</f>
        <v>0</v>
      </c>
      <c r="H28" s="569">
        <f t="shared" si="0"/>
        <v>36000250</v>
      </c>
      <c r="I28" s="570">
        <f t="shared" si="1"/>
        <v>0</v>
      </c>
      <c r="K28" s="570">
        <f>((H28-0)*$H$57+(I28-0)*$H$73)*'Fac Conv'!$C$187/1000000</f>
        <v>34.02023625000001</v>
      </c>
      <c r="L28" s="627"/>
    </row>
    <row r="29" spans="2:12" ht="26.45" customHeight="1">
      <c r="B29" s="562"/>
      <c r="C29" s="561" t="s">
        <v>631</v>
      </c>
      <c r="D29" s="578">
        <f>'IP 6B1'!F34+'IP 6B1'!F35+'IP 6B1'!F36</f>
        <v>369887.4</v>
      </c>
      <c r="E29" s="572">
        <v>0.85</v>
      </c>
      <c r="F29" s="572">
        <v>3.1</v>
      </c>
      <c r="G29" s="569">
        <f>'Fac Conv'!$C$136</f>
        <v>0</v>
      </c>
      <c r="H29" s="569">
        <f t="shared" si="0"/>
        <v>974653.2990000001</v>
      </c>
      <c r="I29" s="570">
        <f t="shared" si="1"/>
        <v>0</v>
      </c>
      <c r="K29" s="570">
        <f>((H29-0)*$H$57+(I29-0)*$H$73)*'Fac Conv'!$C$187/1000000</f>
        <v>0.9210473675550003</v>
      </c>
      <c r="L29" s="627"/>
    </row>
    <row r="30" spans="2:12" ht="26.45" customHeight="1">
      <c r="B30" s="562"/>
      <c r="C30" s="577" t="s">
        <v>632</v>
      </c>
      <c r="D30" s="579">
        <f>'IP 6B1'!F46</f>
        <v>42329.134659999996</v>
      </c>
      <c r="E30" s="576">
        <v>9</v>
      </c>
      <c r="F30" s="576" t="s">
        <v>189</v>
      </c>
      <c r="G30" s="574">
        <f>'Fac Conv'!$C$136</f>
        <v>0</v>
      </c>
      <c r="H30" s="574"/>
      <c r="I30" s="575"/>
      <c r="K30" s="575">
        <f>((H30-0)*$H$57+(I30-0)*$H$73)*'Fac Conv'!$C$187/1000000</f>
        <v>0</v>
      </c>
      <c r="L30" s="627"/>
    </row>
    <row r="31" spans="2:12" ht="26.45" customHeight="1">
      <c r="B31" s="562"/>
      <c r="C31" s="561" t="s">
        <v>505</v>
      </c>
      <c r="D31" s="578">
        <f>'IP 6B1'!F59+'IP 6B1'!F60+'IP 6B1'!F61+'IP 6B1'!F62+'IP 6B1'!F63</f>
        <v>2193654.99773</v>
      </c>
      <c r="E31" s="571">
        <v>2</v>
      </c>
      <c r="F31" s="571">
        <v>2</v>
      </c>
      <c r="G31" s="569">
        <f>'Fac Conv'!$C$136</f>
        <v>0</v>
      </c>
      <c r="H31" s="569">
        <f>D31*E31*F31*(1-G31)</f>
        <v>8774619.99092</v>
      </c>
      <c r="I31" s="570">
        <f>D31*E31*F31*G31</f>
        <v>0</v>
      </c>
      <c r="K31" s="570">
        <f>((H31-0)*$H$57+(I31-0)*$H$73)*'Fac Conv'!$C$187/1000000</f>
        <v>8.292015891419402</v>
      </c>
      <c r="L31" s="627"/>
    </row>
    <row r="32" spans="2:12" ht="26.45" customHeight="1" thickBot="1">
      <c r="B32" s="562"/>
      <c r="C32" s="561" t="s">
        <v>510</v>
      </c>
      <c r="D32" s="578">
        <f>'IP 6B1'!F28+'IP 6B1'!F29+'IP 6B1'!F30+'IP 6B1'!F31+'IP 6B1'!F32+'IP 6B1'!F33+'IP 6B1'!F52+'IP 6B1'!F53+'IP 6B1'!F54</f>
        <v>362077.028733</v>
      </c>
      <c r="E32" s="571">
        <v>5</v>
      </c>
      <c r="F32" s="571">
        <v>20</v>
      </c>
      <c r="G32" s="569">
        <f>'Fac Conv'!$C$136</f>
        <v>0</v>
      </c>
      <c r="H32" s="569">
        <f t="shared" si="0"/>
        <v>36207702.8733</v>
      </c>
      <c r="I32" s="570">
        <f t="shared" si="1"/>
        <v>0</v>
      </c>
      <c r="K32" s="629">
        <f>((H32-0)*$H$57+(I32-0)*$H$73)*'Fac Conv'!$C$187/1000000</f>
        <v>34.21627921526851</v>
      </c>
      <c r="L32" s="627"/>
    </row>
    <row r="33" spans="2:12" ht="26.45" customHeight="1" thickBot="1" thickTop="1">
      <c r="B33" s="562" t="s">
        <v>638</v>
      </c>
      <c r="C33" s="561" t="s">
        <v>634</v>
      </c>
      <c r="D33" s="578">
        <f>'IP 6B1'!F72+'IP 6B1'!F73+'IP 6B1'!F74+'IP 6B1'!F75+'IP 6B1'!F76+'IP 6B1'!F77+'IP 6B1'!F78+'IP 6B1'!F79+'IP 6B1'!F80+'IP 6B1'!F81+'IP 6B1'!F82+'IP 6B1'!F83+'IP 6B1'!F84+'IP 6B1'!F85</f>
        <v>407695.49</v>
      </c>
      <c r="E33" s="571">
        <v>9</v>
      </c>
      <c r="F33" s="571">
        <v>162</v>
      </c>
      <c r="G33" s="569">
        <f>'Fac Conv'!$C$136</f>
        <v>0</v>
      </c>
      <c r="H33" s="569">
        <f t="shared" si="0"/>
        <v>594420024.4200001</v>
      </c>
      <c r="I33" s="570">
        <f t="shared" si="1"/>
        <v>0</v>
      </c>
      <c r="K33" s="631">
        <f>((H33-0)*$H$57+(I33-0)*$H$73)*'Fac Conv'!$C$187/1000000</f>
        <v>561.7269230769001</v>
      </c>
      <c r="L33" s="627"/>
    </row>
    <row r="34" spans="2:12" ht="26.45" customHeight="1" thickTop="1">
      <c r="B34" s="562"/>
      <c r="C34" s="580" t="s">
        <v>635</v>
      </c>
      <c r="D34" s="584"/>
      <c r="E34" s="596">
        <v>9</v>
      </c>
      <c r="F34" s="596">
        <v>162</v>
      </c>
      <c r="G34" s="582">
        <f>'Fac Conv'!$C$136</f>
        <v>0</v>
      </c>
      <c r="H34" s="582"/>
      <c r="I34" s="583"/>
      <c r="K34" s="630">
        <f>((H34-0)*$H$57+(I34-0)*$H$73)*'Fac Conv'!$C$187/1000000</f>
        <v>0</v>
      </c>
      <c r="L34" s="627"/>
    </row>
    <row r="35" spans="2:12" ht="26.45" customHeight="1">
      <c r="B35" s="562"/>
      <c r="C35" s="580" t="s">
        <v>633</v>
      </c>
      <c r="D35" s="584">
        <f>'IP 6B1'!F86+'IP 6B1'!F87</f>
        <v>0</v>
      </c>
      <c r="E35" s="596">
        <v>9</v>
      </c>
      <c r="F35" s="596">
        <v>162</v>
      </c>
      <c r="G35" s="582">
        <f>'Fac Conv'!$C$136</f>
        <v>0</v>
      </c>
      <c r="H35" s="582"/>
      <c r="I35" s="583"/>
      <c r="K35" s="583">
        <f>((H35-0)*$H$57+(I35-0)*$H$73)*'Fac Conv'!$C$187/1000000</f>
        <v>0</v>
      </c>
      <c r="L35" s="627"/>
    </row>
    <row r="36" spans="2:12" ht="26.45" customHeight="1">
      <c r="B36" s="618" t="s">
        <v>641</v>
      </c>
      <c r="C36" s="619"/>
      <c r="D36" s="584"/>
      <c r="E36" s="581"/>
      <c r="F36" s="581"/>
      <c r="G36" s="582"/>
      <c r="H36" s="582"/>
      <c r="I36" s="583"/>
      <c r="K36" s="583"/>
      <c r="L36" s="627"/>
    </row>
    <row r="37" spans="2:12" ht="26.45" customHeight="1">
      <c r="B37" s="562"/>
      <c r="C37" s="580" t="s">
        <v>636</v>
      </c>
      <c r="D37" s="600"/>
      <c r="E37" s="597">
        <v>1</v>
      </c>
      <c r="F37" s="597">
        <v>0.6</v>
      </c>
      <c r="G37" s="582">
        <f>'Fac Conv'!$C$136</f>
        <v>0</v>
      </c>
      <c r="H37" s="582"/>
      <c r="I37" s="583"/>
      <c r="K37" s="583">
        <f>((H37-0)*$H$57+(I37-0)*$H$73)*'Fac Conv'!$C$187/1000000</f>
        <v>0</v>
      </c>
      <c r="L37" s="627"/>
    </row>
    <row r="38" spans="2:12" ht="26.45" customHeight="1">
      <c r="B38" s="562"/>
      <c r="C38" s="580" t="s">
        <v>637</v>
      </c>
      <c r="D38" s="600"/>
      <c r="E38" s="597">
        <v>1</v>
      </c>
      <c r="F38" s="597">
        <v>0.6</v>
      </c>
      <c r="G38" s="582">
        <f>'Fac Conv'!$C$136</f>
        <v>0</v>
      </c>
      <c r="H38" s="582"/>
      <c r="I38" s="583"/>
      <c r="K38" s="583">
        <f>((H38-0)*$H$57+(I38-0)*$H$73)*'Fac Conv'!$C$187/1000000</f>
        <v>0</v>
      </c>
      <c r="L38" s="627"/>
    </row>
    <row r="39" spans="2:12" ht="26.45" customHeight="1">
      <c r="B39" s="562"/>
      <c r="C39" s="561" t="s">
        <v>633</v>
      </c>
      <c r="D39" s="567">
        <f>'IP 6B1'!F88+'IP 6B1'!F89+'IP 6B1'!F90</f>
        <v>5350954.609780744</v>
      </c>
      <c r="E39" s="374">
        <v>1</v>
      </c>
      <c r="F39" s="374">
        <v>0.6</v>
      </c>
      <c r="G39" s="569">
        <f>'Fac Conv'!$C$136</f>
        <v>0</v>
      </c>
      <c r="H39" s="569">
        <f t="shared" si="0"/>
        <v>3210572.7658684463</v>
      </c>
      <c r="I39" s="570">
        <f t="shared" si="1"/>
        <v>0</v>
      </c>
      <c r="K39" s="570">
        <f>((H39-0)*$H$57+(I39-0)*$H$73)*'Fac Conv'!$C$187/1000000</f>
        <v>3.0339912637456825</v>
      </c>
      <c r="L39" s="627"/>
    </row>
    <row r="40" spans="2:12" ht="26.45" customHeight="1">
      <c r="B40" s="853" t="s">
        <v>639</v>
      </c>
      <c r="C40" s="854"/>
      <c r="D40" s="600">
        <f>'IP 6B1'!F110+'IP 6B1'!F111+'IP 6B1'!F112</f>
        <v>0</v>
      </c>
      <c r="E40" s="597">
        <v>3.7</v>
      </c>
      <c r="F40" s="597">
        <v>0.6</v>
      </c>
      <c r="G40" s="582">
        <f>'Fac Conv'!$C$136</f>
        <v>0</v>
      </c>
      <c r="H40" s="582">
        <f t="shared" si="0"/>
        <v>0</v>
      </c>
      <c r="I40" s="583">
        <f t="shared" si="1"/>
        <v>0</v>
      </c>
      <c r="K40" s="583">
        <f>((H40-0)*$H$57+(I40-0)*$H$73)*'Fac Conv'!$C$187/1000000</f>
        <v>0</v>
      </c>
      <c r="L40" s="627"/>
    </row>
    <row r="41" spans="2:12" ht="26.45" customHeight="1">
      <c r="B41" s="618" t="s">
        <v>504</v>
      </c>
      <c r="C41" s="619"/>
      <c r="D41" s="567">
        <f>'IP 6B1'!F95+'IP 6B1'!F96+'IP 6B1'!F103+'IP 6B1'!F104+'IP 6B1'!F105+'IP 6B1'!F106+'IP 6B1'!F107+'IP 6B1'!F108+'IP 6B1'!F109</f>
        <v>306970.39187299996</v>
      </c>
      <c r="E41" s="374">
        <v>0.85</v>
      </c>
      <c r="F41" s="374">
        <v>3</v>
      </c>
      <c r="G41" s="569">
        <f>'Fac Conv'!$C$136</f>
        <v>0</v>
      </c>
      <c r="H41" s="569">
        <f t="shared" si="0"/>
        <v>782774.4992761499</v>
      </c>
      <c r="I41" s="570">
        <f t="shared" si="1"/>
        <v>0</v>
      </c>
      <c r="K41" s="570">
        <f>((H41-0)*$H$57+(I41-0)*$H$73)*'Fac Conv'!$C$187/1000000</f>
        <v>0.7397219018159616</v>
      </c>
      <c r="L41" s="627"/>
    </row>
    <row r="42" spans="2:12" ht="26.45" customHeight="1">
      <c r="B42" s="618" t="s">
        <v>492</v>
      </c>
      <c r="C42" s="619"/>
      <c r="D42" s="567">
        <f>'IP 6B1'!F56+'IP 6B1'!F64</f>
        <v>3434.4883729999997</v>
      </c>
      <c r="E42" s="374">
        <v>11</v>
      </c>
      <c r="F42" s="374">
        <v>24</v>
      </c>
      <c r="G42" s="569">
        <f>'Fac Conv'!$C$136</f>
        <v>0</v>
      </c>
      <c r="H42" s="569">
        <f t="shared" si="0"/>
        <v>906704.9304719998</v>
      </c>
      <c r="I42" s="570">
        <f t="shared" si="1"/>
        <v>0</v>
      </c>
      <c r="K42" s="570">
        <f>((H42-0)*$H$57+(I42-0)*$H$73)*'Fac Conv'!$C$187/1000000</f>
        <v>0.85683615929604</v>
      </c>
      <c r="L42" s="627"/>
    </row>
    <row r="43" spans="2:12" ht="26.45" customHeight="1">
      <c r="B43" s="593" t="s">
        <v>508</v>
      </c>
      <c r="C43" s="594"/>
      <c r="D43" s="567">
        <f>'IP 6B1'!F66+'IP 6B1'!F67+'IP 6B1'!F68+'IP 6B1'!F69+'IP 6B1'!F70+'IP 6B1'!F71</f>
        <v>31893.511061000005</v>
      </c>
      <c r="E43" s="374">
        <v>0.9</v>
      </c>
      <c r="F43" s="374">
        <v>172</v>
      </c>
      <c r="G43" s="569">
        <f>'Fac Conv'!$C$136</f>
        <v>0</v>
      </c>
      <c r="H43" s="569">
        <f t="shared" si="0"/>
        <v>4937115.512242801</v>
      </c>
      <c r="I43" s="570">
        <f t="shared" si="1"/>
        <v>0</v>
      </c>
      <c r="K43" s="570">
        <f>((H43-0)*$H$57+(I43-0)*$H$73)*'Fac Conv'!$C$187/1000000</f>
        <v>4.665574159069447</v>
      </c>
      <c r="L43" s="627"/>
    </row>
    <row r="44" spans="2:12" ht="26.45" customHeight="1">
      <c r="B44" s="593" t="s">
        <v>499</v>
      </c>
      <c r="C44" s="594"/>
      <c r="D44" s="567">
        <f>'IP 6B1'!F91+'IP 6B1'!F92+'IP 6B1'!F93</f>
        <v>35003.90035045001</v>
      </c>
      <c r="E44" s="374">
        <v>3</v>
      </c>
      <c r="F44" s="374">
        <v>67</v>
      </c>
      <c r="G44" s="569">
        <f>'Fac Conv'!$C$136</f>
        <v>0</v>
      </c>
      <c r="H44" s="569">
        <f t="shared" si="0"/>
        <v>7035783.970440451</v>
      </c>
      <c r="I44" s="570">
        <f t="shared" si="1"/>
        <v>0</v>
      </c>
      <c r="K44" s="570">
        <f>((H44-0)*$H$57+(I44-0)*$H$73)*'Fac Conv'!$C$187/1000000</f>
        <v>6.648815852066227</v>
      </c>
      <c r="L44" s="627"/>
    </row>
    <row r="45" spans="2:12" ht="26.45" customHeight="1">
      <c r="B45" s="593" t="s">
        <v>500</v>
      </c>
      <c r="C45" s="594"/>
      <c r="D45" s="567">
        <f>'IP 6B1'!F97+'IP 6B1'!F98+'IP 6B1'!F99+'IP 6B1'!F100+'IP 6B1'!F101+'IP 6B1'!F102</f>
        <v>0</v>
      </c>
      <c r="E45" s="374">
        <v>5.5</v>
      </c>
      <c r="F45" s="374">
        <v>5.5</v>
      </c>
      <c r="G45" s="569">
        <f>'Fac Conv'!$C$136</f>
        <v>0</v>
      </c>
      <c r="H45" s="569">
        <f>D45*E45*F45*(1-G45)</f>
        <v>0</v>
      </c>
      <c r="I45" s="570">
        <f t="shared" si="1"/>
        <v>0</v>
      </c>
      <c r="K45" s="570">
        <f>((H45-0)*$H$57+(I45-0)*$H$73)*'Fac Conv'!$C$187/1000000</f>
        <v>0</v>
      </c>
      <c r="L45" s="627"/>
    </row>
    <row r="46" spans="2:14" ht="30.75" customHeight="1">
      <c r="B46" s="855" t="s">
        <v>640</v>
      </c>
      <c r="C46" s="856"/>
      <c r="D46" s="623"/>
      <c r="E46" s="592"/>
      <c r="F46" s="592"/>
      <c r="G46" s="592"/>
      <c r="H46" s="591">
        <f>SUM(H19:H45)</f>
        <v>871946369.3708987</v>
      </c>
      <c r="I46" s="591">
        <f>SUM(I19:I45)</f>
        <v>0</v>
      </c>
      <c r="J46" s="14"/>
      <c r="K46" s="632">
        <f>SUM(K19:K45)</f>
        <v>823.9893190554992</v>
      </c>
      <c r="L46" s="627"/>
      <c r="M46" s="49"/>
      <c r="N46" s="50"/>
    </row>
    <row r="47" spans="2:14" ht="15">
      <c r="B47" s="14" t="s">
        <v>402</v>
      </c>
      <c r="C47" s="14"/>
      <c r="D47" s="14"/>
      <c r="E47" s="14"/>
      <c r="F47" s="14"/>
      <c r="G47" s="14"/>
      <c r="H47" s="14"/>
      <c r="I47" s="14"/>
      <c r="K47" s="628" t="s">
        <v>666</v>
      </c>
      <c r="L47" s="169"/>
      <c r="M47" s="49"/>
      <c r="N47" s="50"/>
    </row>
    <row r="48" spans="2:14" ht="15">
      <c r="B48" s="294" t="s">
        <v>667</v>
      </c>
      <c r="C48" s="406"/>
      <c r="D48" s="406"/>
      <c r="E48" s="406"/>
      <c r="F48" s="406"/>
      <c r="G48" s="406"/>
      <c r="H48" s="406"/>
      <c r="I48" s="406"/>
      <c r="K48" s="313"/>
      <c r="L48" s="313"/>
      <c r="M48" s="49"/>
      <c r="N48" s="50"/>
    </row>
    <row r="49" spans="2:14" ht="24" customHeight="1">
      <c r="B49" s="865" t="s">
        <v>617</v>
      </c>
      <c r="C49" s="865"/>
      <c r="D49" s="865"/>
      <c r="E49" s="865"/>
      <c r="F49" s="865"/>
      <c r="G49" s="865"/>
      <c r="H49" s="865"/>
      <c r="I49" s="865"/>
      <c r="K49" s="616"/>
      <c r="L49" s="616"/>
      <c r="M49" s="49"/>
      <c r="N49" s="50"/>
    </row>
    <row r="50" spans="3:8" ht="15">
      <c r="C50" s="18"/>
      <c r="D50" s="18"/>
      <c r="E50" s="18"/>
      <c r="F50" s="18"/>
      <c r="G50" s="18"/>
      <c r="H50" s="18"/>
    </row>
    <row r="51" spans="3:14" ht="12.75" customHeight="1">
      <c r="C51" s="860" t="s">
        <v>341</v>
      </c>
      <c r="D51" s="860"/>
      <c r="E51" s="860"/>
      <c r="F51" s="860"/>
      <c r="G51" s="860"/>
      <c r="H51" s="860"/>
      <c r="K51" s="857"/>
      <c r="L51" s="857"/>
      <c r="M51" s="49"/>
      <c r="N51" s="50"/>
    </row>
    <row r="52" spans="2:8" ht="15" customHeight="1">
      <c r="B52" s="369"/>
      <c r="C52" s="61" t="s">
        <v>30</v>
      </c>
      <c r="D52" s="61" t="s">
        <v>31</v>
      </c>
      <c r="E52" s="61" t="s">
        <v>32</v>
      </c>
      <c r="F52" s="61" t="s">
        <v>33</v>
      </c>
      <c r="G52" s="61" t="s">
        <v>34</v>
      </c>
      <c r="H52" s="61" t="s">
        <v>35</v>
      </c>
    </row>
    <row r="53" spans="2:8" ht="102">
      <c r="B53" s="370"/>
      <c r="C53" s="29" t="s">
        <v>389</v>
      </c>
      <c r="D53" s="29" t="s">
        <v>388</v>
      </c>
      <c r="E53" s="29" t="s">
        <v>384</v>
      </c>
      <c r="F53" s="29" t="s">
        <v>91</v>
      </c>
      <c r="G53" s="29" t="s">
        <v>386</v>
      </c>
      <c r="H53" s="29" t="s">
        <v>387</v>
      </c>
    </row>
    <row r="54" spans="2:8" ht="12.75">
      <c r="B54" s="371"/>
      <c r="C54" s="374"/>
      <c r="D54" s="374"/>
      <c r="E54" s="375"/>
      <c r="F54" s="374" t="s">
        <v>92</v>
      </c>
      <c r="G54" s="374"/>
      <c r="H54" s="374" t="s">
        <v>93</v>
      </c>
    </row>
    <row r="55" spans="2:8" ht="12.75">
      <c r="B55" s="372"/>
      <c r="C55" s="376" t="s">
        <v>94</v>
      </c>
      <c r="D55" s="417">
        <f>'Fac Conv'!$D$125</f>
        <v>0.2</v>
      </c>
      <c r="E55" s="417">
        <f>'Fac Conv'!$D$126</f>
        <v>0.9</v>
      </c>
      <c r="F55" s="25">
        <f>D55*E55</f>
        <v>0.18000000000000002</v>
      </c>
      <c r="G55" s="59"/>
      <c r="H55" s="59"/>
    </row>
    <row r="56" spans="2:8" ht="12.75">
      <c r="B56" s="372"/>
      <c r="C56" s="376"/>
      <c r="D56" s="59"/>
      <c r="E56" s="59"/>
      <c r="F56" s="59"/>
      <c r="G56" s="59"/>
      <c r="H56" s="59"/>
    </row>
    <row r="57" spans="1:8" ht="12.75">
      <c r="A57" s="14"/>
      <c r="B57" s="373"/>
      <c r="C57" s="59"/>
      <c r="D57" s="377"/>
      <c r="E57" s="377" t="s">
        <v>385</v>
      </c>
      <c r="F57" s="60">
        <f>SUM(F55:F56)</f>
        <v>0.18000000000000002</v>
      </c>
      <c r="G57" s="25">
        <f>'Fac Conv'!C131</f>
        <v>0.25</v>
      </c>
      <c r="H57" s="66">
        <f>F57*G57</f>
        <v>0.045000000000000005</v>
      </c>
    </row>
    <row r="58" spans="1:8" ht="12.75">
      <c r="A58" s="14"/>
      <c r="C58" s="7" t="s">
        <v>403</v>
      </c>
      <c r="D58" s="403"/>
      <c r="E58" s="403"/>
      <c r="F58" s="403"/>
      <c r="G58" s="403"/>
      <c r="H58" s="403"/>
    </row>
    <row r="59" spans="1:8" ht="12.6" customHeight="1">
      <c r="A59" s="14"/>
      <c r="C59" s="866"/>
      <c r="D59" s="866"/>
      <c r="E59" s="866"/>
      <c r="F59" s="866"/>
      <c r="G59" s="866"/>
      <c r="H59" s="866"/>
    </row>
    <row r="60" spans="1:8" ht="12.75">
      <c r="A60" s="14"/>
      <c r="D60" s="312"/>
      <c r="E60" s="312"/>
      <c r="F60" s="312"/>
      <c r="G60" s="312"/>
      <c r="H60" s="312"/>
    </row>
    <row r="61" spans="3:14" ht="51.6" customHeight="1">
      <c r="C61" s="868" t="s">
        <v>377</v>
      </c>
      <c r="D61" s="868"/>
      <c r="E61" s="868"/>
      <c r="F61" s="868"/>
      <c r="G61" s="868"/>
      <c r="H61" s="868"/>
      <c r="I61" s="378"/>
      <c r="K61" s="857"/>
      <c r="L61" s="857"/>
      <c r="M61" s="49"/>
      <c r="N61" s="52"/>
    </row>
    <row r="62" spans="3:14" ht="12.75">
      <c r="C62" s="7" t="s">
        <v>406</v>
      </c>
      <c r="D62" s="403"/>
      <c r="E62" s="403"/>
      <c r="F62" s="403"/>
      <c r="G62" s="403"/>
      <c r="H62" s="403"/>
      <c r="I62" s="378"/>
      <c r="K62" s="404"/>
      <c r="L62" s="404"/>
      <c r="M62" s="49"/>
      <c r="N62" s="52"/>
    </row>
    <row r="63" spans="3:14" ht="25.9" customHeight="1">
      <c r="C63" s="866"/>
      <c r="D63" s="866"/>
      <c r="E63" s="866"/>
      <c r="F63" s="866"/>
      <c r="G63" s="866"/>
      <c r="H63" s="866"/>
      <c r="I63" s="378"/>
      <c r="K63" s="858"/>
      <c r="L63" s="858"/>
      <c r="M63" s="49"/>
      <c r="N63" s="52"/>
    </row>
    <row r="64" spans="4:14" ht="12.75">
      <c r="D64" s="312"/>
      <c r="E64" s="312"/>
      <c r="F64" s="312"/>
      <c r="G64" s="312"/>
      <c r="H64" s="312"/>
      <c r="I64" s="378"/>
      <c r="K64" s="314"/>
      <c r="L64" s="314"/>
      <c r="M64" s="49"/>
      <c r="N64" s="52"/>
    </row>
    <row r="65" spans="2:9" ht="12.75">
      <c r="B65" s="865" t="s">
        <v>618</v>
      </c>
      <c r="C65" s="865"/>
      <c r="D65" s="865"/>
      <c r="E65" s="865"/>
      <c r="F65" s="865"/>
      <c r="G65" s="865"/>
      <c r="H65" s="865"/>
      <c r="I65" s="865"/>
    </row>
    <row r="66" spans="3:14" ht="12.75">
      <c r="C66" s="378"/>
      <c r="D66" s="378"/>
      <c r="E66" s="378"/>
      <c r="F66" s="378"/>
      <c r="G66" s="378"/>
      <c r="H66" s="378"/>
      <c r="I66" s="378"/>
      <c r="K66" s="858"/>
      <c r="L66" s="858"/>
      <c r="M66" s="49"/>
      <c r="N66" s="52"/>
    </row>
    <row r="67" spans="2:14" ht="12.75">
      <c r="B67" s="171"/>
      <c r="C67" s="842" t="s">
        <v>381</v>
      </c>
      <c r="D67" s="843"/>
      <c r="E67" s="843"/>
      <c r="F67" s="843"/>
      <c r="G67" s="843"/>
      <c r="H67" s="844"/>
      <c r="K67" s="168"/>
      <c r="L67" s="168"/>
      <c r="M67" s="49"/>
      <c r="N67" s="52"/>
    </row>
    <row r="68" spans="2:14" ht="12.75">
      <c r="B68" s="171"/>
      <c r="C68" s="61" t="s">
        <v>30</v>
      </c>
      <c r="D68" s="61" t="s">
        <v>31</v>
      </c>
      <c r="E68" s="61" t="s">
        <v>32</v>
      </c>
      <c r="F68" s="61" t="s">
        <v>33</v>
      </c>
      <c r="G68" s="61" t="s">
        <v>34</v>
      </c>
      <c r="H68" s="61" t="s">
        <v>35</v>
      </c>
      <c r="K68" s="168"/>
      <c r="L68" s="168"/>
      <c r="M68" s="49"/>
      <c r="N68" s="52"/>
    </row>
    <row r="69" spans="2:14" ht="89.25">
      <c r="B69" s="171"/>
      <c r="C69" s="382" t="s">
        <v>379</v>
      </c>
      <c r="D69" s="637" t="s">
        <v>380</v>
      </c>
      <c r="E69" s="620" t="s">
        <v>384</v>
      </c>
      <c r="F69" s="61" t="s">
        <v>91</v>
      </c>
      <c r="G69" s="382" t="s">
        <v>383</v>
      </c>
      <c r="H69" s="637" t="s">
        <v>382</v>
      </c>
      <c r="K69" s="168"/>
      <c r="L69" s="168"/>
      <c r="M69" s="49"/>
      <c r="N69" s="52"/>
    </row>
    <row r="70" spans="2:14" ht="12.75">
      <c r="B70" s="171"/>
      <c r="C70" s="374"/>
      <c r="D70" s="374"/>
      <c r="E70" s="374"/>
      <c r="F70" s="374" t="s">
        <v>92</v>
      </c>
      <c r="G70" s="374"/>
      <c r="H70" s="374" t="s">
        <v>93</v>
      </c>
      <c r="K70" s="168"/>
      <c r="L70" s="168"/>
      <c r="M70" s="49"/>
      <c r="N70" s="52"/>
    </row>
    <row r="71" spans="2:14" ht="12.75">
      <c r="B71" s="171"/>
      <c r="C71" s="376" t="s">
        <v>94</v>
      </c>
      <c r="D71" s="25">
        <v>0</v>
      </c>
      <c r="E71" s="25"/>
      <c r="F71" s="25">
        <f>D71*E71</f>
        <v>0</v>
      </c>
      <c r="G71" s="59"/>
      <c r="H71" s="59"/>
      <c r="K71" s="168"/>
      <c r="L71" s="168"/>
      <c r="M71" s="49"/>
      <c r="N71" s="52"/>
    </row>
    <row r="72" spans="2:14" ht="12.75">
      <c r="B72" s="171"/>
      <c r="C72" s="65"/>
      <c r="D72" s="65"/>
      <c r="E72" s="65"/>
      <c r="F72" s="25">
        <f>D72*E72</f>
        <v>0</v>
      </c>
      <c r="G72" s="59"/>
      <c r="H72" s="59"/>
      <c r="K72" s="168"/>
      <c r="L72" s="168"/>
      <c r="M72" s="49"/>
      <c r="N72" s="52"/>
    </row>
    <row r="73" spans="2:14" ht="12.75">
      <c r="B73" s="171"/>
      <c r="C73" s="379"/>
      <c r="D73" s="380"/>
      <c r="E73" s="377" t="s">
        <v>385</v>
      </c>
      <c r="F73" s="25">
        <f>SUM(F71:F72)</f>
        <v>0</v>
      </c>
      <c r="G73" s="25"/>
      <c r="H73" s="60">
        <f>F73*G73</f>
        <v>0</v>
      </c>
      <c r="K73" s="168"/>
      <c r="L73" s="168"/>
      <c r="M73" s="49"/>
      <c r="N73" s="52"/>
    </row>
    <row r="74" spans="3:14" ht="12.75">
      <c r="C74" s="7" t="s">
        <v>404</v>
      </c>
      <c r="D74" s="312"/>
      <c r="E74" s="312"/>
      <c r="F74" s="312"/>
      <c r="G74" s="312"/>
      <c r="H74" s="312"/>
      <c r="I74" s="378"/>
      <c r="K74" s="314"/>
      <c r="L74" s="314"/>
      <c r="M74" s="49"/>
      <c r="N74" s="52"/>
    </row>
    <row r="75" spans="2:14" ht="28.15" customHeight="1">
      <c r="B75" s="171"/>
      <c r="C75" s="866"/>
      <c r="D75" s="866"/>
      <c r="E75" s="866"/>
      <c r="F75" s="866"/>
      <c r="G75" s="866"/>
      <c r="H75" s="866"/>
      <c r="K75" s="168"/>
      <c r="L75" s="168"/>
      <c r="M75" s="49"/>
      <c r="N75" s="52"/>
    </row>
    <row r="76" spans="2:14" ht="15">
      <c r="B76" s="171"/>
      <c r="C76" s="403"/>
      <c r="D76" s="403"/>
      <c r="E76" s="403"/>
      <c r="F76" s="403"/>
      <c r="G76" s="403"/>
      <c r="H76" s="403"/>
      <c r="K76" s="404"/>
      <c r="L76" s="404"/>
      <c r="M76" s="49"/>
      <c r="N76" s="52"/>
    </row>
    <row r="77" spans="3:14" ht="51.6" customHeight="1">
      <c r="C77" s="868" t="s">
        <v>399</v>
      </c>
      <c r="D77" s="868"/>
      <c r="E77" s="868"/>
      <c r="F77" s="868"/>
      <c r="G77" s="868"/>
      <c r="H77" s="868"/>
      <c r="I77" s="378"/>
      <c r="K77" s="857"/>
      <c r="L77" s="857"/>
      <c r="M77" s="49"/>
      <c r="N77" s="52"/>
    </row>
    <row r="78" spans="3:14" ht="15">
      <c r="C78" s="7" t="s">
        <v>415</v>
      </c>
      <c r="D78" s="408"/>
      <c r="E78" s="408"/>
      <c r="F78" s="408"/>
      <c r="G78" s="408"/>
      <c r="H78" s="408"/>
      <c r="I78" s="378"/>
      <c r="K78" s="405"/>
      <c r="L78" s="405"/>
      <c r="M78" s="49"/>
      <c r="N78" s="52"/>
    </row>
    <row r="79" spans="3:14" ht="15">
      <c r="C79" s="408"/>
      <c r="D79" s="408"/>
      <c r="E79" s="408"/>
      <c r="F79" s="408"/>
      <c r="G79" s="408"/>
      <c r="H79" s="408"/>
      <c r="I79" s="378"/>
      <c r="K79" s="405"/>
      <c r="L79" s="405"/>
      <c r="M79" s="49"/>
      <c r="N79" s="52"/>
    </row>
    <row r="80" spans="3:14" ht="15">
      <c r="C80" s="408"/>
      <c r="D80" s="408"/>
      <c r="E80" s="408"/>
      <c r="F80" s="408"/>
      <c r="G80" s="408"/>
      <c r="H80" s="408"/>
      <c r="I80" s="378"/>
      <c r="K80" s="405"/>
      <c r="L80" s="405"/>
      <c r="M80" s="49"/>
      <c r="N80" s="52"/>
    </row>
    <row r="81" spans="3:14" s="14" customFormat="1" ht="15">
      <c r="C81" s="408"/>
      <c r="D81" s="408"/>
      <c r="E81" s="408"/>
      <c r="F81" s="408"/>
      <c r="G81" s="408"/>
      <c r="H81" s="408"/>
      <c r="I81" s="411"/>
      <c r="K81" s="410"/>
      <c r="L81" s="410"/>
      <c r="M81" s="157"/>
      <c r="N81" s="43"/>
    </row>
    <row r="82" spans="2:9" ht="15">
      <c r="B82" s="865" t="s">
        <v>619</v>
      </c>
      <c r="C82" s="865"/>
      <c r="D82" s="865"/>
      <c r="E82" s="865"/>
      <c r="F82" s="865"/>
      <c r="G82" s="865"/>
      <c r="H82" s="865"/>
      <c r="I82" s="865"/>
    </row>
    <row r="83" spans="11:14" ht="15">
      <c r="K83" s="859"/>
      <c r="L83" s="859"/>
      <c r="M83" s="53"/>
      <c r="N83" s="54"/>
    </row>
    <row r="84" spans="3:14" ht="15">
      <c r="C84" s="860" t="s">
        <v>342</v>
      </c>
      <c r="D84" s="860"/>
      <c r="E84" s="860"/>
      <c r="F84" s="860"/>
      <c r="G84" s="860"/>
      <c r="H84" s="860"/>
      <c r="K84" s="858"/>
      <c r="L84" s="858"/>
      <c r="M84" s="53"/>
      <c r="N84" s="54"/>
    </row>
    <row r="85" spans="3:14" ht="15">
      <c r="C85" s="867" t="s">
        <v>110</v>
      </c>
      <c r="D85" s="61" t="s">
        <v>30</v>
      </c>
      <c r="E85" s="61" t="s">
        <v>31</v>
      </c>
      <c r="F85" s="61" t="s">
        <v>32</v>
      </c>
      <c r="G85" s="61" t="s">
        <v>33</v>
      </c>
      <c r="H85" s="61" t="s">
        <v>34</v>
      </c>
      <c r="K85" s="859"/>
      <c r="L85" s="859"/>
      <c r="M85" s="53"/>
      <c r="N85" s="54"/>
    </row>
    <row r="86" spans="3:14" ht="63.75">
      <c r="C86" s="867"/>
      <c r="D86" s="61" t="s">
        <v>364</v>
      </c>
      <c r="E86" s="61" t="s">
        <v>365</v>
      </c>
      <c r="F86" s="61" t="s">
        <v>372</v>
      </c>
      <c r="G86" s="61" t="s">
        <v>366</v>
      </c>
      <c r="H86" s="61" t="s">
        <v>367</v>
      </c>
      <c r="I86" s="422" t="s">
        <v>418</v>
      </c>
      <c r="K86" s="67"/>
      <c r="L86" s="67"/>
      <c r="M86" s="67"/>
      <c r="N86" s="67"/>
    </row>
    <row r="87" spans="3:14" ht="22.5">
      <c r="C87" s="58"/>
      <c r="D87" s="383" t="s">
        <v>369</v>
      </c>
      <c r="E87" s="383" t="s">
        <v>370</v>
      </c>
      <c r="F87" s="62" t="s">
        <v>371</v>
      </c>
      <c r="G87" s="63"/>
      <c r="H87" s="63" t="s">
        <v>368</v>
      </c>
      <c r="I87" s="63"/>
      <c r="K87" s="67"/>
      <c r="L87" s="67"/>
      <c r="M87" s="67"/>
      <c r="N87" s="67"/>
    </row>
    <row r="88" spans="3:14" ht="15">
      <c r="C88" s="64" t="s">
        <v>363</v>
      </c>
      <c r="D88" s="60">
        <f>H46</f>
        <v>871946369.3708987</v>
      </c>
      <c r="E88" s="25">
        <f>H57</f>
        <v>0.045000000000000005</v>
      </c>
      <c r="F88" s="60">
        <f>E88*D88</f>
        <v>39237586.621690445</v>
      </c>
      <c r="G88" s="384"/>
      <c r="H88" s="60">
        <f>(F88-G88)/1000000</f>
        <v>39.23758662169045</v>
      </c>
      <c r="I88" s="60">
        <f>H88*'Fac Conv'!$C$187</f>
        <v>823.9893190554994</v>
      </c>
      <c r="K88" s="67"/>
      <c r="L88" s="67"/>
      <c r="M88" s="67"/>
      <c r="N88" s="67"/>
    </row>
    <row r="89" spans="3:14" ht="15">
      <c r="C89" s="64" t="s">
        <v>95</v>
      </c>
      <c r="D89" s="60">
        <f>I46</f>
        <v>0</v>
      </c>
      <c r="E89" s="25">
        <f>H73</f>
        <v>0</v>
      </c>
      <c r="F89" s="60">
        <f>E89*D89</f>
        <v>0</v>
      </c>
      <c r="G89" s="384"/>
      <c r="H89" s="60">
        <f>(F89-G89)/1000000</f>
        <v>0</v>
      </c>
      <c r="I89" s="60"/>
      <c r="K89" s="67"/>
      <c r="L89" s="67"/>
      <c r="M89" s="67"/>
      <c r="N89" s="67"/>
    </row>
    <row r="90" spans="3:14" ht="12.75" customHeight="1">
      <c r="C90" s="379"/>
      <c r="D90" s="380"/>
      <c r="E90" s="381"/>
      <c r="F90" s="381"/>
      <c r="G90" s="25" t="s">
        <v>37</v>
      </c>
      <c r="H90" s="60">
        <f>SUM(H88:H89)</f>
        <v>39.23758662169045</v>
      </c>
      <c r="I90" s="60">
        <f>SUM(I88:I89)</f>
        <v>823.9893190554994</v>
      </c>
      <c r="K90" s="857"/>
      <c r="L90" s="857"/>
      <c r="M90" s="53"/>
      <c r="N90" s="54"/>
    </row>
    <row r="91" spans="3:14" ht="15">
      <c r="C91" s="7" t="s">
        <v>405</v>
      </c>
      <c r="D91" s="403"/>
      <c r="E91" s="403"/>
      <c r="F91" s="403"/>
      <c r="G91" s="403"/>
      <c r="H91" s="403"/>
      <c r="K91" s="51"/>
      <c r="L91" s="51"/>
      <c r="M91" s="53"/>
      <c r="N91" s="54"/>
    </row>
    <row r="92" spans="3:14" ht="25.15" customHeight="1">
      <c r="C92" s="866"/>
      <c r="D92" s="866"/>
      <c r="E92" s="866"/>
      <c r="F92" s="866"/>
      <c r="G92" s="866"/>
      <c r="H92" s="866"/>
      <c r="I92" s="378"/>
      <c r="K92" s="314"/>
      <c r="L92" s="314"/>
      <c r="M92" s="49"/>
      <c r="N92" s="52"/>
    </row>
    <row r="93" spans="3:14" ht="15">
      <c r="C93" s="866"/>
      <c r="D93" s="866"/>
      <c r="E93" s="866"/>
      <c r="F93" s="866"/>
      <c r="G93" s="866"/>
      <c r="H93" s="866"/>
      <c r="K93" s="857"/>
      <c r="L93" s="857"/>
      <c r="M93" s="53"/>
      <c r="N93" s="54"/>
    </row>
    <row r="94" spans="2:9" ht="15">
      <c r="B94" s="865" t="s">
        <v>668</v>
      </c>
      <c r="C94" s="865"/>
      <c r="D94" s="865"/>
      <c r="E94" s="865"/>
      <c r="F94" s="865"/>
      <c r="G94" s="865"/>
      <c r="H94" s="865"/>
      <c r="I94" s="865"/>
    </row>
    <row r="96" spans="2:12" ht="15">
      <c r="B96" s="860" t="s">
        <v>660</v>
      </c>
      <c r="C96" s="860"/>
      <c r="D96" s="860"/>
      <c r="E96" s="860"/>
      <c r="F96" s="860"/>
      <c r="G96" s="860"/>
      <c r="H96" s="860"/>
      <c r="I96" s="860"/>
      <c r="J96" s="860" t="s">
        <v>661</v>
      </c>
      <c r="K96" s="860"/>
      <c r="L96" s="860"/>
    </row>
    <row r="97" spans="2:12" ht="139.15" customHeight="1">
      <c r="B97" s="617"/>
      <c r="C97" s="560"/>
      <c r="D97" s="29" t="s">
        <v>192</v>
      </c>
      <c r="E97" s="29" t="s">
        <v>390</v>
      </c>
      <c r="F97" s="29" t="s">
        <v>391</v>
      </c>
      <c r="G97" s="29" t="s">
        <v>392</v>
      </c>
      <c r="H97" s="29" t="s">
        <v>393</v>
      </c>
      <c r="I97" s="29" t="s">
        <v>394</v>
      </c>
      <c r="J97" s="615" t="s">
        <v>662</v>
      </c>
      <c r="K97" s="615" t="s">
        <v>663</v>
      </c>
      <c r="L97" s="615" t="s">
        <v>664</v>
      </c>
    </row>
    <row r="98" spans="2:12" ht="15">
      <c r="B98" s="332" t="s">
        <v>253</v>
      </c>
      <c r="C98" s="333" t="s">
        <v>140</v>
      </c>
      <c r="D98" s="340">
        <f>'IP 6B1'!F15</f>
        <v>1849</v>
      </c>
      <c r="E98" s="340" t="str">
        <f>'Fac Conv'!E9</f>
        <v>4.1</v>
      </c>
      <c r="F98" s="340" t="str">
        <f>'Fac Conv'!D9</f>
        <v>13</v>
      </c>
      <c r="G98" s="340">
        <f>'Fac Conv'!$C$136</f>
        <v>0</v>
      </c>
      <c r="H98" s="340">
        <f>D98*E98*F98*(1-G98)</f>
        <v>98551.7</v>
      </c>
      <c r="I98" s="358">
        <f>D98*E98*F98*G98</f>
        <v>0</v>
      </c>
      <c r="J98" s="358">
        <f>$H$57*(H98-0)/1000000</f>
        <v>0.0044348265</v>
      </c>
      <c r="K98" s="358">
        <f>$H$73*(I98-0)</f>
        <v>0</v>
      </c>
      <c r="L98" s="358">
        <f>(J98+K98-0)*'Fac Conv'!$C$187</f>
        <v>0.0931313565</v>
      </c>
    </row>
    <row r="99" spans="2:12" ht="15">
      <c r="B99" s="323"/>
      <c r="C99" s="324" t="s">
        <v>174</v>
      </c>
      <c r="D99" s="341">
        <f>'IP 6B1'!F16</f>
        <v>6354</v>
      </c>
      <c r="E99" s="341" t="str">
        <f>'Fac Conv'!E10</f>
        <v>4.1</v>
      </c>
      <c r="F99" s="341" t="str">
        <f>'Fac Conv'!D10</f>
        <v>13</v>
      </c>
      <c r="G99" s="341">
        <f>'Fac Conv'!$C$136</f>
        <v>0</v>
      </c>
      <c r="H99" s="341">
        <f aca="true" t="shared" si="2" ref="H99:H163">D99*E99*F99*(1-G99)</f>
        <v>338668.19999999995</v>
      </c>
      <c r="I99" s="359">
        <f aca="true" t="shared" si="3" ref="I99:I185">D99*E99*F99*G99</f>
        <v>0</v>
      </c>
      <c r="J99" s="359">
        <f aca="true" t="shared" si="4" ref="J99:J162">$H$57*H99/1000000</f>
        <v>0.015240069</v>
      </c>
      <c r="K99" s="359">
        <f aca="true" t="shared" si="5" ref="K99:K162">$H$73*(I99-0)</f>
        <v>0</v>
      </c>
      <c r="L99" s="359">
        <f>(J99+K99-0)*'Fac Conv'!$C$187</f>
        <v>0.320041449</v>
      </c>
    </row>
    <row r="100" spans="2:12" ht="15">
      <c r="B100" s="323"/>
      <c r="C100" s="324" t="s">
        <v>175</v>
      </c>
      <c r="D100" s="341">
        <f>'IP 6B1'!F17</f>
        <v>25534</v>
      </c>
      <c r="E100" s="341" t="str">
        <f>'Fac Conv'!E11</f>
        <v>4.1</v>
      </c>
      <c r="F100" s="341" t="str">
        <f>'Fac Conv'!D11</f>
        <v>13</v>
      </c>
      <c r="G100" s="341">
        <f>'Fac Conv'!$C$136</f>
        <v>0</v>
      </c>
      <c r="H100" s="341">
        <f t="shared" si="2"/>
        <v>1360962.2</v>
      </c>
      <c r="I100" s="359">
        <f t="shared" si="3"/>
        <v>0</v>
      </c>
      <c r="J100" s="359">
        <f t="shared" si="4"/>
        <v>0.06124329900000001</v>
      </c>
      <c r="K100" s="359">
        <f t="shared" si="5"/>
        <v>0</v>
      </c>
      <c r="L100" s="359">
        <f>(J100+K100-0)*'Fac Conv'!$C$187</f>
        <v>1.2861092790000002</v>
      </c>
    </row>
    <row r="101" spans="2:12" ht="15">
      <c r="B101" s="323"/>
      <c r="C101" s="324" t="s">
        <v>176</v>
      </c>
      <c r="D101" s="341">
        <f>'IP 6B1'!F18</f>
        <v>7536.6006</v>
      </c>
      <c r="E101" s="341" t="str">
        <f>'Fac Conv'!E12</f>
        <v>4.1</v>
      </c>
      <c r="F101" s="341" t="str">
        <f>'Fac Conv'!D12</f>
        <v>13</v>
      </c>
      <c r="G101" s="341">
        <f>'Fac Conv'!$C$136</f>
        <v>0</v>
      </c>
      <c r="H101" s="341">
        <f t="shared" si="2"/>
        <v>401700.81197999994</v>
      </c>
      <c r="I101" s="359">
        <f t="shared" si="3"/>
        <v>0</v>
      </c>
      <c r="J101" s="359">
        <f t="shared" si="4"/>
        <v>0.018076536539099998</v>
      </c>
      <c r="K101" s="359">
        <f t="shared" si="5"/>
        <v>0</v>
      </c>
      <c r="L101" s="359">
        <f>(J101+K101-0)*'Fac Conv'!$C$187</f>
        <v>0.37960726732109995</v>
      </c>
    </row>
    <row r="102" spans="2:12" ht="15">
      <c r="B102" s="323"/>
      <c r="C102" s="324" t="s">
        <v>177</v>
      </c>
      <c r="D102" s="341">
        <f>'IP 6B1'!F19</f>
        <v>11911</v>
      </c>
      <c r="E102" s="341" t="str">
        <f>'Fac Conv'!E13</f>
        <v>4.1</v>
      </c>
      <c r="F102" s="341" t="str">
        <f>'Fac Conv'!D13</f>
        <v>13</v>
      </c>
      <c r="G102" s="341">
        <f>'Fac Conv'!$C$136</f>
        <v>0</v>
      </c>
      <c r="H102" s="341">
        <f t="shared" si="2"/>
        <v>634856.2999999999</v>
      </c>
      <c r="I102" s="359">
        <f t="shared" si="3"/>
        <v>0</v>
      </c>
      <c r="J102" s="359">
        <f t="shared" si="4"/>
        <v>0.0285685335</v>
      </c>
      <c r="K102" s="359">
        <f t="shared" si="5"/>
        <v>0</v>
      </c>
      <c r="L102" s="359">
        <f>(J102+K102-0)*'Fac Conv'!$C$187</f>
        <v>0.5999392035</v>
      </c>
    </row>
    <row r="103" spans="2:12" ht="15">
      <c r="B103" s="323"/>
      <c r="C103" s="324" t="s">
        <v>178</v>
      </c>
      <c r="D103" s="341">
        <f>'IP 6B1'!F20</f>
        <v>636</v>
      </c>
      <c r="E103" s="341" t="str">
        <f>'Fac Conv'!E14</f>
        <v>4.1</v>
      </c>
      <c r="F103" s="341" t="str">
        <f>'Fac Conv'!D14</f>
        <v>13</v>
      </c>
      <c r="G103" s="341">
        <f>'Fac Conv'!$C$136</f>
        <v>0</v>
      </c>
      <c r="H103" s="341">
        <f t="shared" si="2"/>
        <v>33898.799999999996</v>
      </c>
      <c r="I103" s="359">
        <f t="shared" si="3"/>
        <v>0</v>
      </c>
      <c r="J103" s="359">
        <f t="shared" si="4"/>
        <v>0.001525446</v>
      </c>
      <c r="K103" s="359">
        <f t="shared" si="5"/>
        <v>0</v>
      </c>
      <c r="L103" s="359">
        <f>(J103+K103-0)*'Fac Conv'!$C$187</f>
        <v>0.032034366</v>
      </c>
    </row>
    <row r="104" spans="2:12" ht="15">
      <c r="B104" s="325"/>
      <c r="C104" s="326" t="s">
        <v>65</v>
      </c>
      <c r="D104" s="342">
        <f>'IP 6B1'!F21</f>
        <v>1317440</v>
      </c>
      <c r="E104" s="342" t="str">
        <f>'Fac Conv'!E15</f>
        <v>4.1</v>
      </c>
      <c r="F104" s="342" t="str">
        <f>'Fac Conv'!D15</f>
        <v>13</v>
      </c>
      <c r="G104" s="342">
        <f>'Fac Conv'!$C$136</f>
        <v>0</v>
      </c>
      <c r="H104" s="342">
        <f t="shared" si="2"/>
        <v>70219551.99999999</v>
      </c>
      <c r="I104" s="360">
        <f t="shared" si="3"/>
        <v>0</v>
      </c>
      <c r="J104" s="360">
        <f t="shared" si="4"/>
        <v>3.15987984</v>
      </c>
      <c r="K104" s="360">
        <f t="shared" si="5"/>
        <v>0</v>
      </c>
      <c r="L104" s="360">
        <f>(J104+K104-0)*'Fac Conv'!$C$187</f>
        <v>66.35747664</v>
      </c>
    </row>
    <row r="105" spans="2:12" ht="15">
      <c r="B105" s="325"/>
      <c r="C105" s="326" t="s">
        <v>141</v>
      </c>
      <c r="D105" s="342">
        <f>'IP 6B1'!F22</f>
        <v>6170</v>
      </c>
      <c r="E105" s="342" t="str">
        <f>'Fac Conv'!E16</f>
        <v>4.1</v>
      </c>
      <c r="F105" s="342" t="str">
        <f>'Fac Conv'!D16</f>
        <v>13</v>
      </c>
      <c r="G105" s="342">
        <f>'Fac Conv'!$C$136</f>
        <v>0</v>
      </c>
      <c r="H105" s="342">
        <f t="shared" si="2"/>
        <v>328860.99999999994</v>
      </c>
      <c r="I105" s="360">
        <f t="shared" si="3"/>
        <v>0</v>
      </c>
      <c r="J105" s="360">
        <f t="shared" si="4"/>
        <v>0.014798744999999999</v>
      </c>
      <c r="K105" s="360">
        <f t="shared" si="5"/>
        <v>0</v>
      </c>
      <c r="L105" s="360">
        <f>(J105+K105-0)*'Fac Conv'!$C$187</f>
        <v>0.310773645</v>
      </c>
    </row>
    <row r="106" spans="2:12" ht="15">
      <c r="B106" s="325"/>
      <c r="C106" s="326" t="s">
        <v>142</v>
      </c>
      <c r="D106" s="342">
        <f>'IP 6B1'!F23</f>
        <v>135390</v>
      </c>
      <c r="E106" s="342" t="str">
        <f>'Fac Conv'!E17</f>
        <v>4.1</v>
      </c>
      <c r="F106" s="342" t="str">
        <f>'Fac Conv'!D17</f>
        <v>13</v>
      </c>
      <c r="G106" s="342">
        <f>'Fac Conv'!$C$136</f>
        <v>0</v>
      </c>
      <c r="H106" s="342">
        <f t="shared" si="2"/>
        <v>7216287</v>
      </c>
      <c r="I106" s="360">
        <f t="shared" si="3"/>
        <v>0</v>
      </c>
      <c r="J106" s="360">
        <f t="shared" si="4"/>
        <v>0.324732915</v>
      </c>
      <c r="K106" s="360">
        <f t="shared" si="5"/>
        <v>0</v>
      </c>
      <c r="L106" s="360">
        <f>(J106+K106-0)*'Fac Conv'!$C$187</f>
        <v>6.8193912150000005</v>
      </c>
    </row>
    <row r="107" spans="2:12" ht="15">
      <c r="B107" s="325"/>
      <c r="C107" s="326" t="s">
        <v>66</v>
      </c>
      <c r="D107" s="342">
        <f>'IP 6B1'!F24</f>
        <v>196230</v>
      </c>
      <c r="E107" s="342" t="str">
        <f>'Fac Conv'!E18</f>
        <v>4.1</v>
      </c>
      <c r="F107" s="342" t="str">
        <f>'Fac Conv'!D18</f>
        <v>13</v>
      </c>
      <c r="G107" s="342">
        <f>'Fac Conv'!$C$136</f>
        <v>0</v>
      </c>
      <c r="H107" s="342">
        <f t="shared" si="2"/>
        <v>10459058.999999998</v>
      </c>
      <c r="I107" s="360">
        <f t="shared" si="3"/>
        <v>0</v>
      </c>
      <c r="J107" s="360">
        <f t="shared" si="4"/>
        <v>0.47065765499999995</v>
      </c>
      <c r="K107" s="360">
        <f t="shared" si="5"/>
        <v>0</v>
      </c>
      <c r="L107" s="360">
        <f>(J107+K107-0)*'Fac Conv'!$C$187</f>
        <v>9.883810754999999</v>
      </c>
    </row>
    <row r="108" spans="2:12" ht="15">
      <c r="B108" s="325"/>
      <c r="C108" s="326" t="s">
        <v>143</v>
      </c>
      <c r="D108" s="342">
        <f>'IP 6B1'!F25</f>
        <v>4160</v>
      </c>
      <c r="E108" s="342" t="str">
        <f>'Fac Conv'!E19</f>
        <v>4.1</v>
      </c>
      <c r="F108" s="342" t="str">
        <f>'Fac Conv'!D19</f>
        <v>13</v>
      </c>
      <c r="G108" s="342">
        <f>'Fac Conv'!$C$136</f>
        <v>0</v>
      </c>
      <c r="H108" s="342">
        <f t="shared" si="2"/>
        <v>221728</v>
      </c>
      <c r="I108" s="360">
        <f t="shared" si="3"/>
        <v>0</v>
      </c>
      <c r="J108" s="360">
        <f t="shared" si="4"/>
        <v>0.009977760000000002</v>
      </c>
      <c r="K108" s="360">
        <f t="shared" si="5"/>
        <v>0</v>
      </c>
      <c r="L108" s="360">
        <f>(J108+K108-0)*'Fac Conv'!$C$187</f>
        <v>0.20953296000000005</v>
      </c>
    </row>
    <row r="109" spans="2:12" ht="15">
      <c r="B109" s="325"/>
      <c r="C109" s="326" t="s">
        <v>144</v>
      </c>
      <c r="D109" s="342">
        <f>'IP 6B1'!F26</f>
        <v>34420</v>
      </c>
      <c r="E109" s="342" t="str">
        <f>'Fac Conv'!E20</f>
        <v>4.1</v>
      </c>
      <c r="F109" s="342" t="str">
        <f>'Fac Conv'!D20</f>
        <v>13</v>
      </c>
      <c r="G109" s="342">
        <f>'Fac Conv'!$C$136</f>
        <v>0</v>
      </c>
      <c r="H109" s="342">
        <f t="shared" si="2"/>
        <v>1834586</v>
      </c>
      <c r="I109" s="360">
        <f t="shared" si="3"/>
        <v>0</v>
      </c>
      <c r="J109" s="360">
        <f t="shared" si="4"/>
        <v>0.08255637</v>
      </c>
      <c r="K109" s="360">
        <f t="shared" si="5"/>
        <v>0</v>
      </c>
      <c r="L109" s="360">
        <f>(J109+K109-0)*'Fac Conv'!$C$187</f>
        <v>1.73368377</v>
      </c>
    </row>
    <row r="110" spans="2:12" ht="15">
      <c r="B110" s="325"/>
      <c r="C110" s="326" t="s">
        <v>145</v>
      </c>
      <c r="D110" s="342">
        <f>'IP 6B1'!F27</f>
        <v>12600</v>
      </c>
      <c r="E110" s="342" t="str">
        <f>'Fac Conv'!E21</f>
        <v>4.1</v>
      </c>
      <c r="F110" s="342" t="str">
        <f>'Fac Conv'!D21</f>
        <v>13</v>
      </c>
      <c r="G110" s="342">
        <f>'Fac Conv'!$C$136</f>
        <v>0</v>
      </c>
      <c r="H110" s="342">
        <f t="shared" si="2"/>
        <v>671579.9999999999</v>
      </c>
      <c r="I110" s="360">
        <f t="shared" si="3"/>
        <v>0</v>
      </c>
      <c r="J110" s="360">
        <f t="shared" si="4"/>
        <v>0.030221099999999997</v>
      </c>
      <c r="K110" s="360">
        <f t="shared" si="5"/>
        <v>0</v>
      </c>
      <c r="L110" s="360">
        <f>(J110+K110-0)*'Fac Conv'!$C$187</f>
        <v>0.6346430999999999</v>
      </c>
    </row>
    <row r="111" spans="2:12" ht="15">
      <c r="B111" s="325"/>
      <c r="C111" s="326" t="s">
        <v>67</v>
      </c>
      <c r="D111" s="342">
        <f>'IP 6B1'!F28</f>
        <v>9664.4</v>
      </c>
      <c r="E111" s="342" t="str">
        <f>'Fac Conv'!E22</f>
        <v>5.0</v>
      </c>
      <c r="F111" s="342" t="str">
        <f>'Fac Conv'!D22</f>
        <v>20</v>
      </c>
      <c r="G111" s="342">
        <f>'Fac Conv'!$C$136</f>
        <v>0</v>
      </c>
      <c r="H111" s="342">
        <f t="shared" si="2"/>
        <v>966440</v>
      </c>
      <c r="I111" s="360">
        <f t="shared" si="3"/>
        <v>0</v>
      </c>
      <c r="J111" s="360">
        <f t="shared" si="4"/>
        <v>0.0434898</v>
      </c>
      <c r="K111" s="360">
        <f t="shared" si="5"/>
        <v>0</v>
      </c>
      <c r="L111" s="360">
        <f>(J111+K111-0)*'Fac Conv'!$C$187</f>
        <v>0.9132858</v>
      </c>
    </row>
    <row r="112" spans="2:12" ht="15">
      <c r="B112" s="325"/>
      <c r="C112" s="326" t="s">
        <v>345</v>
      </c>
      <c r="D112" s="342">
        <f>'IP 6B1'!F29</f>
        <v>25695</v>
      </c>
      <c r="E112" s="342" t="str">
        <f>'Fac Conv'!E23</f>
        <v>5.0</v>
      </c>
      <c r="F112" s="342" t="str">
        <f>'Fac Conv'!D23</f>
        <v>20</v>
      </c>
      <c r="G112" s="342">
        <f>'Fac Conv'!$C$136</f>
        <v>0</v>
      </c>
      <c r="H112" s="342">
        <f t="shared" si="2"/>
        <v>2569500</v>
      </c>
      <c r="I112" s="360">
        <f t="shared" si="3"/>
        <v>0</v>
      </c>
      <c r="J112" s="360">
        <f t="shared" si="4"/>
        <v>0.11562750000000001</v>
      </c>
      <c r="K112" s="360">
        <f t="shared" si="5"/>
        <v>0</v>
      </c>
      <c r="L112" s="360">
        <f>(J112+K112-0)*'Fac Conv'!$C$187</f>
        <v>2.4281775000000003</v>
      </c>
    </row>
    <row r="113" spans="2:12" ht="15">
      <c r="B113" s="325"/>
      <c r="C113" s="326" t="s">
        <v>146</v>
      </c>
      <c r="D113" s="342">
        <f>'IP 6B1'!F30</f>
        <v>22237.8373</v>
      </c>
      <c r="E113" s="342" t="str">
        <f>'Fac Conv'!E24</f>
        <v>5.0</v>
      </c>
      <c r="F113" s="342" t="str">
        <f>'Fac Conv'!D24</f>
        <v>20</v>
      </c>
      <c r="G113" s="342">
        <f>'Fac Conv'!$C$136</f>
        <v>0</v>
      </c>
      <c r="H113" s="342">
        <f t="shared" si="2"/>
        <v>2223783.73</v>
      </c>
      <c r="I113" s="360">
        <f t="shared" si="3"/>
        <v>0</v>
      </c>
      <c r="J113" s="360">
        <f t="shared" si="4"/>
        <v>0.10007026785</v>
      </c>
      <c r="K113" s="360">
        <f t="shared" si="5"/>
        <v>0</v>
      </c>
      <c r="L113" s="360">
        <f>(J113+K113-0)*'Fac Conv'!$C$187</f>
        <v>2.10147562485</v>
      </c>
    </row>
    <row r="114" spans="2:12" ht="15">
      <c r="B114" s="325"/>
      <c r="C114" s="326" t="s">
        <v>346</v>
      </c>
      <c r="D114" s="342">
        <f>'IP 6B1'!F31</f>
        <v>250795.522419</v>
      </c>
      <c r="E114" s="342" t="str">
        <f>'Fac Conv'!E25</f>
        <v>5.0</v>
      </c>
      <c r="F114" s="342" t="str">
        <f>'Fac Conv'!D25</f>
        <v>20</v>
      </c>
      <c r="G114" s="342">
        <f>'Fac Conv'!$C$136</f>
        <v>0</v>
      </c>
      <c r="H114" s="342">
        <f t="shared" si="2"/>
        <v>25079552.2419</v>
      </c>
      <c r="I114" s="360">
        <f t="shared" si="3"/>
        <v>0</v>
      </c>
      <c r="J114" s="360">
        <f t="shared" si="4"/>
        <v>1.1285798508855003</v>
      </c>
      <c r="K114" s="360">
        <f t="shared" si="5"/>
        <v>0</v>
      </c>
      <c r="L114" s="360">
        <f>(J114+K114-0)*'Fac Conv'!$C$187</f>
        <v>23.700176868595506</v>
      </c>
    </row>
    <row r="115" spans="2:12" ht="15">
      <c r="B115" s="325"/>
      <c r="C115" s="326" t="s">
        <v>147</v>
      </c>
      <c r="D115" s="342">
        <f>'IP 6B1'!F32</f>
        <v>37857.34746000001</v>
      </c>
      <c r="E115" s="342" t="str">
        <f>'Fac Conv'!E26</f>
        <v>5.0</v>
      </c>
      <c r="F115" s="342" t="str">
        <f>'Fac Conv'!D26</f>
        <v>20</v>
      </c>
      <c r="G115" s="342">
        <f>'Fac Conv'!$C$136</f>
        <v>0</v>
      </c>
      <c r="H115" s="342">
        <f t="shared" si="2"/>
        <v>3785734.746000001</v>
      </c>
      <c r="I115" s="360">
        <f t="shared" si="3"/>
        <v>0</v>
      </c>
      <c r="J115" s="360">
        <f t="shared" si="4"/>
        <v>0.17035806357000008</v>
      </c>
      <c r="K115" s="360">
        <f t="shared" si="5"/>
        <v>0</v>
      </c>
      <c r="L115" s="360">
        <f>(J115+K115-0)*'Fac Conv'!$C$187</f>
        <v>3.5775193349700016</v>
      </c>
    </row>
    <row r="116" spans="2:12" ht="15">
      <c r="B116" s="325"/>
      <c r="C116" s="326" t="s">
        <v>148</v>
      </c>
      <c r="D116" s="342">
        <f>'IP 6B1'!F33</f>
        <v>15826.921553999997</v>
      </c>
      <c r="E116" s="342" t="str">
        <f>'Fac Conv'!E27</f>
        <v>5.0</v>
      </c>
      <c r="F116" s="342" t="str">
        <f>'Fac Conv'!D27</f>
        <v>20</v>
      </c>
      <c r="G116" s="342">
        <f>'Fac Conv'!$C$136</f>
        <v>0</v>
      </c>
      <c r="H116" s="342">
        <f t="shared" si="2"/>
        <v>1582692.1553999998</v>
      </c>
      <c r="I116" s="360">
        <f t="shared" si="3"/>
        <v>0</v>
      </c>
      <c r="J116" s="360">
        <f t="shared" si="4"/>
        <v>0.071221146993</v>
      </c>
      <c r="K116" s="360">
        <f t="shared" si="5"/>
        <v>0</v>
      </c>
      <c r="L116" s="360">
        <f>(J116+K116-0)*'Fac Conv'!$C$187</f>
        <v>1.495644086853</v>
      </c>
    </row>
    <row r="117" spans="2:12" ht="15">
      <c r="B117" s="325"/>
      <c r="C117" s="326" t="s">
        <v>179</v>
      </c>
      <c r="D117" s="342">
        <f>'IP 6B1'!F34</f>
        <v>80972</v>
      </c>
      <c r="E117" s="342">
        <f>'Fac Conv'!E28</f>
        <v>0.85</v>
      </c>
      <c r="F117" s="342" t="str">
        <f>'Fac Conv'!D28</f>
        <v>3.1</v>
      </c>
      <c r="G117" s="342">
        <f>'Fac Conv'!$C$136</f>
        <v>0</v>
      </c>
      <c r="H117" s="342">
        <f t="shared" si="2"/>
        <v>213361.22</v>
      </c>
      <c r="I117" s="360">
        <f t="shared" si="3"/>
        <v>0</v>
      </c>
      <c r="J117" s="360">
        <f t="shared" si="4"/>
        <v>0.009601254900000002</v>
      </c>
      <c r="K117" s="360">
        <f t="shared" si="5"/>
        <v>0</v>
      </c>
      <c r="L117" s="360">
        <f>(J117+K117-0)*'Fac Conv'!$C$187</f>
        <v>0.20162635290000003</v>
      </c>
    </row>
    <row r="118" spans="2:12" ht="15">
      <c r="B118" s="325"/>
      <c r="C118" s="326" t="s">
        <v>68</v>
      </c>
      <c r="D118" s="342">
        <f>'IP 6B1'!F35</f>
        <v>18173</v>
      </c>
      <c r="E118" s="342">
        <f>'Fac Conv'!E29</f>
        <v>0.85</v>
      </c>
      <c r="F118" s="573" t="str">
        <f>'Fac Conv'!D29</f>
        <v>3.1</v>
      </c>
      <c r="G118" s="342">
        <f>'Fac Conv'!$C$136</f>
        <v>0</v>
      </c>
      <c r="H118" s="342">
        <f t="shared" si="2"/>
        <v>47885.854999999996</v>
      </c>
      <c r="I118" s="360">
        <f t="shared" si="3"/>
        <v>0</v>
      </c>
      <c r="J118" s="360">
        <f t="shared" si="4"/>
        <v>0.002154863475</v>
      </c>
      <c r="K118" s="360">
        <f t="shared" si="5"/>
        <v>0</v>
      </c>
      <c r="L118" s="360">
        <f>(J118+K118-0)*'Fac Conv'!$C$187</f>
        <v>0.045252132975000005</v>
      </c>
    </row>
    <row r="119" spans="2:12" ht="15">
      <c r="B119" s="325"/>
      <c r="C119" s="326" t="s">
        <v>347</v>
      </c>
      <c r="D119" s="342">
        <f>'IP 6B1'!F36</f>
        <v>270742.4</v>
      </c>
      <c r="E119" s="342">
        <f>'Fac Conv'!E30</f>
        <v>0.85</v>
      </c>
      <c r="F119" s="342" t="str">
        <f>'Fac Conv'!D30</f>
        <v>3.1</v>
      </c>
      <c r="G119" s="342">
        <f>'Fac Conv'!$C$136</f>
        <v>0</v>
      </c>
      <c r="H119" s="342">
        <f t="shared" si="2"/>
        <v>713406.224</v>
      </c>
      <c r="I119" s="360">
        <f t="shared" si="3"/>
        <v>0</v>
      </c>
      <c r="J119" s="360">
        <f t="shared" si="4"/>
        <v>0.032103280080000005</v>
      </c>
      <c r="K119" s="360">
        <f t="shared" si="5"/>
        <v>0</v>
      </c>
      <c r="L119" s="360">
        <f>(J119+K119-0)*'Fac Conv'!$C$187</f>
        <v>0.6741688816800001</v>
      </c>
    </row>
    <row r="120" spans="2:12" ht="15">
      <c r="B120" s="325"/>
      <c r="C120" s="326" t="s">
        <v>69</v>
      </c>
      <c r="D120" s="342">
        <f>'IP 6B1'!F37</f>
        <v>487465.858</v>
      </c>
      <c r="E120" s="342" t="str">
        <f>'Fac Conv'!E31</f>
        <v>2.7</v>
      </c>
      <c r="F120" s="342" t="str">
        <f>'Fac Conv'!D31</f>
        <v>7</v>
      </c>
      <c r="G120" s="342">
        <f>'Fac Conv'!$C$136</f>
        <v>0</v>
      </c>
      <c r="H120" s="342">
        <f t="shared" si="2"/>
        <v>9213104.7162</v>
      </c>
      <c r="I120" s="360">
        <f t="shared" si="3"/>
        <v>0</v>
      </c>
      <c r="J120" s="360">
        <f t="shared" si="4"/>
        <v>0.41458971222900004</v>
      </c>
      <c r="K120" s="360">
        <f t="shared" si="5"/>
        <v>0</v>
      </c>
      <c r="L120" s="360">
        <f>(J120+K120-0)*'Fac Conv'!$C$187</f>
        <v>8.706383956809</v>
      </c>
    </row>
    <row r="121" spans="2:12" ht="15">
      <c r="B121" s="325"/>
      <c r="C121" s="326" t="s">
        <v>70</v>
      </c>
      <c r="D121" s="342">
        <f>'IP 6B1'!F38</f>
        <v>187923.60875</v>
      </c>
      <c r="E121" s="342" t="str">
        <f>'Fac Conv'!E32</f>
        <v>2.7</v>
      </c>
      <c r="F121" s="342" t="str">
        <f>'Fac Conv'!D32</f>
        <v>7</v>
      </c>
      <c r="G121" s="342">
        <f>'Fac Conv'!$C$136</f>
        <v>0</v>
      </c>
      <c r="H121" s="342">
        <f t="shared" si="2"/>
        <v>3551756.2053750004</v>
      </c>
      <c r="I121" s="360">
        <f t="shared" si="3"/>
        <v>0</v>
      </c>
      <c r="J121" s="360">
        <f t="shared" si="4"/>
        <v>0.15982902924187506</v>
      </c>
      <c r="K121" s="360">
        <f t="shared" si="5"/>
        <v>0</v>
      </c>
      <c r="L121" s="360">
        <f>(J121+K121-0)*'Fac Conv'!$C$187</f>
        <v>3.3564096140793764</v>
      </c>
    </row>
    <row r="122" spans="2:12" ht="15">
      <c r="B122" s="325"/>
      <c r="C122" s="326" t="s">
        <v>149</v>
      </c>
      <c r="D122" s="342">
        <f>'IP 6B1'!F39</f>
        <v>117255.61064900001</v>
      </c>
      <c r="E122" s="342" t="str">
        <f>'Fac Conv'!E33</f>
        <v>2.7</v>
      </c>
      <c r="F122" s="342" t="str">
        <f>'Fac Conv'!D33</f>
        <v>7</v>
      </c>
      <c r="G122" s="342">
        <f>'Fac Conv'!$C$136</f>
        <v>0</v>
      </c>
      <c r="H122" s="342">
        <f t="shared" si="2"/>
        <v>2216131.0412661005</v>
      </c>
      <c r="I122" s="360">
        <f t="shared" si="3"/>
        <v>0</v>
      </c>
      <c r="J122" s="360">
        <f t="shared" si="4"/>
        <v>0.09972589685697453</v>
      </c>
      <c r="K122" s="360">
        <f t="shared" si="5"/>
        <v>0</v>
      </c>
      <c r="L122" s="360">
        <f>(J122+K122-0)*'Fac Conv'!$C$187</f>
        <v>2.0942438339964653</v>
      </c>
    </row>
    <row r="123" spans="2:12" ht="15">
      <c r="B123" s="323"/>
      <c r="C123" s="324" t="s">
        <v>150</v>
      </c>
      <c r="D123" s="341">
        <f>'IP 6B1'!F40</f>
        <v>1299.612417</v>
      </c>
      <c r="E123" s="341" t="str">
        <f>'Fac Conv'!E34</f>
        <v>2.7</v>
      </c>
      <c r="F123" s="341" t="str">
        <f>'Fac Conv'!D34</f>
        <v>7</v>
      </c>
      <c r="G123" s="341">
        <f>'Fac Conv'!$C$136</f>
        <v>0</v>
      </c>
      <c r="H123" s="341">
        <f t="shared" si="2"/>
        <v>24562.674681300003</v>
      </c>
      <c r="I123" s="359">
        <f t="shared" si="3"/>
        <v>0</v>
      </c>
      <c r="J123" s="359">
        <f t="shared" si="4"/>
        <v>0.0011053203606585002</v>
      </c>
      <c r="K123" s="359">
        <f t="shared" si="5"/>
        <v>0</v>
      </c>
      <c r="L123" s="359">
        <f>(J123+K123-0)*'Fac Conv'!$C$187</f>
        <v>0.023211727573828504</v>
      </c>
    </row>
    <row r="124" spans="2:12" ht="15">
      <c r="B124" s="325"/>
      <c r="C124" s="326" t="s">
        <v>195</v>
      </c>
      <c r="D124" s="342">
        <f>'IP 6B1'!F41</f>
        <v>4868.685699000001</v>
      </c>
      <c r="E124" s="342" t="str">
        <f>'Fac Conv'!E35</f>
        <v>2.7</v>
      </c>
      <c r="F124" s="342" t="str">
        <f>'Fac Conv'!D35</f>
        <v>7</v>
      </c>
      <c r="G124" s="342">
        <f>'Fac Conv'!$C$136</f>
        <v>0</v>
      </c>
      <c r="H124" s="342">
        <f t="shared" si="2"/>
        <v>92018.15971110002</v>
      </c>
      <c r="I124" s="360">
        <f t="shared" si="3"/>
        <v>0</v>
      </c>
      <c r="J124" s="360">
        <f t="shared" si="4"/>
        <v>0.004140817186999502</v>
      </c>
      <c r="K124" s="360">
        <f t="shared" si="5"/>
        <v>0</v>
      </c>
      <c r="L124" s="360">
        <f>(J124+K124-0)*'Fac Conv'!$C$187</f>
        <v>0.08695716092698953</v>
      </c>
    </row>
    <row r="125" spans="2:12" ht="15">
      <c r="B125" s="325"/>
      <c r="C125" s="326" t="s">
        <v>196</v>
      </c>
      <c r="D125" s="342">
        <f>'IP 6B1'!F42</f>
        <v>2923.033994</v>
      </c>
      <c r="E125" s="342" t="str">
        <f>'Fac Conv'!E36</f>
        <v>2.7</v>
      </c>
      <c r="F125" s="342" t="str">
        <f>'Fac Conv'!D36</f>
        <v>7</v>
      </c>
      <c r="G125" s="342">
        <f>'Fac Conv'!$C$136</f>
        <v>0</v>
      </c>
      <c r="H125" s="342">
        <f t="shared" si="2"/>
        <v>55245.3424866</v>
      </c>
      <c r="I125" s="360">
        <f t="shared" si="3"/>
        <v>0</v>
      </c>
      <c r="J125" s="360">
        <f t="shared" si="4"/>
        <v>0.002486040411897</v>
      </c>
      <c r="K125" s="360">
        <f t="shared" si="5"/>
        <v>0</v>
      </c>
      <c r="L125" s="360">
        <f>(J125+K125-0)*'Fac Conv'!$C$187</f>
        <v>0.052206848649837004</v>
      </c>
    </row>
    <row r="126" spans="2:12" ht="15">
      <c r="B126" s="325"/>
      <c r="C126" s="326" t="s">
        <v>151</v>
      </c>
      <c r="D126" s="342">
        <f>'IP 6B1'!F43</f>
        <v>3562.525260000001</v>
      </c>
      <c r="E126" s="342" t="str">
        <f>'Fac Conv'!E37</f>
        <v>2.7</v>
      </c>
      <c r="F126" s="342" t="str">
        <f>'Fac Conv'!D37</f>
        <v>7</v>
      </c>
      <c r="G126" s="342">
        <f>'Fac Conv'!$C$136</f>
        <v>0</v>
      </c>
      <c r="H126" s="342">
        <f t="shared" si="2"/>
        <v>67331.72741400002</v>
      </c>
      <c r="I126" s="360">
        <f t="shared" si="3"/>
        <v>0</v>
      </c>
      <c r="J126" s="360">
        <f t="shared" si="4"/>
        <v>0.0030299277336300013</v>
      </c>
      <c r="K126" s="360">
        <f t="shared" si="5"/>
        <v>0</v>
      </c>
      <c r="L126" s="360">
        <f>(J126+K126-0)*'Fac Conv'!$C$187</f>
        <v>0.06362848240623002</v>
      </c>
    </row>
    <row r="127" spans="2:12" ht="15">
      <c r="B127" s="323"/>
      <c r="C127" s="391" t="s">
        <v>152</v>
      </c>
      <c r="D127" s="345">
        <f>'IP 6B1'!F44</f>
        <v>47057.58712200001</v>
      </c>
      <c r="E127" s="345" t="str">
        <f>'Fac Conv'!E38</f>
        <v>2.7</v>
      </c>
      <c r="F127" s="345" t="str">
        <f>'Fac Conv'!D38</f>
        <v>7</v>
      </c>
      <c r="G127" s="345">
        <f>'Fac Conv'!$C$136</f>
        <v>0</v>
      </c>
      <c r="H127" s="345">
        <f t="shared" si="2"/>
        <v>889388.3966058004</v>
      </c>
      <c r="I127" s="392">
        <f t="shared" si="3"/>
        <v>0</v>
      </c>
      <c r="J127" s="392">
        <f t="shared" si="4"/>
        <v>0.04002247784726102</v>
      </c>
      <c r="K127" s="392">
        <f t="shared" si="5"/>
        <v>0</v>
      </c>
      <c r="L127" s="392">
        <f>(J127+K127-0)*'Fac Conv'!$C$187</f>
        <v>0.8404720347924814</v>
      </c>
    </row>
    <row r="128" spans="2:12" ht="15">
      <c r="B128" s="325"/>
      <c r="C128" s="393" t="s">
        <v>348</v>
      </c>
      <c r="D128" s="394">
        <f>'IP 6B1'!F45</f>
        <v>1203491.711</v>
      </c>
      <c r="E128" s="394" t="str">
        <f>'Fac Conv'!E39</f>
        <v>3.2</v>
      </c>
      <c r="F128" s="394">
        <f>'Fac Conv'!D39</f>
        <v>11</v>
      </c>
      <c r="G128" s="394">
        <f>'Fac Conv'!$C$136</f>
        <v>0</v>
      </c>
      <c r="H128" s="394">
        <f t="shared" si="2"/>
        <v>42362908.227199994</v>
      </c>
      <c r="I128" s="395">
        <f t="shared" si="3"/>
        <v>0</v>
      </c>
      <c r="J128" s="395">
        <f t="shared" si="4"/>
        <v>1.906330870224</v>
      </c>
      <c r="K128" s="395">
        <f t="shared" si="5"/>
        <v>0</v>
      </c>
      <c r="L128" s="395">
        <f>(J128+K128-0)*'Fac Conv'!$C$187</f>
        <v>40.032948274704</v>
      </c>
    </row>
    <row r="129" spans="2:12" ht="15">
      <c r="B129" s="323"/>
      <c r="C129" s="351" t="s">
        <v>349</v>
      </c>
      <c r="D129" s="346">
        <f>'IP 6B1'!F46</f>
        <v>42329.134659999996</v>
      </c>
      <c r="E129" s="346" t="str">
        <f>'Fac Conv'!E40</f>
        <v>9</v>
      </c>
      <c r="F129" s="346" t="str">
        <f>'Fac Conv'!D40</f>
        <v>ND</v>
      </c>
      <c r="G129" s="346">
        <f>'Fac Conv'!$C$136</f>
        <v>0</v>
      </c>
      <c r="H129" s="346"/>
      <c r="I129" s="361"/>
      <c r="J129" s="361">
        <f t="shared" si="4"/>
        <v>0</v>
      </c>
      <c r="K129" s="361">
        <f t="shared" si="5"/>
        <v>0</v>
      </c>
      <c r="L129" s="361">
        <f>(J129+K129-0)*'Fac Conv'!$C$187</f>
        <v>0</v>
      </c>
    </row>
    <row r="130" spans="2:12" ht="15">
      <c r="B130" s="323"/>
      <c r="C130" s="351" t="s">
        <v>153</v>
      </c>
      <c r="D130" s="346">
        <f>'IP 6B1'!F47</f>
        <v>233334.98700000002</v>
      </c>
      <c r="E130" s="346" t="str">
        <f>'Fac Conv'!E41</f>
        <v>ND</v>
      </c>
      <c r="F130" s="346" t="str">
        <f>'Fac Conv'!D41</f>
        <v>ND</v>
      </c>
      <c r="G130" s="346">
        <f>'Fac Conv'!$C$136</f>
        <v>0</v>
      </c>
      <c r="H130" s="346"/>
      <c r="I130" s="361"/>
      <c r="J130" s="361">
        <f t="shared" si="4"/>
        <v>0</v>
      </c>
      <c r="K130" s="361">
        <f t="shared" si="5"/>
        <v>0</v>
      </c>
      <c r="L130" s="361">
        <f>(J130+K130-0)*'Fac Conv'!$C$187</f>
        <v>0</v>
      </c>
    </row>
    <row r="131" spans="2:12" ht="15">
      <c r="B131" s="323"/>
      <c r="C131" s="351" t="s">
        <v>154</v>
      </c>
      <c r="D131" s="346">
        <f>'IP 6B1'!F48</f>
        <v>162631.06</v>
      </c>
      <c r="E131" s="346" t="str">
        <f>'Fac Conv'!E42</f>
        <v>ND</v>
      </c>
      <c r="F131" s="346" t="str">
        <f>'Fac Conv'!D42</f>
        <v>ND</v>
      </c>
      <c r="G131" s="346">
        <f>'Fac Conv'!$C$136</f>
        <v>0</v>
      </c>
      <c r="H131" s="346"/>
      <c r="I131" s="361"/>
      <c r="J131" s="361">
        <f t="shared" si="4"/>
        <v>0</v>
      </c>
      <c r="K131" s="361">
        <f t="shared" si="5"/>
        <v>0</v>
      </c>
      <c r="L131" s="361">
        <f>(J131+K131-0)*'Fac Conv'!$C$187</f>
        <v>0</v>
      </c>
    </row>
    <row r="132" spans="2:12" ht="15">
      <c r="B132" s="323"/>
      <c r="C132" s="351" t="s">
        <v>155</v>
      </c>
      <c r="D132" s="346">
        <f>'IP 6B1'!F49</f>
        <v>17387.065</v>
      </c>
      <c r="E132" s="346" t="str">
        <f>'Fac Conv'!E43</f>
        <v>ND</v>
      </c>
      <c r="F132" s="346" t="str">
        <f>'Fac Conv'!D43</f>
        <v>ND</v>
      </c>
      <c r="G132" s="346">
        <f>'Fac Conv'!$C$136</f>
        <v>0</v>
      </c>
      <c r="H132" s="346"/>
      <c r="I132" s="361"/>
      <c r="J132" s="361">
        <f t="shared" si="4"/>
        <v>0</v>
      </c>
      <c r="K132" s="361">
        <f t="shared" si="5"/>
        <v>0</v>
      </c>
      <c r="L132" s="361">
        <f>(J132+K132-0)*'Fac Conv'!$C$187</f>
        <v>0</v>
      </c>
    </row>
    <row r="133" spans="2:12" ht="15">
      <c r="B133" s="323"/>
      <c r="C133" s="351" t="s">
        <v>350</v>
      </c>
      <c r="D133" s="346">
        <f>'IP 6B1'!F50</f>
        <v>7802.5599999999995</v>
      </c>
      <c r="E133" s="346" t="str">
        <f>'Fac Conv'!E44</f>
        <v>ND</v>
      </c>
      <c r="F133" s="346" t="str">
        <f>'Fac Conv'!D44</f>
        <v>ND</v>
      </c>
      <c r="G133" s="346">
        <f>'Fac Conv'!$C$136</f>
        <v>0</v>
      </c>
      <c r="H133" s="346"/>
      <c r="I133" s="361"/>
      <c r="J133" s="361">
        <f t="shared" si="4"/>
        <v>0</v>
      </c>
      <c r="K133" s="361">
        <f t="shared" si="5"/>
        <v>0</v>
      </c>
      <c r="L133" s="361">
        <f>(J133+K133-0)*'Fac Conv'!$C$187</f>
        <v>0</v>
      </c>
    </row>
    <row r="134" spans="2:12" ht="15">
      <c r="B134" s="323"/>
      <c r="C134" s="351" t="s">
        <v>351</v>
      </c>
      <c r="D134" s="346">
        <f>'IP 6B1'!F51</f>
        <v>994.0399999999997</v>
      </c>
      <c r="E134" s="346" t="str">
        <f>'Fac Conv'!E45</f>
        <v>ND</v>
      </c>
      <c r="F134" s="346" t="str">
        <f>'Fac Conv'!D45</f>
        <v>ND</v>
      </c>
      <c r="G134" s="346">
        <f>'Fac Conv'!$C$136</f>
        <v>0</v>
      </c>
      <c r="H134" s="346"/>
      <c r="I134" s="361"/>
      <c r="J134" s="361">
        <f t="shared" si="4"/>
        <v>0</v>
      </c>
      <c r="K134" s="361">
        <f t="shared" si="5"/>
        <v>0</v>
      </c>
      <c r="L134" s="361">
        <f>(J134+K134-0)*'Fac Conv'!$C$187</f>
        <v>0</v>
      </c>
    </row>
    <row r="135" spans="2:12" ht="15">
      <c r="B135" s="327"/>
      <c r="C135" s="347" t="s">
        <v>257</v>
      </c>
      <c r="D135" s="348">
        <f>'IP 6B1'!F52</f>
        <v>0</v>
      </c>
      <c r="E135" s="348" t="str">
        <f>'Fac Conv'!E46</f>
        <v>5.0</v>
      </c>
      <c r="F135" s="348" t="str">
        <f>'Fac Conv'!D46</f>
        <v>20</v>
      </c>
      <c r="G135" s="348">
        <f>'Fac Conv'!$C$136</f>
        <v>0</v>
      </c>
      <c r="H135" s="348">
        <f t="shared" si="2"/>
        <v>0</v>
      </c>
      <c r="I135" s="362">
        <f t="shared" si="3"/>
        <v>0</v>
      </c>
      <c r="J135" s="362">
        <f t="shared" si="4"/>
        <v>0</v>
      </c>
      <c r="K135" s="362">
        <f t="shared" si="5"/>
        <v>0</v>
      </c>
      <c r="L135" s="362">
        <f>(J135+K135-0)*'Fac Conv'!$C$187</f>
        <v>0</v>
      </c>
    </row>
    <row r="136" spans="2:12" ht="15">
      <c r="B136" s="327"/>
      <c r="C136" s="347" t="s">
        <v>258</v>
      </c>
      <c r="D136" s="348">
        <f>'IP 6B1'!F53</f>
        <v>0</v>
      </c>
      <c r="E136" s="348" t="str">
        <f>'Fac Conv'!E47</f>
        <v>5.0</v>
      </c>
      <c r="F136" s="348" t="str">
        <f>'Fac Conv'!D47</f>
        <v>20</v>
      </c>
      <c r="G136" s="348">
        <f>'Fac Conv'!$C$136</f>
        <v>0</v>
      </c>
      <c r="H136" s="348">
        <f t="shared" si="2"/>
        <v>0</v>
      </c>
      <c r="I136" s="362">
        <f t="shared" si="3"/>
        <v>0</v>
      </c>
      <c r="J136" s="362">
        <f t="shared" si="4"/>
        <v>0</v>
      </c>
      <c r="K136" s="362">
        <f t="shared" si="5"/>
        <v>0</v>
      </c>
      <c r="L136" s="362">
        <f>(J136+K136-0)*'Fac Conv'!$C$187</f>
        <v>0</v>
      </c>
    </row>
    <row r="137" spans="2:12" ht="15">
      <c r="B137" s="327"/>
      <c r="C137" s="347" t="s">
        <v>259</v>
      </c>
      <c r="D137" s="348">
        <f>'IP 6B1'!F54</f>
        <v>0</v>
      </c>
      <c r="E137" s="348" t="str">
        <f>'Fac Conv'!E48</f>
        <v>5.0</v>
      </c>
      <c r="F137" s="348" t="str">
        <f>'Fac Conv'!D48</f>
        <v>20</v>
      </c>
      <c r="G137" s="348">
        <f>'Fac Conv'!$C$136</f>
        <v>0</v>
      </c>
      <c r="H137" s="348">
        <f t="shared" si="2"/>
        <v>0</v>
      </c>
      <c r="I137" s="362">
        <f t="shared" si="3"/>
        <v>0</v>
      </c>
      <c r="J137" s="362">
        <f t="shared" si="4"/>
        <v>0</v>
      </c>
      <c r="K137" s="362">
        <f t="shared" si="5"/>
        <v>0</v>
      </c>
      <c r="L137" s="362">
        <f>(J137+K137-0)*'Fac Conv'!$C$187</f>
        <v>0</v>
      </c>
    </row>
    <row r="138" spans="2:12" ht="15">
      <c r="B138" s="327"/>
      <c r="C138" s="349" t="s">
        <v>260</v>
      </c>
      <c r="D138" s="350">
        <f>'IP 6B1'!F55</f>
        <v>0</v>
      </c>
      <c r="E138" s="350" t="str">
        <f>'Fac Conv'!E49</f>
        <v>2.7</v>
      </c>
      <c r="F138" s="350" t="str">
        <f>'Fac Conv'!D49</f>
        <v>7</v>
      </c>
      <c r="G138" s="350">
        <f>'Fac Conv'!$C$136</f>
        <v>0</v>
      </c>
      <c r="H138" s="350">
        <f t="shared" si="2"/>
        <v>0</v>
      </c>
      <c r="I138" s="363">
        <f t="shared" si="3"/>
        <v>0</v>
      </c>
      <c r="J138" s="363">
        <f t="shared" si="4"/>
        <v>0</v>
      </c>
      <c r="K138" s="363">
        <f t="shared" si="5"/>
        <v>0</v>
      </c>
      <c r="L138" s="363">
        <f>(J138+K138-0)*'Fac Conv'!$C$187</f>
        <v>0</v>
      </c>
    </row>
    <row r="139" spans="2:12" ht="15">
      <c r="B139" s="328" t="s">
        <v>71</v>
      </c>
      <c r="C139" s="396" t="s">
        <v>191</v>
      </c>
      <c r="D139" s="397">
        <f>'IP 6B1'!F56</f>
        <v>3434.4883729999997</v>
      </c>
      <c r="E139" s="397" t="str">
        <f>'Fac Conv'!E50</f>
        <v>11</v>
      </c>
      <c r="F139" s="397">
        <f>'Fac Conv'!D50</f>
        <v>24</v>
      </c>
      <c r="G139" s="397">
        <f>'Fac Conv'!$C$136</f>
        <v>0</v>
      </c>
      <c r="H139" s="397">
        <f t="shared" si="2"/>
        <v>906704.9304719998</v>
      </c>
      <c r="I139" s="398">
        <f t="shared" si="3"/>
        <v>0</v>
      </c>
      <c r="J139" s="398">
        <f t="shared" si="4"/>
        <v>0.040801721871239996</v>
      </c>
      <c r="K139" s="398">
        <f t="shared" si="5"/>
        <v>0</v>
      </c>
      <c r="L139" s="398">
        <f>(J139+K139-0)*'Fac Conv'!$C$187</f>
        <v>0.85683615929604</v>
      </c>
    </row>
    <row r="140" spans="2:12" ht="15">
      <c r="B140" s="323"/>
      <c r="C140" s="324" t="s">
        <v>352</v>
      </c>
      <c r="D140" s="341">
        <f>'IP 6B1'!F57</f>
        <v>11799.596662936</v>
      </c>
      <c r="E140" s="341" t="str">
        <f>'Fac Conv'!E51</f>
        <v>1.5</v>
      </c>
      <c r="F140" s="341" t="str">
        <f>'Fac Conv'!D51</f>
        <v>23</v>
      </c>
      <c r="G140" s="341">
        <f>'Fac Conv'!$C$136</f>
        <v>0</v>
      </c>
      <c r="H140" s="341">
        <f t="shared" si="2"/>
        <v>407086.084871292</v>
      </c>
      <c r="I140" s="359">
        <f t="shared" si="3"/>
        <v>0</v>
      </c>
      <c r="J140" s="359">
        <f t="shared" si="4"/>
        <v>0.018318873819208145</v>
      </c>
      <c r="K140" s="359">
        <f t="shared" si="5"/>
        <v>0</v>
      </c>
      <c r="L140" s="359">
        <f>(J140+K140-0)*'Fac Conv'!$C$187</f>
        <v>0.38469635020337106</v>
      </c>
    </row>
    <row r="141" spans="2:12" ht="15">
      <c r="B141" s="325"/>
      <c r="C141" s="326" t="s">
        <v>261</v>
      </c>
      <c r="D141" s="342">
        <f>'IP 6B1'!F58</f>
        <v>1422897.8391673502</v>
      </c>
      <c r="E141" s="342" t="str">
        <f>'Fac Conv'!E52</f>
        <v>2.9</v>
      </c>
      <c r="F141" s="342" t="str">
        <f>'Fac Conv'!D52</f>
        <v>6.3</v>
      </c>
      <c r="G141" s="342">
        <f>'Fac Conv'!$C$136</f>
        <v>0</v>
      </c>
      <c r="H141" s="342">
        <f t="shared" si="2"/>
        <v>25996343.521587487</v>
      </c>
      <c r="I141" s="360">
        <f t="shared" si="3"/>
        <v>0</v>
      </c>
      <c r="J141" s="360">
        <f t="shared" si="4"/>
        <v>1.169835458471437</v>
      </c>
      <c r="K141" s="360">
        <f t="shared" si="5"/>
        <v>0</v>
      </c>
      <c r="L141" s="360">
        <f>(J141+K141-0)*'Fac Conv'!$C$187</f>
        <v>24.56654462790018</v>
      </c>
    </row>
    <row r="142" spans="2:12" ht="15">
      <c r="B142" s="330"/>
      <c r="C142" s="331" t="s">
        <v>353</v>
      </c>
      <c r="D142" s="342">
        <f>'IP 6B1'!F59</f>
        <v>1936638.722366</v>
      </c>
      <c r="E142" s="342" t="str">
        <f>'Fac Conv'!E53</f>
        <v>2.0</v>
      </c>
      <c r="F142" s="342" t="str">
        <f>'Fac Conv'!D53</f>
        <v>2.0</v>
      </c>
      <c r="G142" s="342">
        <f>'Fac Conv'!$C$136</f>
        <v>0</v>
      </c>
      <c r="H142" s="342">
        <f t="shared" si="2"/>
        <v>7746554.889464</v>
      </c>
      <c r="I142" s="360">
        <f t="shared" si="3"/>
        <v>0</v>
      </c>
      <c r="J142" s="360">
        <f t="shared" si="4"/>
        <v>0.34859497002588</v>
      </c>
      <c r="K142" s="360">
        <f t="shared" si="5"/>
        <v>0</v>
      </c>
      <c r="L142" s="360">
        <f>(J142+K142-0)*'Fac Conv'!$C$187</f>
        <v>7.32049437054348</v>
      </c>
    </row>
    <row r="143" spans="2:12" ht="15">
      <c r="B143" s="325"/>
      <c r="C143" s="347" t="s">
        <v>316</v>
      </c>
      <c r="D143" s="348">
        <f>'IP 6B1'!F60</f>
        <v>0</v>
      </c>
      <c r="E143" s="348" t="str">
        <f>'Fac Conv'!E54</f>
        <v>2.0</v>
      </c>
      <c r="F143" s="348" t="str">
        <f>'Fac Conv'!D54</f>
        <v>2.0</v>
      </c>
      <c r="G143" s="348">
        <f>'Fac Conv'!$C$136</f>
        <v>0</v>
      </c>
      <c r="H143" s="348">
        <f t="shared" si="2"/>
        <v>0</v>
      </c>
      <c r="I143" s="362">
        <f t="shared" si="3"/>
        <v>0</v>
      </c>
      <c r="J143" s="362">
        <f t="shared" si="4"/>
        <v>0</v>
      </c>
      <c r="K143" s="362">
        <f t="shared" si="5"/>
        <v>0</v>
      </c>
      <c r="L143" s="362">
        <f>(J143+K143-0)*'Fac Conv'!$C$187</f>
        <v>0</v>
      </c>
    </row>
    <row r="144" spans="2:12" ht="15">
      <c r="B144" s="323"/>
      <c r="C144" s="391" t="s">
        <v>197</v>
      </c>
      <c r="D144" s="345">
        <f>'IP 6B1'!F61</f>
        <v>120758.38309000002</v>
      </c>
      <c r="E144" s="345" t="str">
        <f>'Fac Conv'!E55</f>
        <v>2.0</v>
      </c>
      <c r="F144" s="345" t="str">
        <f>'Fac Conv'!D55</f>
        <v>2.0</v>
      </c>
      <c r="G144" s="345">
        <f>'Fac Conv'!$C$136</f>
        <v>0</v>
      </c>
      <c r="H144" s="345">
        <f t="shared" si="2"/>
        <v>483033.53236000007</v>
      </c>
      <c r="I144" s="392">
        <f t="shared" si="3"/>
        <v>0</v>
      </c>
      <c r="J144" s="392">
        <f t="shared" si="4"/>
        <v>0.021736508956200006</v>
      </c>
      <c r="K144" s="392">
        <f t="shared" si="5"/>
        <v>0</v>
      </c>
      <c r="L144" s="392">
        <f>(J144+K144-0)*'Fac Conv'!$C$187</f>
        <v>0.45646668808020013</v>
      </c>
    </row>
    <row r="145" spans="2:12" ht="15">
      <c r="B145" s="323"/>
      <c r="C145" s="391" t="s">
        <v>198</v>
      </c>
      <c r="D145" s="345">
        <f>'IP 6B1'!F62</f>
        <v>136257.89227399998</v>
      </c>
      <c r="E145" s="345" t="str">
        <f>'Fac Conv'!E56</f>
        <v>2.0</v>
      </c>
      <c r="F145" s="345" t="str">
        <f>'Fac Conv'!D56</f>
        <v>2.0</v>
      </c>
      <c r="G145" s="345">
        <f>'Fac Conv'!$C$136</f>
        <v>0</v>
      </c>
      <c r="H145" s="345">
        <f t="shared" si="2"/>
        <v>545031.5690959999</v>
      </c>
      <c r="I145" s="392">
        <f t="shared" si="3"/>
        <v>0</v>
      </c>
      <c r="J145" s="392">
        <f t="shared" si="4"/>
        <v>0.02452642060932</v>
      </c>
      <c r="K145" s="392">
        <f t="shared" si="5"/>
        <v>0</v>
      </c>
      <c r="L145" s="392">
        <f>(J145+K145-0)*'Fac Conv'!$C$187</f>
        <v>0.5150548327957201</v>
      </c>
    </row>
    <row r="146" spans="2:12" ht="15">
      <c r="B146" s="323"/>
      <c r="C146" s="438" t="s">
        <v>459</v>
      </c>
      <c r="D146" s="348">
        <f>'IP 6B1'!F63</f>
        <v>0</v>
      </c>
      <c r="E146" s="348" t="str">
        <f>'Fac Conv'!E57</f>
        <v>2.0</v>
      </c>
      <c r="F146" s="348" t="str">
        <f>'Fac Conv'!D57</f>
        <v>2.0</v>
      </c>
      <c r="G146" s="348">
        <f>'Fac Conv'!$C$136</f>
        <v>0</v>
      </c>
      <c r="H146" s="348">
        <f aca="true" t="shared" si="6" ref="H146">D146*E146*F146*(1-G146)</f>
        <v>0</v>
      </c>
      <c r="I146" s="362">
        <f aca="true" t="shared" si="7" ref="I146">D146*E146*F146*G146</f>
        <v>0</v>
      </c>
      <c r="J146" s="362">
        <f t="shared" si="4"/>
        <v>0</v>
      </c>
      <c r="K146" s="362">
        <f t="shared" si="5"/>
        <v>0</v>
      </c>
      <c r="L146" s="362">
        <f>(J146+K146-0)*'Fac Conv'!$C$187</f>
        <v>0</v>
      </c>
    </row>
    <row r="147" spans="2:12" ht="15">
      <c r="B147" s="327"/>
      <c r="C147" s="347" t="s">
        <v>262</v>
      </c>
      <c r="D147" s="348">
        <f>'IP 6B1'!F64</f>
        <v>0</v>
      </c>
      <c r="E147" s="348" t="str">
        <f>'Fac Conv'!E58</f>
        <v>11</v>
      </c>
      <c r="F147" s="348">
        <f>'Fac Conv'!D58</f>
        <v>24</v>
      </c>
      <c r="G147" s="348">
        <f>'Fac Conv'!$C$136</f>
        <v>0</v>
      </c>
      <c r="H147" s="348">
        <f t="shared" si="2"/>
        <v>0</v>
      </c>
      <c r="I147" s="362">
        <f t="shared" si="3"/>
        <v>0</v>
      </c>
      <c r="J147" s="362">
        <f t="shared" si="4"/>
        <v>0</v>
      </c>
      <c r="K147" s="362">
        <f t="shared" si="5"/>
        <v>0</v>
      </c>
      <c r="L147" s="362">
        <f>(J147+K147-0)*'Fac Conv'!$C$187</f>
        <v>0</v>
      </c>
    </row>
    <row r="148" spans="2:12" ht="15">
      <c r="B148" s="327"/>
      <c r="C148" s="349" t="s">
        <v>263</v>
      </c>
      <c r="D148" s="350">
        <f>'IP 6B1'!F65</f>
        <v>0</v>
      </c>
      <c r="E148" s="350" t="str">
        <f>'Fac Conv'!E59</f>
        <v>2.9</v>
      </c>
      <c r="F148" s="350" t="str">
        <f>'Fac Conv'!D59</f>
        <v>6.3</v>
      </c>
      <c r="G148" s="350">
        <f>'Fac Conv'!$C$136</f>
        <v>0</v>
      </c>
      <c r="H148" s="350">
        <f t="shared" si="2"/>
        <v>0</v>
      </c>
      <c r="I148" s="363">
        <f t="shared" si="3"/>
        <v>0</v>
      </c>
      <c r="J148" s="363">
        <f t="shared" si="4"/>
        <v>0</v>
      </c>
      <c r="K148" s="363">
        <f t="shared" si="5"/>
        <v>0</v>
      </c>
      <c r="L148" s="363">
        <f>(J148+K148-0)*'Fac Conv'!$C$187</f>
        <v>0</v>
      </c>
    </row>
    <row r="149" spans="2:12" ht="15">
      <c r="B149" s="332" t="s">
        <v>165</v>
      </c>
      <c r="C149" s="333" t="s">
        <v>156</v>
      </c>
      <c r="D149" s="340">
        <f>'IP 6B1'!F66</f>
        <v>31276.227671000004</v>
      </c>
      <c r="E149" s="340" t="str">
        <f>'Fac Conv'!E60</f>
        <v>0.9</v>
      </c>
      <c r="F149" s="340" t="str">
        <f>'Fac Conv'!D60</f>
        <v>172</v>
      </c>
      <c r="G149" s="340">
        <f>'Fac Conv'!$C$136</f>
        <v>0</v>
      </c>
      <c r="H149" s="340">
        <f t="shared" si="2"/>
        <v>4841560.043470801</v>
      </c>
      <c r="I149" s="358">
        <f t="shared" si="3"/>
        <v>0</v>
      </c>
      <c r="J149" s="358">
        <f t="shared" si="4"/>
        <v>0.21787020195618606</v>
      </c>
      <c r="K149" s="358">
        <f t="shared" si="5"/>
        <v>0</v>
      </c>
      <c r="L149" s="358">
        <f>(J149+K149-0)*'Fac Conv'!$C$187</f>
        <v>4.575274241079907</v>
      </c>
    </row>
    <row r="150" spans="2:12" ht="15">
      <c r="B150" s="323"/>
      <c r="C150" s="351" t="s">
        <v>354</v>
      </c>
      <c r="D150" s="346">
        <f>'IP 6B1'!F67</f>
        <v>0</v>
      </c>
      <c r="E150" s="346" t="str">
        <f>'Fac Conv'!E61</f>
        <v>0.9</v>
      </c>
      <c r="F150" s="346" t="str">
        <f>'Fac Conv'!D61</f>
        <v>172</v>
      </c>
      <c r="G150" s="346">
        <f>'Fac Conv'!$C$136</f>
        <v>0</v>
      </c>
      <c r="H150" s="346">
        <f t="shared" si="2"/>
        <v>0</v>
      </c>
      <c r="I150" s="361">
        <f t="shared" si="3"/>
        <v>0</v>
      </c>
      <c r="J150" s="361">
        <f t="shared" si="4"/>
        <v>0</v>
      </c>
      <c r="K150" s="361">
        <f t="shared" si="5"/>
        <v>0</v>
      </c>
      <c r="L150" s="361">
        <f>(J150+K150-0)*'Fac Conv'!$C$187</f>
        <v>0</v>
      </c>
    </row>
    <row r="151" spans="2:12" ht="15">
      <c r="B151" s="323"/>
      <c r="C151" s="324" t="s">
        <v>264</v>
      </c>
      <c r="D151" s="341">
        <f>'IP 6B1'!F68</f>
        <v>617.28339</v>
      </c>
      <c r="E151" s="341" t="str">
        <f>'Fac Conv'!E62</f>
        <v>0.9</v>
      </c>
      <c r="F151" s="341" t="str">
        <f>'Fac Conv'!D62</f>
        <v>172</v>
      </c>
      <c r="G151" s="341">
        <f>'Fac Conv'!$C$136</f>
        <v>0</v>
      </c>
      <c r="H151" s="341">
        <f t="shared" si="2"/>
        <v>95555.46877200001</v>
      </c>
      <c r="I151" s="359">
        <f t="shared" si="3"/>
        <v>0</v>
      </c>
      <c r="J151" s="359">
        <f t="shared" si="4"/>
        <v>0.00429999609474</v>
      </c>
      <c r="K151" s="359">
        <f t="shared" si="5"/>
        <v>0</v>
      </c>
      <c r="L151" s="359">
        <f>(J151+K151-0)*'Fac Conv'!$C$187</f>
        <v>0.09029991798954</v>
      </c>
    </row>
    <row r="152" spans="2:12" ht="15">
      <c r="B152" s="327"/>
      <c r="C152" s="347" t="s">
        <v>265</v>
      </c>
      <c r="D152" s="348">
        <f>'IP 6B1'!F69</f>
        <v>0</v>
      </c>
      <c r="E152" s="348" t="str">
        <f>'Fac Conv'!E63</f>
        <v>0.9</v>
      </c>
      <c r="F152" s="348" t="str">
        <f>'Fac Conv'!D63</f>
        <v>172</v>
      </c>
      <c r="G152" s="348">
        <f>'Fac Conv'!$C$136</f>
        <v>0</v>
      </c>
      <c r="H152" s="348">
        <f t="shared" si="2"/>
        <v>0</v>
      </c>
      <c r="I152" s="362">
        <f t="shared" si="3"/>
        <v>0</v>
      </c>
      <c r="J152" s="362">
        <f t="shared" si="4"/>
        <v>0</v>
      </c>
      <c r="K152" s="362">
        <f t="shared" si="5"/>
        <v>0</v>
      </c>
      <c r="L152" s="362">
        <f>(J152+K152-0)*'Fac Conv'!$C$187</f>
        <v>0</v>
      </c>
    </row>
    <row r="153" spans="2:12" ht="15">
      <c r="B153" s="327"/>
      <c r="C153" s="347" t="s">
        <v>266</v>
      </c>
      <c r="D153" s="348">
        <f>'IP 6B1'!F70</f>
        <v>0</v>
      </c>
      <c r="E153" s="348" t="str">
        <f>'Fac Conv'!E64</f>
        <v>0.9</v>
      </c>
      <c r="F153" s="348" t="str">
        <f>'Fac Conv'!D64</f>
        <v>172</v>
      </c>
      <c r="G153" s="348">
        <f>'Fac Conv'!$C$136</f>
        <v>0</v>
      </c>
      <c r="H153" s="348">
        <f t="shared" si="2"/>
        <v>0</v>
      </c>
      <c r="I153" s="362">
        <f t="shared" si="3"/>
        <v>0</v>
      </c>
      <c r="J153" s="362">
        <f t="shared" si="4"/>
        <v>0</v>
      </c>
      <c r="K153" s="362">
        <f t="shared" si="5"/>
        <v>0</v>
      </c>
      <c r="L153" s="362">
        <f>(J153+K153-0)*'Fac Conv'!$C$187</f>
        <v>0</v>
      </c>
    </row>
    <row r="154" spans="2:12" ht="15">
      <c r="B154" s="334"/>
      <c r="C154" s="352" t="s">
        <v>267</v>
      </c>
      <c r="D154" s="353">
        <f>'IP 6B1'!F71</f>
        <v>0</v>
      </c>
      <c r="E154" s="353" t="str">
        <f>'Fac Conv'!E65</f>
        <v>0.9</v>
      </c>
      <c r="F154" s="353" t="str">
        <f>'Fac Conv'!D65</f>
        <v>172</v>
      </c>
      <c r="G154" s="353">
        <f>'Fac Conv'!$C$136</f>
        <v>0</v>
      </c>
      <c r="H154" s="353">
        <f t="shared" si="2"/>
        <v>0</v>
      </c>
      <c r="I154" s="364">
        <f t="shared" si="3"/>
        <v>0</v>
      </c>
      <c r="J154" s="364">
        <f t="shared" si="4"/>
        <v>0</v>
      </c>
      <c r="K154" s="364">
        <f t="shared" si="5"/>
        <v>0</v>
      </c>
      <c r="L154" s="364">
        <f>(J154+K154-0)*'Fac Conv'!$C$187</f>
        <v>0</v>
      </c>
    </row>
    <row r="155" spans="2:12" ht="15">
      <c r="B155" s="328" t="s">
        <v>72</v>
      </c>
      <c r="C155" s="329" t="s">
        <v>181</v>
      </c>
      <c r="D155" s="343">
        <f>'IP 6B1'!F72</f>
        <v>42711.73299999999</v>
      </c>
      <c r="E155" s="343" t="str">
        <f>'Fac Conv'!E66</f>
        <v>9</v>
      </c>
      <c r="F155" s="343" t="str">
        <f>'Fac Conv'!D66</f>
        <v>162</v>
      </c>
      <c r="G155" s="343">
        <f>'Fac Conv'!$C$136</f>
        <v>0</v>
      </c>
      <c r="H155" s="343">
        <f t="shared" si="2"/>
        <v>62273706.713999994</v>
      </c>
      <c r="I155" s="365">
        <f t="shared" si="3"/>
        <v>0</v>
      </c>
      <c r="J155" s="365">
        <f t="shared" si="4"/>
        <v>2.80231680213</v>
      </c>
      <c r="K155" s="365">
        <f t="shared" si="5"/>
        <v>0</v>
      </c>
      <c r="L155" s="365">
        <f>(J155+K155-0)*'Fac Conv'!$C$187</f>
        <v>58.84865284473</v>
      </c>
    </row>
    <row r="156" spans="2:12" ht="15">
      <c r="B156" s="335"/>
      <c r="C156" s="326" t="s">
        <v>180</v>
      </c>
      <c r="D156" s="342">
        <f>'IP 6B1'!F73</f>
        <v>83484.983</v>
      </c>
      <c r="E156" s="342" t="str">
        <f>'Fac Conv'!E67</f>
        <v>9</v>
      </c>
      <c r="F156" s="342" t="str">
        <f>'Fac Conv'!D67</f>
        <v>162</v>
      </c>
      <c r="G156" s="342">
        <f>'Fac Conv'!$C$136</f>
        <v>0</v>
      </c>
      <c r="H156" s="342">
        <f t="shared" si="2"/>
        <v>121721105.21399999</v>
      </c>
      <c r="I156" s="360">
        <f t="shared" si="3"/>
        <v>0</v>
      </c>
      <c r="J156" s="360">
        <f t="shared" si="4"/>
        <v>5.4774497346299995</v>
      </c>
      <c r="K156" s="360">
        <f t="shared" si="5"/>
        <v>0</v>
      </c>
      <c r="L156" s="360">
        <f>(J156+K156-0)*'Fac Conv'!$C$187</f>
        <v>115.02644442722999</v>
      </c>
    </row>
    <row r="157" spans="2:12" ht="15">
      <c r="B157" s="335"/>
      <c r="C157" s="324" t="s">
        <v>157</v>
      </c>
      <c r="D157" s="341">
        <f>'IP 6B1'!F74</f>
        <v>150405.02699999997</v>
      </c>
      <c r="E157" s="341" t="str">
        <f>'Fac Conv'!E68</f>
        <v>9</v>
      </c>
      <c r="F157" s="341" t="str">
        <f>'Fac Conv'!D68</f>
        <v>162</v>
      </c>
      <c r="G157" s="341">
        <f>'Fac Conv'!$C$136</f>
        <v>0</v>
      </c>
      <c r="H157" s="341">
        <f t="shared" si="2"/>
        <v>219290529.36599997</v>
      </c>
      <c r="I157" s="359">
        <f t="shared" si="3"/>
        <v>0</v>
      </c>
      <c r="J157" s="359">
        <f t="shared" si="4"/>
        <v>9.86807382147</v>
      </c>
      <c r="K157" s="359">
        <f t="shared" si="5"/>
        <v>0</v>
      </c>
      <c r="L157" s="359">
        <f>(J157+K157-0)*'Fac Conv'!$C$187</f>
        <v>207.22955025087</v>
      </c>
    </row>
    <row r="158" spans="2:12" ht="15">
      <c r="B158" s="335"/>
      <c r="C158" s="326" t="s">
        <v>355</v>
      </c>
      <c r="D158" s="342">
        <f>'IP 6B1'!F75</f>
        <v>44932.776</v>
      </c>
      <c r="E158" s="342" t="str">
        <f>'Fac Conv'!E69</f>
        <v>9</v>
      </c>
      <c r="F158" s="342" t="str">
        <f>'Fac Conv'!D69</f>
        <v>162</v>
      </c>
      <c r="G158" s="342">
        <f>'Fac Conv'!$C$136</f>
        <v>0</v>
      </c>
      <c r="H158" s="342">
        <f t="shared" si="2"/>
        <v>65511987.408</v>
      </c>
      <c r="I158" s="360">
        <f t="shared" si="3"/>
        <v>0</v>
      </c>
      <c r="J158" s="360">
        <f t="shared" si="4"/>
        <v>2.94803943336</v>
      </c>
      <c r="K158" s="360">
        <f t="shared" si="5"/>
        <v>0</v>
      </c>
      <c r="L158" s="360">
        <f>(J158+K158-0)*'Fac Conv'!$C$187</f>
        <v>61.90882810056</v>
      </c>
    </row>
    <row r="159" spans="2:12" ht="15">
      <c r="B159" s="335"/>
      <c r="C159" s="324" t="s">
        <v>158</v>
      </c>
      <c r="D159" s="341">
        <f>'IP 6B1'!F76</f>
        <v>12498.737000000001</v>
      </c>
      <c r="E159" s="341" t="str">
        <f>'Fac Conv'!E70</f>
        <v>9</v>
      </c>
      <c r="F159" s="341" t="str">
        <f>'Fac Conv'!D70</f>
        <v>162</v>
      </c>
      <c r="G159" s="341">
        <f>'Fac Conv'!$C$136</f>
        <v>0</v>
      </c>
      <c r="H159" s="341">
        <f t="shared" si="2"/>
        <v>18223158.546</v>
      </c>
      <c r="I159" s="359">
        <f t="shared" si="3"/>
        <v>0</v>
      </c>
      <c r="J159" s="359">
        <f t="shared" si="4"/>
        <v>0.8200421345700001</v>
      </c>
      <c r="K159" s="359">
        <f t="shared" si="5"/>
        <v>0</v>
      </c>
      <c r="L159" s="359">
        <f>(J159+K159-0)*'Fac Conv'!$C$187</f>
        <v>17.220884825970003</v>
      </c>
    </row>
    <row r="160" spans="2:12" ht="15">
      <c r="B160" s="335"/>
      <c r="C160" s="324" t="s">
        <v>159</v>
      </c>
      <c r="D160" s="341">
        <f>'IP 6B1'!F77</f>
        <v>18254.816</v>
      </c>
      <c r="E160" s="341" t="str">
        <f>'Fac Conv'!E71</f>
        <v>9</v>
      </c>
      <c r="F160" s="341" t="str">
        <f>'Fac Conv'!D71</f>
        <v>162</v>
      </c>
      <c r="G160" s="341">
        <f>'Fac Conv'!$C$136</f>
        <v>0</v>
      </c>
      <c r="H160" s="341">
        <f t="shared" si="2"/>
        <v>26615521.727999996</v>
      </c>
      <c r="I160" s="359">
        <f t="shared" si="3"/>
        <v>0</v>
      </c>
      <c r="J160" s="359">
        <f t="shared" si="4"/>
        <v>1.19769847776</v>
      </c>
      <c r="K160" s="359">
        <f t="shared" si="5"/>
        <v>0</v>
      </c>
      <c r="L160" s="359">
        <f>(J160+K160-0)*'Fac Conv'!$C$187</f>
        <v>25.15166803296</v>
      </c>
    </row>
    <row r="161" spans="2:12" ht="15">
      <c r="B161" s="335"/>
      <c r="C161" s="324" t="s">
        <v>160</v>
      </c>
      <c r="D161" s="341">
        <f>'IP 6B1'!F78</f>
        <v>55407.418000000005</v>
      </c>
      <c r="E161" s="341" t="str">
        <f>'Fac Conv'!E72</f>
        <v>9</v>
      </c>
      <c r="F161" s="341" t="str">
        <f>'Fac Conv'!D72</f>
        <v>162</v>
      </c>
      <c r="G161" s="341">
        <f>'Fac Conv'!$C$136</f>
        <v>0</v>
      </c>
      <c r="H161" s="341">
        <f t="shared" si="2"/>
        <v>80784015.444</v>
      </c>
      <c r="I161" s="359">
        <f t="shared" si="3"/>
        <v>0</v>
      </c>
      <c r="J161" s="359">
        <f t="shared" si="4"/>
        <v>3.6352806949800005</v>
      </c>
      <c r="K161" s="359">
        <f t="shared" si="5"/>
        <v>0</v>
      </c>
      <c r="L161" s="359">
        <f>(J161+K161-0)*'Fac Conv'!$C$187</f>
        <v>76.34089459458</v>
      </c>
    </row>
    <row r="162" spans="2:12" ht="15">
      <c r="B162" s="335"/>
      <c r="C162" s="351" t="s">
        <v>161</v>
      </c>
      <c r="D162" s="346">
        <f>'IP 6B1'!F79</f>
        <v>0</v>
      </c>
      <c r="E162" s="346" t="str">
        <f>'Fac Conv'!E73</f>
        <v>9</v>
      </c>
      <c r="F162" s="346" t="str">
        <f>'Fac Conv'!D73</f>
        <v>162</v>
      </c>
      <c r="G162" s="346">
        <f>'Fac Conv'!$C$136</f>
        <v>0</v>
      </c>
      <c r="H162" s="346">
        <f t="shared" si="2"/>
        <v>0</v>
      </c>
      <c r="I162" s="361">
        <f t="shared" si="3"/>
        <v>0</v>
      </c>
      <c r="J162" s="361">
        <f t="shared" si="4"/>
        <v>0</v>
      </c>
      <c r="K162" s="361">
        <f t="shared" si="5"/>
        <v>0</v>
      </c>
      <c r="L162" s="361">
        <f>(J162+K162-0)*'Fac Conv'!$C$187</f>
        <v>0</v>
      </c>
    </row>
    <row r="163" spans="2:12" ht="15">
      <c r="B163" s="335"/>
      <c r="C163" s="354" t="s">
        <v>268</v>
      </c>
      <c r="D163" s="355">
        <f>'IP 6B1'!F80</f>
        <v>0</v>
      </c>
      <c r="E163" s="355" t="str">
        <f>'Fac Conv'!E74</f>
        <v>9</v>
      </c>
      <c r="F163" s="355" t="str">
        <f>'Fac Conv'!D74</f>
        <v>162</v>
      </c>
      <c r="G163" s="355">
        <f>'Fac Conv'!$C$136</f>
        <v>0</v>
      </c>
      <c r="H163" s="355">
        <f t="shared" si="2"/>
        <v>0</v>
      </c>
      <c r="I163" s="366">
        <f t="shared" si="3"/>
        <v>0</v>
      </c>
      <c r="J163" s="366">
        <f aca="true" t="shared" si="8" ref="J163:J208">$H$57*H163/1000000</f>
        <v>0</v>
      </c>
      <c r="K163" s="366">
        <f aca="true" t="shared" si="9" ref="K163:K208">$H$73*(I163-0)</f>
        <v>0</v>
      </c>
      <c r="L163" s="366">
        <f>(J163+K163-0)*'Fac Conv'!$C$187</f>
        <v>0</v>
      </c>
    </row>
    <row r="164" spans="2:12" ht="15">
      <c r="B164" s="335"/>
      <c r="C164" s="354" t="s">
        <v>269</v>
      </c>
      <c r="D164" s="355">
        <f>'IP 6B1'!F81</f>
        <v>0</v>
      </c>
      <c r="E164" s="355" t="str">
        <f>'Fac Conv'!E75</f>
        <v>9</v>
      </c>
      <c r="F164" s="355" t="str">
        <f>'Fac Conv'!D75</f>
        <v>162</v>
      </c>
      <c r="G164" s="355">
        <f>'Fac Conv'!$C$136</f>
        <v>0</v>
      </c>
      <c r="H164" s="355">
        <f aca="true" t="shared" si="10" ref="H164:H208">D164*E164*F164*(1-G164)</f>
        <v>0</v>
      </c>
      <c r="I164" s="366">
        <f t="shared" si="3"/>
        <v>0</v>
      </c>
      <c r="J164" s="366">
        <f t="shared" si="8"/>
        <v>0</v>
      </c>
      <c r="K164" s="366">
        <f t="shared" si="9"/>
        <v>0</v>
      </c>
      <c r="L164" s="366">
        <f>(J164+K164-0)*'Fac Conv'!$C$187</f>
        <v>0</v>
      </c>
    </row>
    <row r="165" spans="2:12" ht="15">
      <c r="B165" s="335"/>
      <c r="C165" s="354" t="s">
        <v>270</v>
      </c>
      <c r="D165" s="355">
        <f>'IP 6B1'!F82</f>
        <v>0</v>
      </c>
      <c r="E165" s="355" t="str">
        <f>'Fac Conv'!E76</f>
        <v>9</v>
      </c>
      <c r="F165" s="355" t="str">
        <f>'Fac Conv'!D76</f>
        <v>162</v>
      </c>
      <c r="G165" s="355">
        <f>'Fac Conv'!$C$136</f>
        <v>0</v>
      </c>
      <c r="H165" s="355">
        <f t="shared" si="10"/>
        <v>0</v>
      </c>
      <c r="I165" s="366">
        <f t="shared" si="3"/>
        <v>0</v>
      </c>
      <c r="J165" s="366">
        <f t="shared" si="8"/>
        <v>0</v>
      </c>
      <c r="K165" s="366">
        <f t="shared" si="9"/>
        <v>0</v>
      </c>
      <c r="L165" s="366">
        <f>(J165+K165-0)*'Fac Conv'!$C$187</f>
        <v>0</v>
      </c>
    </row>
    <row r="166" spans="2:12" ht="15">
      <c r="B166" s="335"/>
      <c r="C166" s="354" t="s">
        <v>271</v>
      </c>
      <c r="D166" s="355">
        <f>'IP 6B1'!F83</f>
        <v>0</v>
      </c>
      <c r="E166" s="355" t="str">
        <f>'Fac Conv'!E77</f>
        <v>9</v>
      </c>
      <c r="F166" s="355" t="str">
        <f>'Fac Conv'!D77</f>
        <v>162</v>
      </c>
      <c r="G166" s="355">
        <f>'Fac Conv'!$C$136</f>
        <v>0</v>
      </c>
      <c r="H166" s="355">
        <f t="shared" si="10"/>
        <v>0</v>
      </c>
      <c r="I166" s="366">
        <f t="shared" si="3"/>
        <v>0</v>
      </c>
      <c r="J166" s="366">
        <f t="shared" si="8"/>
        <v>0</v>
      </c>
      <c r="K166" s="366">
        <f t="shared" si="9"/>
        <v>0</v>
      </c>
      <c r="L166" s="366">
        <f>(J166+K166-0)*'Fac Conv'!$C$187</f>
        <v>0</v>
      </c>
    </row>
    <row r="167" spans="2:12" ht="15">
      <c r="B167" s="335"/>
      <c r="C167" s="354" t="s">
        <v>272</v>
      </c>
      <c r="D167" s="355">
        <f>'IP 6B1'!F84</f>
        <v>0</v>
      </c>
      <c r="E167" s="355" t="str">
        <f>'Fac Conv'!E78</f>
        <v>9</v>
      </c>
      <c r="F167" s="355" t="str">
        <f>'Fac Conv'!D78</f>
        <v>162</v>
      </c>
      <c r="G167" s="355">
        <f>'Fac Conv'!$C$136</f>
        <v>0</v>
      </c>
      <c r="H167" s="355">
        <f t="shared" si="10"/>
        <v>0</v>
      </c>
      <c r="I167" s="366">
        <f t="shared" si="3"/>
        <v>0</v>
      </c>
      <c r="J167" s="366">
        <f t="shared" si="8"/>
        <v>0</v>
      </c>
      <c r="K167" s="366">
        <f t="shared" si="9"/>
        <v>0</v>
      </c>
      <c r="L167" s="366">
        <f>(J167+K167-0)*'Fac Conv'!$C$187</f>
        <v>0</v>
      </c>
    </row>
    <row r="168" spans="2:12" ht="15">
      <c r="B168" s="335"/>
      <c r="C168" s="354" t="s">
        <v>273</v>
      </c>
      <c r="D168" s="355">
        <f>'IP 6B1'!F85</f>
        <v>0</v>
      </c>
      <c r="E168" s="355" t="str">
        <f>'Fac Conv'!E79</f>
        <v>9</v>
      </c>
      <c r="F168" s="355" t="str">
        <f>'Fac Conv'!D79</f>
        <v>162</v>
      </c>
      <c r="G168" s="355">
        <f>'Fac Conv'!$C$136</f>
        <v>0</v>
      </c>
      <c r="H168" s="355">
        <f t="shared" si="10"/>
        <v>0</v>
      </c>
      <c r="I168" s="366">
        <f t="shared" si="3"/>
        <v>0</v>
      </c>
      <c r="J168" s="366">
        <f t="shared" si="8"/>
        <v>0</v>
      </c>
      <c r="K168" s="366">
        <f t="shared" si="9"/>
        <v>0</v>
      </c>
      <c r="L168" s="366">
        <f>(J168+K168-0)*'Fac Conv'!$C$187</f>
        <v>0</v>
      </c>
    </row>
    <row r="169" spans="2:12" ht="15">
      <c r="B169" s="335"/>
      <c r="C169" s="354" t="s">
        <v>274</v>
      </c>
      <c r="D169" s="355">
        <f>'IP 6B1'!F86</f>
        <v>0</v>
      </c>
      <c r="E169" s="355" t="str">
        <f>'Fac Conv'!E80</f>
        <v>9</v>
      </c>
      <c r="F169" s="355" t="str">
        <f>'Fac Conv'!D80</f>
        <v>162</v>
      </c>
      <c r="G169" s="355">
        <f>'Fac Conv'!$C$136</f>
        <v>0</v>
      </c>
      <c r="H169" s="355">
        <f t="shared" si="10"/>
        <v>0</v>
      </c>
      <c r="I169" s="366">
        <f t="shared" si="3"/>
        <v>0</v>
      </c>
      <c r="J169" s="366">
        <f t="shared" si="8"/>
        <v>0</v>
      </c>
      <c r="K169" s="366">
        <f t="shared" si="9"/>
        <v>0</v>
      </c>
      <c r="L169" s="366">
        <f>(J169+K169-0)*'Fac Conv'!$C$187</f>
        <v>0</v>
      </c>
    </row>
    <row r="170" spans="2:12" ht="15">
      <c r="B170" s="336"/>
      <c r="C170" s="356" t="s">
        <v>275</v>
      </c>
      <c r="D170" s="357">
        <f>'IP 6B1'!F87</f>
        <v>0</v>
      </c>
      <c r="E170" s="357" t="str">
        <f>'Fac Conv'!E81</f>
        <v>9</v>
      </c>
      <c r="F170" s="357" t="str">
        <f>'Fac Conv'!D81</f>
        <v>162</v>
      </c>
      <c r="G170" s="357">
        <f>'Fac Conv'!$C$136</f>
        <v>0</v>
      </c>
      <c r="H170" s="357">
        <f t="shared" si="10"/>
        <v>0</v>
      </c>
      <c r="I170" s="367">
        <f t="shared" si="3"/>
        <v>0</v>
      </c>
      <c r="J170" s="367">
        <f t="shared" si="8"/>
        <v>0</v>
      </c>
      <c r="K170" s="367">
        <f t="shared" si="9"/>
        <v>0</v>
      </c>
      <c r="L170" s="367">
        <f>(J170+K170-0)*'Fac Conv'!$C$187</f>
        <v>0</v>
      </c>
    </row>
    <row r="171" spans="2:12" ht="15">
      <c r="B171" s="328" t="s">
        <v>167</v>
      </c>
      <c r="C171" s="333" t="s">
        <v>162</v>
      </c>
      <c r="D171" s="340">
        <f>'IP 6B1'!F88</f>
        <v>4655271.604139344</v>
      </c>
      <c r="E171" s="340" t="str">
        <f>'Fac Conv'!E82</f>
        <v>1.0</v>
      </c>
      <c r="F171" s="340" t="str">
        <f>'Fac Conv'!D82</f>
        <v>0.6</v>
      </c>
      <c r="G171" s="340">
        <f>'Fac Conv'!$C$136</f>
        <v>0</v>
      </c>
      <c r="H171" s="340">
        <f t="shared" si="10"/>
        <v>2793162.9624836063</v>
      </c>
      <c r="I171" s="358">
        <f t="shared" si="3"/>
        <v>0</v>
      </c>
      <c r="J171" s="358">
        <f t="shared" si="8"/>
        <v>0.1256923333117623</v>
      </c>
      <c r="K171" s="358">
        <f t="shared" si="9"/>
        <v>0</v>
      </c>
      <c r="L171" s="358">
        <f>(J171+K171-0)*'Fac Conv'!$C$187</f>
        <v>2.639538999547008</v>
      </c>
    </row>
    <row r="172" spans="2:12" ht="15">
      <c r="B172" s="323"/>
      <c r="C172" s="324" t="s">
        <v>163</v>
      </c>
      <c r="D172" s="341">
        <f>'IP 6B1'!F89</f>
        <v>695683.0056413999</v>
      </c>
      <c r="E172" s="341" t="str">
        <f>'Fac Conv'!E83</f>
        <v>1.0</v>
      </c>
      <c r="F172" s="341" t="str">
        <f>'Fac Conv'!D83</f>
        <v>0.6</v>
      </c>
      <c r="G172" s="341">
        <f>'Fac Conv'!$C$136</f>
        <v>0</v>
      </c>
      <c r="H172" s="341">
        <f t="shared" si="10"/>
        <v>417409.8033848399</v>
      </c>
      <c r="I172" s="359">
        <f t="shared" si="3"/>
        <v>0</v>
      </c>
      <c r="J172" s="359">
        <f t="shared" si="8"/>
        <v>0.0187834411523178</v>
      </c>
      <c r="K172" s="359">
        <f t="shared" si="9"/>
        <v>0</v>
      </c>
      <c r="L172" s="359">
        <f>(J172+K172-0)*'Fac Conv'!$C$187</f>
        <v>0.3944522641986738</v>
      </c>
    </row>
    <row r="173" spans="2:12" ht="15">
      <c r="B173" s="334"/>
      <c r="C173" s="352" t="s">
        <v>276</v>
      </c>
      <c r="D173" s="353">
        <f>'IP 6B1'!F90</f>
        <v>0</v>
      </c>
      <c r="E173" s="353" t="str">
        <f>'Fac Conv'!E84</f>
        <v>1.0</v>
      </c>
      <c r="F173" s="353" t="str">
        <f>'Fac Conv'!D84</f>
        <v>0.6</v>
      </c>
      <c r="G173" s="353">
        <f>'Fac Conv'!$C$136</f>
        <v>0</v>
      </c>
      <c r="H173" s="353">
        <f t="shared" si="10"/>
        <v>0</v>
      </c>
      <c r="I173" s="364">
        <f t="shared" si="3"/>
        <v>0</v>
      </c>
      <c r="J173" s="364">
        <f t="shared" si="8"/>
        <v>0</v>
      </c>
      <c r="K173" s="364">
        <f t="shared" si="9"/>
        <v>0</v>
      </c>
      <c r="L173" s="364">
        <f>(J173+K173-0)*'Fac Conv'!$C$187</f>
        <v>0</v>
      </c>
    </row>
    <row r="174" spans="2:12" ht="15">
      <c r="B174" s="328" t="s">
        <v>166</v>
      </c>
      <c r="C174" s="333" t="s">
        <v>356</v>
      </c>
      <c r="D174" s="340">
        <f>'IP 6B1'!F91</f>
        <v>34508.57115045001</v>
      </c>
      <c r="E174" s="340" t="str">
        <f>'Fac Conv'!E85</f>
        <v>3</v>
      </c>
      <c r="F174" s="340" t="str">
        <f>'Fac Conv'!D85</f>
        <v>67</v>
      </c>
      <c r="G174" s="340">
        <f>'Fac Conv'!$C$136</f>
        <v>0</v>
      </c>
      <c r="H174" s="340">
        <f t="shared" si="10"/>
        <v>6936222.801240452</v>
      </c>
      <c r="I174" s="358">
        <f t="shared" si="3"/>
        <v>0</v>
      </c>
      <c r="J174" s="358">
        <f t="shared" si="8"/>
        <v>0.31213002605582035</v>
      </c>
      <c r="K174" s="358">
        <f t="shared" si="9"/>
        <v>0</v>
      </c>
      <c r="L174" s="358">
        <f>(J174+K174-0)*'Fac Conv'!$C$187</f>
        <v>6.554730547172228</v>
      </c>
    </row>
    <row r="175" spans="2:12" ht="15">
      <c r="B175" s="323"/>
      <c r="C175" s="324" t="s">
        <v>164</v>
      </c>
      <c r="D175" s="341">
        <f>'IP 6B1'!F92</f>
        <v>495.3292</v>
      </c>
      <c r="E175" s="341" t="str">
        <f>'Fac Conv'!E86</f>
        <v>3</v>
      </c>
      <c r="F175" s="341" t="str">
        <f>'Fac Conv'!D86</f>
        <v>67</v>
      </c>
      <c r="G175" s="341">
        <f>'Fac Conv'!$C$136</f>
        <v>0</v>
      </c>
      <c r="H175" s="341">
        <f t="shared" si="10"/>
        <v>99561.16919999999</v>
      </c>
      <c r="I175" s="359">
        <f t="shared" si="3"/>
        <v>0</v>
      </c>
      <c r="J175" s="359">
        <f t="shared" si="8"/>
        <v>0.004480252614</v>
      </c>
      <c r="K175" s="359">
        <f t="shared" si="9"/>
        <v>0</v>
      </c>
      <c r="L175" s="359">
        <f>(J175+K175-0)*'Fac Conv'!$C$187</f>
        <v>0.094085304894</v>
      </c>
    </row>
    <row r="176" spans="2:12" ht="15">
      <c r="B176" s="328" t="s">
        <v>73</v>
      </c>
      <c r="C176" s="347" t="s">
        <v>277</v>
      </c>
      <c r="D176" s="348">
        <f>'IP 6B1'!F93</f>
        <v>0</v>
      </c>
      <c r="E176" s="348" t="str">
        <f>'Fac Conv'!E87</f>
        <v>3</v>
      </c>
      <c r="F176" s="348" t="str">
        <f>'Fac Conv'!D87</f>
        <v>67</v>
      </c>
      <c r="G176" s="348">
        <f>'Fac Conv'!$C$136</f>
        <v>0</v>
      </c>
      <c r="H176" s="348">
        <f t="shared" si="10"/>
        <v>0</v>
      </c>
      <c r="I176" s="362">
        <f t="shared" si="3"/>
        <v>0</v>
      </c>
      <c r="J176" s="362">
        <f t="shared" si="8"/>
        <v>0</v>
      </c>
      <c r="K176" s="362">
        <f t="shared" si="9"/>
        <v>0</v>
      </c>
      <c r="L176" s="362">
        <f>(J176+K176-0)*'Fac Conv'!$C$187</f>
        <v>0</v>
      </c>
    </row>
    <row r="177" spans="2:12" ht="15">
      <c r="B177" s="327"/>
      <c r="C177" s="347" t="s">
        <v>278</v>
      </c>
      <c r="D177" s="348">
        <f>'IP 6B1'!F94</f>
        <v>0</v>
      </c>
      <c r="E177" s="348" t="str">
        <f>'Fac Conv'!E88</f>
        <v>ND</v>
      </c>
      <c r="F177" s="348" t="str">
        <f>'Fac Conv'!D88</f>
        <v>ND</v>
      </c>
      <c r="G177" s="348">
        <f>'Fac Conv'!$C$136</f>
        <v>0</v>
      </c>
      <c r="H177" s="348"/>
      <c r="I177" s="362"/>
      <c r="J177" s="362">
        <f t="shared" si="8"/>
        <v>0</v>
      </c>
      <c r="K177" s="362">
        <f t="shared" si="9"/>
        <v>0</v>
      </c>
      <c r="L177" s="362">
        <f>(J177+K177-0)*'Fac Conv'!$C$187</f>
        <v>0</v>
      </c>
    </row>
    <row r="178" spans="2:12" ht="15">
      <c r="B178" s="327"/>
      <c r="C178" s="347" t="s">
        <v>279</v>
      </c>
      <c r="D178" s="348">
        <f>'IP 6B1'!F95</f>
        <v>0</v>
      </c>
      <c r="E178" s="348">
        <f>'Fac Conv'!E89</f>
        <v>0.85</v>
      </c>
      <c r="F178" s="348">
        <f>'Fac Conv'!D89</f>
        <v>3</v>
      </c>
      <c r="G178" s="348">
        <f>'Fac Conv'!$C$136</f>
        <v>0</v>
      </c>
      <c r="H178" s="348">
        <f t="shared" si="10"/>
        <v>0</v>
      </c>
      <c r="I178" s="362">
        <f t="shared" si="3"/>
        <v>0</v>
      </c>
      <c r="J178" s="362">
        <f t="shared" si="8"/>
        <v>0</v>
      </c>
      <c r="K178" s="362">
        <f t="shared" si="9"/>
        <v>0</v>
      </c>
      <c r="L178" s="362">
        <f>(J178+K178-0)*'Fac Conv'!$C$187</f>
        <v>0</v>
      </c>
    </row>
    <row r="179" spans="2:12" ht="15">
      <c r="B179" s="327"/>
      <c r="C179" s="347" t="s">
        <v>280</v>
      </c>
      <c r="D179" s="348">
        <f>'IP 6B1'!F96</f>
        <v>0</v>
      </c>
      <c r="E179" s="348">
        <f>'Fac Conv'!E90</f>
        <v>0.85</v>
      </c>
      <c r="F179" s="348">
        <f>'Fac Conv'!D90</f>
        <v>3</v>
      </c>
      <c r="G179" s="348">
        <f>'Fac Conv'!$C$136</f>
        <v>0</v>
      </c>
      <c r="H179" s="348">
        <f t="shared" si="10"/>
        <v>0</v>
      </c>
      <c r="I179" s="362">
        <f t="shared" si="3"/>
        <v>0</v>
      </c>
      <c r="J179" s="362">
        <f t="shared" si="8"/>
        <v>0</v>
      </c>
      <c r="K179" s="362">
        <f t="shared" si="9"/>
        <v>0</v>
      </c>
      <c r="L179" s="362">
        <f>(J179+K179-0)*'Fac Conv'!$C$187</f>
        <v>0</v>
      </c>
    </row>
    <row r="180" spans="2:12" ht="15">
      <c r="B180" s="327"/>
      <c r="C180" s="347" t="s">
        <v>281</v>
      </c>
      <c r="D180" s="348">
        <f>'IP 6B1'!F97</f>
        <v>0</v>
      </c>
      <c r="E180" s="348">
        <f>'Fac Conv'!E91</f>
        <v>5.5</v>
      </c>
      <c r="F180" s="348">
        <f>'Fac Conv'!D91</f>
        <v>5.5</v>
      </c>
      <c r="G180" s="348">
        <f>'Fac Conv'!$C$136</f>
        <v>0</v>
      </c>
      <c r="H180" s="348">
        <f t="shared" si="10"/>
        <v>0</v>
      </c>
      <c r="I180" s="362">
        <f t="shared" si="3"/>
        <v>0</v>
      </c>
      <c r="J180" s="362">
        <f t="shared" si="8"/>
        <v>0</v>
      </c>
      <c r="K180" s="362">
        <f t="shared" si="9"/>
        <v>0</v>
      </c>
      <c r="L180" s="362">
        <f>(J180+K180-0)*'Fac Conv'!$C$187</f>
        <v>0</v>
      </c>
    </row>
    <row r="181" spans="2:12" ht="15">
      <c r="B181" s="327"/>
      <c r="C181" s="347" t="s">
        <v>282</v>
      </c>
      <c r="D181" s="348">
        <f>'IP 6B1'!F98</f>
        <v>0</v>
      </c>
      <c r="E181" s="348">
        <f>'Fac Conv'!E92</f>
        <v>5.5</v>
      </c>
      <c r="F181" s="348">
        <f>'Fac Conv'!D92</f>
        <v>5.5</v>
      </c>
      <c r="G181" s="348">
        <f>'Fac Conv'!$C$136</f>
        <v>0</v>
      </c>
      <c r="H181" s="348">
        <f t="shared" si="10"/>
        <v>0</v>
      </c>
      <c r="I181" s="362">
        <f t="shared" si="3"/>
        <v>0</v>
      </c>
      <c r="J181" s="362">
        <f t="shared" si="8"/>
        <v>0</v>
      </c>
      <c r="K181" s="362">
        <f t="shared" si="9"/>
        <v>0</v>
      </c>
      <c r="L181" s="362">
        <f>(J181+K181-0)*'Fac Conv'!$C$187</f>
        <v>0</v>
      </c>
    </row>
    <row r="182" spans="2:12" ht="15">
      <c r="B182" s="327"/>
      <c r="C182" s="347" t="s">
        <v>283</v>
      </c>
      <c r="D182" s="348">
        <f>'IP 6B1'!F99</f>
        <v>0</v>
      </c>
      <c r="E182" s="348">
        <f>'Fac Conv'!E93</f>
        <v>5.5</v>
      </c>
      <c r="F182" s="348">
        <f>'Fac Conv'!D93</f>
        <v>5.5</v>
      </c>
      <c r="G182" s="348">
        <f>'Fac Conv'!$C$136</f>
        <v>0</v>
      </c>
      <c r="H182" s="348">
        <f t="shared" si="10"/>
        <v>0</v>
      </c>
      <c r="I182" s="362">
        <f t="shared" si="3"/>
        <v>0</v>
      </c>
      <c r="J182" s="362">
        <f t="shared" si="8"/>
        <v>0</v>
      </c>
      <c r="K182" s="362">
        <f t="shared" si="9"/>
        <v>0</v>
      </c>
      <c r="L182" s="362">
        <f>(J182+K182-0)*'Fac Conv'!$C$187</f>
        <v>0</v>
      </c>
    </row>
    <row r="183" spans="2:12" ht="15">
      <c r="B183" s="327"/>
      <c r="C183" s="347" t="s">
        <v>284</v>
      </c>
      <c r="D183" s="348">
        <f>'IP 6B1'!F100</f>
        <v>0</v>
      </c>
      <c r="E183" s="348">
        <f>'Fac Conv'!E94</f>
        <v>5.5</v>
      </c>
      <c r="F183" s="348">
        <f>'Fac Conv'!D94</f>
        <v>5.5</v>
      </c>
      <c r="G183" s="348">
        <f>'Fac Conv'!$C$136</f>
        <v>0</v>
      </c>
      <c r="H183" s="348">
        <f t="shared" si="10"/>
        <v>0</v>
      </c>
      <c r="I183" s="362">
        <f t="shared" si="3"/>
        <v>0</v>
      </c>
      <c r="J183" s="362">
        <f t="shared" si="8"/>
        <v>0</v>
      </c>
      <c r="K183" s="362">
        <f t="shared" si="9"/>
        <v>0</v>
      </c>
      <c r="L183" s="362">
        <f>(J183+K183-0)*'Fac Conv'!$C$187</f>
        <v>0</v>
      </c>
    </row>
    <row r="184" spans="2:12" ht="15">
      <c r="B184" s="327"/>
      <c r="C184" s="347" t="s">
        <v>285</v>
      </c>
      <c r="D184" s="348">
        <f>'IP 6B1'!F101</f>
        <v>0</v>
      </c>
      <c r="E184" s="348">
        <f>'Fac Conv'!E95</f>
        <v>5.5</v>
      </c>
      <c r="F184" s="348">
        <f>'Fac Conv'!D95</f>
        <v>5.5</v>
      </c>
      <c r="G184" s="348">
        <f>'Fac Conv'!$C$136</f>
        <v>0</v>
      </c>
      <c r="H184" s="348">
        <f t="shared" si="10"/>
        <v>0</v>
      </c>
      <c r="I184" s="362">
        <f t="shared" si="3"/>
        <v>0</v>
      </c>
      <c r="J184" s="362">
        <f t="shared" si="8"/>
        <v>0</v>
      </c>
      <c r="K184" s="362">
        <f t="shared" si="9"/>
        <v>0</v>
      </c>
      <c r="L184" s="362">
        <f>(J184+K184-0)*'Fac Conv'!$C$187</f>
        <v>0</v>
      </c>
    </row>
    <row r="185" spans="2:12" ht="15">
      <c r="B185" s="327"/>
      <c r="C185" s="588" t="s">
        <v>286</v>
      </c>
      <c r="D185" s="589">
        <f>'IP 6B1'!F102</f>
        <v>0</v>
      </c>
      <c r="E185" s="589">
        <f>'Fac Conv'!E96</f>
        <v>5.5</v>
      </c>
      <c r="F185" s="589">
        <f>'Fac Conv'!D96</f>
        <v>5.5</v>
      </c>
      <c r="G185" s="589">
        <f>'Fac Conv'!$C$136</f>
        <v>0</v>
      </c>
      <c r="H185" s="589">
        <f t="shared" si="10"/>
        <v>0</v>
      </c>
      <c r="I185" s="590">
        <f t="shared" si="3"/>
        <v>0</v>
      </c>
      <c r="J185" s="590">
        <f t="shared" si="8"/>
        <v>0</v>
      </c>
      <c r="K185" s="590">
        <f t="shared" si="9"/>
        <v>0</v>
      </c>
      <c r="L185" s="590">
        <f>(J185+K185-0)*'Fac Conv'!$C$187</f>
        <v>0</v>
      </c>
    </row>
    <row r="186" spans="2:12" ht="15">
      <c r="B186" s="443"/>
      <c r="C186" s="585" t="s">
        <v>202</v>
      </c>
      <c r="D186" s="586">
        <f>'IP 6B1'!F103</f>
        <v>204657.225976</v>
      </c>
      <c r="E186" s="586">
        <f>'Fac Conv'!E97</f>
        <v>0.85</v>
      </c>
      <c r="F186" s="586">
        <f>'Fac Conv'!D97</f>
        <v>3</v>
      </c>
      <c r="G186" s="586">
        <f>'Fac Conv'!$C$136</f>
        <v>0</v>
      </c>
      <c r="H186" s="586">
        <f t="shared" si="10"/>
        <v>521875.92623879993</v>
      </c>
      <c r="I186" s="587">
        <f aca="true" t="shared" si="11" ref="I186:I208">D186*E186*F186*G186</f>
        <v>0</v>
      </c>
      <c r="J186" s="587">
        <f t="shared" si="8"/>
        <v>0.023484416680746</v>
      </c>
      <c r="K186" s="587">
        <f t="shared" si="9"/>
        <v>0</v>
      </c>
      <c r="L186" s="587">
        <f>(J186+K186-0)*'Fac Conv'!$C$187</f>
        <v>0.493172750295666</v>
      </c>
    </row>
    <row r="187" spans="2:12" ht="12.75" customHeight="1">
      <c r="B187" s="325"/>
      <c r="C187" s="326" t="s">
        <v>74</v>
      </c>
      <c r="D187" s="342">
        <f>'IP 6B1'!F104</f>
        <v>34645.806370000006</v>
      </c>
      <c r="E187" s="342">
        <f>'Fac Conv'!E98</f>
        <v>0.85</v>
      </c>
      <c r="F187" s="342">
        <f>'Fac Conv'!D98</f>
        <v>3</v>
      </c>
      <c r="G187" s="342">
        <f>'Fac Conv'!$C$136</f>
        <v>0</v>
      </c>
      <c r="H187" s="342">
        <f t="shared" si="10"/>
        <v>88346.8062435</v>
      </c>
      <c r="I187" s="360">
        <f t="shared" si="11"/>
        <v>0</v>
      </c>
      <c r="J187" s="360">
        <f t="shared" si="8"/>
        <v>0.003975606280957501</v>
      </c>
      <c r="K187" s="360">
        <f t="shared" si="9"/>
        <v>0</v>
      </c>
      <c r="L187" s="360">
        <f>(J187+K187-0)*'Fac Conv'!$C$187</f>
        <v>0.08348773190010751</v>
      </c>
    </row>
    <row r="188" spans="2:12" ht="15">
      <c r="B188" s="323"/>
      <c r="C188" s="324" t="s">
        <v>199</v>
      </c>
      <c r="D188" s="341">
        <f>'IP 6B1'!F105</f>
        <v>32290.309406999997</v>
      </c>
      <c r="E188" s="341">
        <f>'Fac Conv'!E99</f>
        <v>0.85</v>
      </c>
      <c r="F188" s="341">
        <f>'Fac Conv'!D99</f>
        <v>3</v>
      </c>
      <c r="G188" s="341">
        <f>'Fac Conv'!$C$136</f>
        <v>0</v>
      </c>
      <c r="H188" s="341">
        <f t="shared" si="10"/>
        <v>82340.28898784998</v>
      </c>
      <c r="I188" s="359">
        <f t="shared" si="11"/>
        <v>0</v>
      </c>
      <c r="J188" s="359">
        <f t="shared" si="8"/>
        <v>0.00370531300445325</v>
      </c>
      <c r="K188" s="359">
        <f t="shared" si="9"/>
        <v>0</v>
      </c>
      <c r="L188" s="359">
        <f>(J188+K188-0)*'Fac Conv'!$C$187</f>
        <v>0.07781157309351824</v>
      </c>
    </row>
    <row r="189" spans="2:12" ht="15">
      <c r="B189" s="323"/>
      <c r="C189" s="391" t="s">
        <v>200</v>
      </c>
      <c r="D189" s="345">
        <f>'IP 6B1'!F106</f>
        <v>252.32762</v>
      </c>
      <c r="E189" s="345">
        <f>'Fac Conv'!E100</f>
        <v>0.85</v>
      </c>
      <c r="F189" s="345">
        <f>'Fac Conv'!D100</f>
        <v>3</v>
      </c>
      <c r="G189" s="345">
        <f>'Fac Conv'!$C$136</f>
        <v>0</v>
      </c>
      <c r="H189" s="345">
        <f t="shared" si="10"/>
        <v>643.435431</v>
      </c>
      <c r="I189" s="392">
        <f t="shared" si="11"/>
        <v>0</v>
      </c>
      <c r="J189" s="392">
        <f t="shared" si="8"/>
        <v>2.8954594395000004E-05</v>
      </c>
      <c r="K189" s="392">
        <f t="shared" si="9"/>
        <v>0</v>
      </c>
      <c r="L189" s="392">
        <f>(J189+K189-0)*'Fac Conv'!$C$187</f>
        <v>0.000608046482295</v>
      </c>
    </row>
    <row r="190" spans="2:12" ht="15">
      <c r="B190" s="323"/>
      <c r="C190" s="391" t="s">
        <v>201</v>
      </c>
      <c r="D190" s="345">
        <f>'IP 6B1'!F107</f>
        <v>20765.230383000002</v>
      </c>
      <c r="E190" s="345">
        <f>'Fac Conv'!E101</f>
        <v>0.85</v>
      </c>
      <c r="F190" s="345">
        <f>'Fac Conv'!D101</f>
        <v>3</v>
      </c>
      <c r="G190" s="345">
        <f>'Fac Conv'!$C$136</f>
        <v>0</v>
      </c>
      <c r="H190" s="345">
        <f t="shared" si="10"/>
        <v>52951.33747665</v>
      </c>
      <c r="I190" s="392">
        <f t="shared" si="11"/>
        <v>0</v>
      </c>
      <c r="J190" s="392">
        <f t="shared" si="8"/>
        <v>0.00238281018644925</v>
      </c>
      <c r="K190" s="392">
        <f t="shared" si="9"/>
        <v>0</v>
      </c>
      <c r="L190" s="392">
        <f>(J190+K190-0)*'Fac Conv'!$C$187</f>
        <v>0.05003901391543425</v>
      </c>
    </row>
    <row r="191" spans="2:12" ht="15">
      <c r="B191" s="325"/>
      <c r="C191" s="391" t="s">
        <v>357</v>
      </c>
      <c r="D191" s="345">
        <f>'IP 6B1'!F108</f>
        <v>1684.05721</v>
      </c>
      <c r="E191" s="345">
        <f>'Fac Conv'!E102</f>
        <v>0.85</v>
      </c>
      <c r="F191" s="345">
        <f>'Fac Conv'!D102</f>
        <v>3</v>
      </c>
      <c r="G191" s="345">
        <f>'Fac Conv'!$C$136</f>
        <v>0</v>
      </c>
      <c r="H191" s="345">
        <f t="shared" si="10"/>
        <v>4294.345885499999</v>
      </c>
      <c r="I191" s="392">
        <f t="shared" si="11"/>
        <v>0</v>
      </c>
      <c r="J191" s="392">
        <f t="shared" si="8"/>
        <v>0.00019324556484749997</v>
      </c>
      <c r="K191" s="392">
        <f t="shared" si="9"/>
        <v>0</v>
      </c>
      <c r="L191" s="392">
        <f>(J191+K191-0)*'Fac Conv'!$C$187</f>
        <v>0.004058156861797499</v>
      </c>
    </row>
    <row r="192" spans="2:12" ht="15">
      <c r="B192" s="337"/>
      <c r="C192" s="399" t="s">
        <v>75</v>
      </c>
      <c r="D192" s="400">
        <f>'IP 6B1'!F109</f>
        <v>12675.434906999997</v>
      </c>
      <c r="E192" s="400">
        <f>'Fac Conv'!E103</f>
        <v>0.85</v>
      </c>
      <c r="F192" s="400">
        <f>'Fac Conv'!D103</f>
        <v>3</v>
      </c>
      <c r="G192" s="400">
        <f>'Fac Conv'!$C$136</f>
        <v>0</v>
      </c>
      <c r="H192" s="400">
        <f t="shared" si="10"/>
        <v>32322.35901284999</v>
      </c>
      <c r="I192" s="401">
        <f t="shared" si="11"/>
        <v>0</v>
      </c>
      <c r="J192" s="401">
        <f t="shared" si="8"/>
        <v>0.0014545061555782497</v>
      </c>
      <c r="K192" s="401">
        <f t="shared" si="9"/>
        <v>0</v>
      </c>
      <c r="L192" s="401">
        <f>(J192+K192-0)*'Fac Conv'!$C$187</f>
        <v>0.030544629267143242</v>
      </c>
    </row>
    <row r="193" spans="2:12" ht="15">
      <c r="B193" s="328" t="s">
        <v>76</v>
      </c>
      <c r="C193" s="347" t="s">
        <v>642</v>
      </c>
      <c r="D193" s="348">
        <f>'IP 6B1'!F110</f>
        <v>0</v>
      </c>
      <c r="E193" s="348" t="str">
        <f>'Fac Conv'!E104</f>
        <v>3.7</v>
      </c>
      <c r="F193" s="348" t="str">
        <f>'Fac Conv'!D104</f>
        <v>0.6</v>
      </c>
      <c r="G193" s="348">
        <f>'Fac Conv'!$C$136</f>
        <v>0</v>
      </c>
      <c r="H193" s="348">
        <f t="shared" si="10"/>
        <v>0</v>
      </c>
      <c r="I193" s="362">
        <f t="shared" si="11"/>
        <v>0</v>
      </c>
      <c r="J193" s="362">
        <f t="shared" si="8"/>
        <v>0</v>
      </c>
      <c r="K193" s="362">
        <f t="shared" si="9"/>
        <v>0</v>
      </c>
      <c r="L193" s="362">
        <f>(J193+K193-0)*'Fac Conv'!$C$187</f>
        <v>0</v>
      </c>
    </row>
    <row r="194" spans="2:12" ht="15">
      <c r="B194" s="325"/>
      <c r="C194" s="347" t="s">
        <v>643</v>
      </c>
      <c r="D194" s="348">
        <f>'IP 6B1'!F111</f>
        <v>0</v>
      </c>
      <c r="E194" s="348" t="str">
        <f>'Fac Conv'!E105</f>
        <v>3.7</v>
      </c>
      <c r="F194" s="348" t="str">
        <f>'Fac Conv'!D105</f>
        <v>0.6</v>
      </c>
      <c r="G194" s="348">
        <f>'Fac Conv'!$C$136</f>
        <v>0</v>
      </c>
      <c r="H194" s="348">
        <f t="shared" si="10"/>
        <v>0</v>
      </c>
      <c r="I194" s="362">
        <f t="shared" si="11"/>
        <v>0</v>
      </c>
      <c r="J194" s="362">
        <f t="shared" si="8"/>
        <v>0</v>
      </c>
      <c r="K194" s="362">
        <f t="shared" si="9"/>
        <v>0</v>
      </c>
      <c r="L194" s="362">
        <f>(J194+K194-0)*'Fac Conv'!$C$187</f>
        <v>0</v>
      </c>
    </row>
    <row r="195" spans="2:12" ht="15">
      <c r="B195" s="325"/>
      <c r="C195" s="347" t="s">
        <v>644</v>
      </c>
      <c r="D195" s="348">
        <f>'IP 6B1'!F112</f>
        <v>0</v>
      </c>
      <c r="E195" s="348" t="str">
        <f>'Fac Conv'!E106</f>
        <v>3.7</v>
      </c>
      <c r="F195" s="348" t="str">
        <f>'Fac Conv'!D106</f>
        <v>0.6</v>
      </c>
      <c r="G195" s="348">
        <f>'Fac Conv'!$C$136</f>
        <v>0</v>
      </c>
      <c r="H195" s="348">
        <f t="shared" si="10"/>
        <v>0</v>
      </c>
      <c r="I195" s="362">
        <f t="shared" si="11"/>
        <v>0</v>
      </c>
      <c r="J195" s="362">
        <f t="shared" si="8"/>
        <v>0</v>
      </c>
      <c r="K195" s="362">
        <f t="shared" si="9"/>
        <v>0</v>
      </c>
      <c r="L195" s="362">
        <f>(J195+K195-0)*'Fac Conv'!$C$187</f>
        <v>0</v>
      </c>
    </row>
    <row r="196" spans="2:12" ht="15">
      <c r="B196" s="443"/>
      <c r="C196" s="347" t="s">
        <v>77</v>
      </c>
      <c r="D196" s="348">
        <f>'IP 6B1'!F113</f>
        <v>0</v>
      </c>
      <c r="E196" s="348" t="str">
        <f>'Fac Conv'!E107</f>
        <v>3.7</v>
      </c>
      <c r="F196" s="348" t="str">
        <f>'Fac Conv'!D107</f>
        <v>0.6</v>
      </c>
      <c r="G196" s="348">
        <f>'Fac Conv'!$C$136</f>
        <v>0</v>
      </c>
      <c r="H196" s="348">
        <f t="shared" si="10"/>
        <v>0</v>
      </c>
      <c r="I196" s="362">
        <f t="shared" si="11"/>
        <v>0</v>
      </c>
      <c r="J196" s="362">
        <f t="shared" si="8"/>
        <v>0</v>
      </c>
      <c r="K196" s="362">
        <f t="shared" si="9"/>
        <v>0</v>
      </c>
      <c r="L196" s="362">
        <f>(J196+K196-0)*'Fac Conv'!$C$187</f>
        <v>0</v>
      </c>
    </row>
    <row r="197" spans="2:12" ht="12.75" customHeight="1">
      <c r="B197" s="323"/>
      <c r="C197" s="347" t="s">
        <v>78</v>
      </c>
      <c r="D197" s="348">
        <f>'IP 6B1'!F114</f>
        <v>0</v>
      </c>
      <c r="E197" s="348" t="str">
        <f>'Fac Conv'!E108</f>
        <v>3.7</v>
      </c>
      <c r="F197" s="348" t="str">
        <f>'Fac Conv'!D108</f>
        <v>0.6</v>
      </c>
      <c r="G197" s="348">
        <f>'Fac Conv'!$C$136</f>
        <v>0</v>
      </c>
      <c r="H197" s="348">
        <f t="shared" si="10"/>
        <v>0</v>
      </c>
      <c r="I197" s="362">
        <f t="shared" si="11"/>
        <v>0</v>
      </c>
      <c r="J197" s="362">
        <f t="shared" si="8"/>
        <v>0</v>
      </c>
      <c r="K197" s="362">
        <f t="shared" si="9"/>
        <v>0</v>
      </c>
      <c r="L197" s="362">
        <f>(J197+K197-0)*'Fac Conv'!$C$187</f>
        <v>0</v>
      </c>
    </row>
    <row r="198" spans="2:12" ht="12.75" customHeight="1">
      <c r="B198" s="323"/>
      <c r="C198" s="347" t="s">
        <v>79</v>
      </c>
      <c r="D198" s="348">
        <f>'IP 6B1'!F115</f>
        <v>0</v>
      </c>
      <c r="E198" s="348" t="str">
        <f>'Fac Conv'!E109</f>
        <v>3.7</v>
      </c>
      <c r="F198" s="348" t="str">
        <f>'Fac Conv'!D109</f>
        <v>0.6</v>
      </c>
      <c r="G198" s="348">
        <f>'Fac Conv'!$C$136</f>
        <v>0</v>
      </c>
      <c r="H198" s="348">
        <f t="shared" si="10"/>
        <v>0</v>
      </c>
      <c r="I198" s="362">
        <f t="shared" si="11"/>
        <v>0</v>
      </c>
      <c r="J198" s="362">
        <f t="shared" si="8"/>
        <v>0</v>
      </c>
      <c r="K198" s="362">
        <f t="shared" si="9"/>
        <v>0</v>
      </c>
      <c r="L198" s="362">
        <f>(J198+K198-0)*'Fac Conv'!$C$187</f>
        <v>0</v>
      </c>
    </row>
    <row r="199" spans="2:12" ht="15">
      <c r="B199" s="323"/>
      <c r="C199" s="347" t="s">
        <v>80</v>
      </c>
      <c r="D199" s="348">
        <f>'IP 6B1'!F116</f>
        <v>0</v>
      </c>
      <c r="E199" s="348" t="str">
        <f>'Fac Conv'!E110</f>
        <v>3.7</v>
      </c>
      <c r="F199" s="348" t="str">
        <f>'Fac Conv'!D110</f>
        <v>0.6</v>
      </c>
      <c r="G199" s="348">
        <f>'Fac Conv'!$C$136</f>
        <v>0</v>
      </c>
      <c r="H199" s="348">
        <f t="shared" si="10"/>
        <v>0</v>
      </c>
      <c r="I199" s="362">
        <f t="shared" si="11"/>
        <v>0</v>
      </c>
      <c r="J199" s="362">
        <f t="shared" si="8"/>
        <v>0</v>
      </c>
      <c r="K199" s="362">
        <f t="shared" si="9"/>
        <v>0</v>
      </c>
      <c r="L199" s="362">
        <f>(J199+K199-0)*'Fac Conv'!$C$187</f>
        <v>0</v>
      </c>
    </row>
    <row r="200" spans="2:12" ht="12.75" customHeight="1">
      <c r="B200" s="323"/>
      <c r="C200" s="347" t="s">
        <v>81</v>
      </c>
      <c r="D200" s="348">
        <f>'IP 6B1'!F117</f>
        <v>0</v>
      </c>
      <c r="E200" s="348" t="str">
        <f>'Fac Conv'!E111</f>
        <v>3.7</v>
      </c>
      <c r="F200" s="348" t="str">
        <f>'Fac Conv'!D111</f>
        <v>0.6</v>
      </c>
      <c r="G200" s="348">
        <f>'Fac Conv'!$C$136</f>
        <v>0</v>
      </c>
      <c r="H200" s="348">
        <f t="shared" si="10"/>
        <v>0</v>
      </c>
      <c r="I200" s="362">
        <f t="shared" si="11"/>
        <v>0</v>
      </c>
      <c r="J200" s="362">
        <f t="shared" si="8"/>
        <v>0</v>
      </c>
      <c r="K200" s="362">
        <f t="shared" si="9"/>
        <v>0</v>
      </c>
      <c r="L200" s="362">
        <f>(J200+K200-0)*'Fac Conv'!$C$187</f>
        <v>0</v>
      </c>
    </row>
    <row r="201" spans="2:12" ht="12.75" customHeight="1">
      <c r="B201" s="323"/>
      <c r="C201" s="347" t="s">
        <v>82</v>
      </c>
      <c r="D201" s="348">
        <f>'IP 6B1'!F118</f>
        <v>0</v>
      </c>
      <c r="E201" s="348" t="str">
        <f>'Fac Conv'!E112</f>
        <v>3.7</v>
      </c>
      <c r="F201" s="348" t="str">
        <f>'Fac Conv'!D112</f>
        <v>0.6</v>
      </c>
      <c r="G201" s="348">
        <f>'Fac Conv'!$C$136</f>
        <v>0</v>
      </c>
      <c r="H201" s="348">
        <f t="shared" si="10"/>
        <v>0</v>
      </c>
      <c r="I201" s="362">
        <f t="shared" si="11"/>
        <v>0</v>
      </c>
      <c r="J201" s="362">
        <f t="shared" si="8"/>
        <v>0</v>
      </c>
      <c r="K201" s="362">
        <f t="shared" si="9"/>
        <v>0</v>
      </c>
      <c r="L201" s="362">
        <f>(J201+K201-0)*'Fac Conv'!$C$187</f>
        <v>0</v>
      </c>
    </row>
    <row r="202" spans="2:12" ht="12.75" customHeight="1">
      <c r="B202" s="323"/>
      <c r="C202" s="347" t="s">
        <v>83</v>
      </c>
      <c r="D202" s="348">
        <f>'IP 6B1'!F119</f>
        <v>0</v>
      </c>
      <c r="E202" s="348" t="str">
        <f>'Fac Conv'!E113</f>
        <v>3.7</v>
      </c>
      <c r="F202" s="348" t="str">
        <f>'Fac Conv'!D113</f>
        <v>0.6</v>
      </c>
      <c r="G202" s="348">
        <f>'Fac Conv'!$C$136</f>
        <v>0</v>
      </c>
      <c r="H202" s="348">
        <f t="shared" si="10"/>
        <v>0</v>
      </c>
      <c r="I202" s="362">
        <f t="shared" si="11"/>
        <v>0</v>
      </c>
      <c r="J202" s="362">
        <f t="shared" si="8"/>
        <v>0</v>
      </c>
      <c r="K202" s="362">
        <f t="shared" si="9"/>
        <v>0</v>
      </c>
      <c r="L202" s="362">
        <f>(J202+K202-0)*'Fac Conv'!$C$187</f>
        <v>0</v>
      </c>
    </row>
    <row r="203" spans="2:12" ht="12.75" customHeight="1">
      <c r="B203" s="334"/>
      <c r="C203" s="352" t="s">
        <v>287</v>
      </c>
      <c r="D203" s="353">
        <f>'IP 6B1'!F120</f>
        <v>0</v>
      </c>
      <c r="E203" s="353" t="str">
        <f>'Fac Conv'!E114</f>
        <v>3.7</v>
      </c>
      <c r="F203" s="353" t="str">
        <f>'Fac Conv'!D114</f>
        <v>0.6</v>
      </c>
      <c r="G203" s="353">
        <f>'Fac Conv'!$C$136</f>
        <v>0</v>
      </c>
      <c r="H203" s="353">
        <f t="shared" si="10"/>
        <v>0</v>
      </c>
      <c r="I203" s="364">
        <f t="shared" si="11"/>
        <v>0</v>
      </c>
      <c r="J203" s="364">
        <f t="shared" si="8"/>
        <v>0</v>
      </c>
      <c r="K203" s="364">
        <f t="shared" si="9"/>
        <v>0</v>
      </c>
      <c r="L203" s="364">
        <f>(J203+K203-0)*'Fac Conv'!$C$187</f>
        <v>0</v>
      </c>
    </row>
    <row r="204" spans="2:12" ht="12.75" customHeight="1">
      <c r="B204" s="328" t="s">
        <v>250</v>
      </c>
      <c r="C204" s="333" t="s">
        <v>358</v>
      </c>
      <c r="D204" s="340">
        <f>'IP 6B1'!F121</f>
        <v>56600</v>
      </c>
      <c r="E204" s="340" t="str">
        <f>'Fac Conv'!E115</f>
        <v>2.5</v>
      </c>
      <c r="F204" s="340">
        <f>'Fac Conv'!D115</f>
        <v>13</v>
      </c>
      <c r="G204" s="340">
        <f>'Fac Conv'!$C$136</f>
        <v>0</v>
      </c>
      <c r="H204" s="340">
        <f t="shared" si="10"/>
        <v>1839500</v>
      </c>
      <c r="I204" s="358">
        <f t="shared" si="11"/>
        <v>0</v>
      </c>
      <c r="J204" s="358">
        <f t="shared" si="8"/>
        <v>0.08277750000000002</v>
      </c>
      <c r="K204" s="358">
        <f t="shared" si="9"/>
        <v>0</v>
      </c>
      <c r="L204" s="358">
        <f>(J204+K204-0)*'Fac Conv'!$C$187</f>
        <v>1.7383275000000005</v>
      </c>
    </row>
    <row r="205" spans="2:12" ht="12.75" customHeight="1">
      <c r="B205" s="323"/>
      <c r="C205" s="324" t="s">
        <v>359</v>
      </c>
      <c r="D205" s="341">
        <f>'IP 6B1'!F122</f>
        <v>393000</v>
      </c>
      <c r="E205" s="341" t="str">
        <f>'Fac Conv'!E116</f>
        <v>2.5</v>
      </c>
      <c r="F205" s="341">
        <f>'Fac Conv'!D116</f>
        <v>13</v>
      </c>
      <c r="G205" s="341">
        <f>'Fac Conv'!$C$136</f>
        <v>0</v>
      </c>
      <c r="H205" s="341">
        <f t="shared" si="10"/>
        <v>12772500</v>
      </c>
      <c r="I205" s="359">
        <f t="shared" si="11"/>
        <v>0</v>
      </c>
      <c r="J205" s="359">
        <f t="shared" si="8"/>
        <v>0.5747625000000001</v>
      </c>
      <c r="K205" s="359">
        <f t="shared" si="9"/>
        <v>0</v>
      </c>
      <c r="L205" s="359">
        <f>(J205+K205-0)*'Fac Conv'!$C$187</f>
        <v>12.0700125</v>
      </c>
    </row>
    <row r="206" spans="2:12" ht="12.75" customHeight="1">
      <c r="B206" s="323"/>
      <c r="C206" s="324" t="s">
        <v>360</v>
      </c>
      <c r="D206" s="341">
        <f>'IP 6B1'!F123</f>
        <v>28900</v>
      </c>
      <c r="E206" s="341" t="str">
        <f>'Fac Conv'!E117</f>
        <v>2.5</v>
      </c>
      <c r="F206" s="341">
        <f>'Fac Conv'!D117</f>
        <v>13</v>
      </c>
      <c r="G206" s="341">
        <f>'Fac Conv'!$C$136</f>
        <v>0</v>
      </c>
      <c r="H206" s="341">
        <f t="shared" si="10"/>
        <v>939250</v>
      </c>
      <c r="I206" s="359">
        <f t="shared" si="11"/>
        <v>0</v>
      </c>
      <c r="J206" s="359">
        <f t="shared" si="8"/>
        <v>0.042266250000000005</v>
      </c>
      <c r="K206" s="359">
        <f t="shared" si="9"/>
        <v>0</v>
      </c>
      <c r="L206" s="359">
        <f>(J206+K206-0)*'Fac Conv'!$C$187</f>
        <v>0.88759125</v>
      </c>
    </row>
    <row r="207" spans="2:12" ht="12.75" customHeight="1">
      <c r="B207" s="323"/>
      <c r="C207" s="324" t="s">
        <v>361</v>
      </c>
      <c r="D207" s="341">
        <f>'IP 6B1'!F124</f>
        <v>526500</v>
      </c>
      <c r="E207" s="341" t="str">
        <f>'Fac Conv'!E118</f>
        <v>2.5</v>
      </c>
      <c r="F207" s="341">
        <f>'Fac Conv'!D118</f>
        <v>13</v>
      </c>
      <c r="G207" s="341">
        <f>'Fac Conv'!$C$136</f>
        <v>0</v>
      </c>
      <c r="H207" s="341">
        <f t="shared" si="10"/>
        <v>17111250</v>
      </c>
      <c r="I207" s="359">
        <f t="shared" si="11"/>
        <v>0</v>
      </c>
      <c r="J207" s="359">
        <f t="shared" si="8"/>
        <v>0.7700062500000001</v>
      </c>
      <c r="K207" s="359">
        <f t="shared" si="9"/>
        <v>0</v>
      </c>
      <c r="L207" s="359">
        <f>(J207+K207-0)*'Fac Conv'!$C$187</f>
        <v>16.17013125</v>
      </c>
    </row>
    <row r="208" spans="2:12" ht="15">
      <c r="B208" s="339"/>
      <c r="C208" s="338" t="s">
        <v>362</v>
      </c>
      <c r="D208" s="344">
        <f>'IP 6B1'!F125</f>
        <v>102700</v>
      </c>
      <c r="E208" s="344" t="str">
        <f>'Fac Conv'!E119</f>
        <v>2.5</v>
      </c>
      <c r="F208" s="344">
        <f>'Fac Conv'!D119</f>
        <v>13</v>
      </c>
      <c r="G208" s="344">
        <f>'Fac Conv'!$C$136</f>
        <v>0</v>
      </c>
      <c r="H208" s="344">
        <f t="shared" si="10"/>
        <v>3337750</v>
      </c>
      <c r="I208" s="368">
        <f t="shared" si="11"/>
        <v>0</v>
      </c>
      <c r="J208" s="368">
        <f t="shared" si="8"/>
        <v>0.15019875000000002</v>
      </c>
      <c r="K208" s="368">
        <f t="shared" si="9"/>
        <v>0</v>
      </c>
      <c r="L208" s="368">
        <f>(J208+K208-0)*'Fac Conv'!$C$187</f>
        <v>3.1541737500000004</v>
      </c>
    </row>
    <row r="209" spans="2:12" ht="12.75" customHeight="1">
      <c r="B209" s="319"/>
      <c r="C209" s="319"/>
      <c r="D209" s="320"/>
      <c r="E209" s="320"/>
      <c r="F209" s="320"/>
      <c r="G209" s="321" t="s">
        <v>37</v>
      </c>
      <c r="H209" s="322">
        <f>SUM(H98:H208)</f>
        <v>871946369.3708984</v>
      </c>
      <c r="I209" s="624">
        <f>SUM(I98:I208)</f>
        <v>0</v>
      </c>
      <c r="J209" s="625">
        <f aca="true" t="shared" si="12" ref="J209:K209">SUM(J98:J208)</f>
        <v>39.237586621690426</v>
      </c>
      <c r="K209" s="624">
        <f t="shared" si="12"/>
        <v>0</v>
      </c>
      <c r="L209" s="625">
        <f>SUM(L98:L208)</f>
        <v>823.9893190554991</v>
      </c>
    </row>
    <row r="210" spans="2:12" ht="12.75" customHeight="1">
      <c r="B210" s="14" t="s">
        <v>402</v>
      </c>
      <c r="C210" s="14"/>
      <c r="D210" s="14"/>
      <c r="E210" s="14"/>
      <c r="F210" s="14"/>
      <c r="G210" s="14"/>
      <c r="H210" s="14"/>
      <c r="I210" s="14"/>
      <c r="J210" s="14"/>
      <c r="K210" s="857"/>
      <c r="L210" s="857"/>
    </row>
    <row r="211" spans="2:14" ht="41.45" customHeight="1">
      <c r="B211" s="829" t="s">
        <v>665</v>
      </c>
      <c r="C211" s="829"/>
      <c r="D211" s="829"/>
      <c r="E211" s="829"/>
      <c r="F211" s="829"/>
      <c r="G211" s="829"/>
      <c r="H211" s="829"/>
      <c r="I211" s="829"/>
      <c r="J211" s="634"/>
      <c r="K211" s="405"/>
      <c r="L211" s="405"/>
      <c r="M211" s="49"/>
      <c r="N211" s="50"/>
    </row>
  </sheetData>
  <mergeCells count="41">
    <mergeCell ref="B211:I211"/>
    <mergeCell ref="B13:I13"/>
    <mergeCell ref="B15:I15"/>
    <mergeCell ref="B16:B17"/>
    <mergeCell ref="B40:C40"/>
    <mergeCell ref="B19:C19"/>
    <mergeCell ref="B20:C20"/>
    <mergeCell ref="B21:C21"/>
    <mergeCell ref="C67:H67"/>
    <mergeCell ref="C84:H84"/>
    <mergeCell ref="C63:H63"/>
    <mergeCell ref="C75:H75"/>
    <mergeCell ref="C77:H77"/>
    <mergeCell ref="B6:I6"/>
    <mergeCell ref="B96:I96"/>
    <mergeCell ref="C8:E8"/>
    <mergeCell ref="C9:E9"/>
    <mergeCell ref="C10:E10"/>
    <mergeCell ref="B94:I94"/>
    <mergeCell ref="B46:C46"/>
    <mergeCell ref="B49:I49"/>
    <mergeCell ref="B65:I65"/>
    <mergeCell ref="C93:H93"/>
    <mergeCell ref="C92:H92"/>
    <mergeCell ref="C51:H51"/>
    <mergeCell ref="C59:H59"/>
    <mergeCell ref="B82:I82"/>
    <mergeCell ref="C85:C86"/>
    <mergeCell ref="C61:H61"/>
    <mergeCell ref="K77:L77"/>
    <mergeCell ref="K61:L61"/>
    <mergeCell ref="K210:L210"/>
    <mergeCell ref="K51:L51"/>
    <mergeCell ref="K63:L63"/>
    <mergeCell ref="K83:L83"/>
    <mergeCell ref="K84:L84"/>
    <mergeCell ref="K85:L85"/>
    <mergeCell ref="K90:L90"/>
    <mergeCell ref="K93:L93"/>
    <mergeCell ref="J96:L96"/>
    <mergeCell ref="K66:L66"/>
  </mergeCells>
  <hyperlinks>
    <hyperlink ref="D52" r:id="rId1" display="../../../../../../../DavidA2G/BIBLIOGRAFÍA/IPCC%201996%20-%20Sector%20Desechos%20-%202.pdf"/>
    <hyperlink ref="E52" r:id="rId2" display="../../../../../../../DavidA2G/BIBLIOGRAFÍA/IPCC%201996%20-%20Sector%20Desechos%20-%202.pdf"/>
    <hyperlink ref="G52" r:id="rId3" display="../../../../../../../DavidA2G/BIBLIOGRAFÍA/Buenas%20Prácticas%202000%20-%20Sector%20Desechos.pdf"/>
    <hyperlink ref="D68" r:id="rId4" display="../../../../../../../DavidA2G/BIBLIOGRAFÍA/IPCC%201996%20-%20Sector%20Desechos%20-%202.pdf"/>
    <hyperlink ref="E68" r:id="rId5" display="../../../../../../../DavidA2G/BIBLIOGRAFÍA/IPCC%201996%20-%20Sector%20Desechos%20-%202.pdf"/>
    <hyperlink ref="G68" r:id="rId6" display="../../../../../../../DavidA2G/BIBLIOGRAFÍA/Buenas%20Prácticas%202000%20-%20Sector%20Desechos.pdf"/>
    <hyperlink ref="D16" r:id="rId7" display="../../../../../../../DavidA2G/RESPALDOS/Datos%20de%20Producción%20Industrial%20Año%202010.xlsx"/>
    <hyperlink ref="E16" r:id="rId8" display="..\..\..\..\..\..\..\DavidA2G\AppData\Determinación%20de%20aporte%20de%20DQO%20en%20efluentes%20industriales.xlsx"/>
    <hyperlink ref="F16" r:id="rId9" display="..\..\..\..\..\..\..\DavidA2G\BIBLIOGRAFÍA\Buenas%20Prácticas%202000%20-%20Sector%20Desechos.pdf"/>
  </hyperlinks>
  <printOptions/>
  <pageMargins left="0.7" right="0.7" top="0.75" bottom="0.75" header="0.3" footer="0.3"/>
  <pageSetup horizontalDpi="600" verticalDpi="600" orientation="portrait" paperSize="9" r:id="rId11"/>
  <ignoredErrors>
    <ignoredError sqref="E22:F23" numberStoredAsText="1"/>
    <ignoredError sqref="F89:I90" evalError="1"/>
  </ignoredErrors>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000396251678"/>
  </sheetPr>
  <dimension ref="D7:P38"/>
  <sheetViews>
    <sheetView workbookViewId="0" topLeftCell="A19">
      <selection activeCell="R31" sqref="R31"/>
    </sheetView>
  </sheetViews>
  <sheetFormatPr defaultColWidth="11.421875" defaultRowHeight="15"/>
  <cols>
    <col min="4" max="6" width="7.57421875" style="0" customWidth="1"/>
    <col min="7" max="7" width="33.57421875" style="0" customWidth="1"/>
    <col min="8" max="8" width="12.00390625" style="0" bestFit="1" customWidth="1"/>
    <col min="9" max="11" width="13.28125" style="0" bestFit="1" customWidth="1"/>
  </cols>
  <sheetData>
    <row r="7" spans="8:12" ht="15">
      <c r="H7" s="498">
        <v>2000</v>
      </c>
      <c r="I7" s="498">
        <v>2005</v>
      </c>
      <c r="J7" s="498">
        <v>2010</v>
      </c>
      <c r="K7" s="498">
        <v>2012</v>
      </c>
      <c r="L7" s="498">
        <v>2014</v>
      </c>
    </row>
    <row r="8" spans="4:12" ht="57">
      <c r="D8" s="780" t="s">
        <v>245</v>
      </c>
      <c r="E8" s="780"/>
      <c r="F8" s="780"/>
      <c r="G8" s="151" t="s">
        <v>226</v>
      </c>
      <c r="H8" s="498" t="s">
        <v>768</v>
      </c>
      <c r="I8" s="498" t="s">
        <v>768</v>
      </c>
      <c r="J8" s="498" t="s">
        <v>768</v>
      </c>
      <c r="K8" s="498" t="s">
        <v>768</v>
      </c>
      <c r="L8" s="498" t="s">
        <v>768</v>
      </c>
    </row>
    <row r="9" spans="4:12" ht="15">
      <c r="D9" s="146">
        <v>6</v>
      </c>
      <c r="E9" s="147"/>
      <c r="F9" s="147"/>
      <c r="G9" s="149" t="s">
        <v>100</v>
      </c>
      <c r="H9" s="502"/>
      <c r="I9" s="502"/>
      <c r="J9" s="502"/>
      <c r="K9" s="502"/>
      <c r="L9" s="502"/>
    </row>
    <row r="10" spans="4:12" ht="15.75" thickBot="1">
      <c r="D10" s="142"/>
      <c r="E10" s="143" t="s">
        <v>97</v>
      </c>
      <c r="F10" s="143"/>
      <c r="G10" s="145" t="s">
        <v>62</v>
      </c>
      <c r="H10" s="503"/>
      <c r="I10" s="503"/>
      <c r="J10" s="503"/>
      <c r="K10" s="503"/>
      <c r="L10" s="503"/>
    </row>
    <row r="11" spans="4:12" ht="16.5" thickBot="1" thickTop="1">
      <c r="D11" s="121"/>
      <c r="E11" s="122"/>
      <c r="F11" s="122" t="s">
        <v>84</v>
      </c>
      <c r="G11" s="420" t="s">
        <v>106</v>
      </c>
      <c r="H11" s="504">
        <v>333.85068874643065</v>
      </c>
      <c r="I11" s="504">
        <v>305.0356251457273</v>
      </c>
      <c r="J11" s="504">
        <v>373.543341866316</v>
      </c>
      <c r="K11" s="504">
        <v>773.0161384144027</v>
      </c>
      <c r="L11" s="504">
        <f>'FE y GEI 2014'!I90</f>
        <v>823.9893190554994</v>
      </c>
    </row>
    <row r="12" ht="15.75" thickTop="1"/>
    <row r="13" ht="15">
      <c r="G13" s="622" t="s">
        <v>659</v>
      </c>
    </row>
    <row r="14" spans="7:8" ht="15">
      <c r="G14" s="124" t="s">
        <v>656</v>
      </c>
      <c r="H14" s="124">
        <f>L11/H11*100-100</f>
        <v>146.8137244675099</v>
      </c>
    </row>
    <row r="15" spans="7:8" ht="15">
      <c r="G15" s="124" t="s">
        <v>657</v>
      </c>
      <c r="H15" s="124">
        <f>L11/K11*100-100</f>
        <v>6.594064225573874</v>
      </c>
    </row>
    <row r="16" ht="15">
      <c r="G16" s="633"/>
    </row>
    <row r="17" spans="8:12" ht="15">
      <c r="H17" s="614">
        <v>2000</v>
      </c>
      <c r="I17" s="614">
        <v>2005</v>
      </c>
      <c r="J17" s="614">
        <v>2010</v>
      </c>
      <c r="K17" s="614">
        <v>2012</v>
      </c>
      <c r="L17" s="614">
        <v>2014</v>
      </c>
    </row>
    <row r="18" spans="4:12" ht="42.75">
      <c r="D18" s="780" t="s">
        <v>245</v>
      </c>
      <c r="E18" s="780"/>
      <c r="F18" s="780"/>
      <c r="G18" s="151" t="s">
        <v>226</v>
      </c>
      <c r="H18" s="614" t="s">
        <v>658</v>
      </c>
      <c r="I18" s="614" t="s">
        <v>658</v>
      </c>
      <c r="J18" s="614" t="s">
        <v>658</v>
      </c>
      <c r="K18" s="614" t="s">
        <v>658</v>
      </c>
      <c r="L18" s="614" t="s">
        <v>658</v>
      </c>
    </row>
    <row r="19" spans="4:12" ht="15">
      <c r="D19" s="146">
        <v>6</v>
      </c>
      <c r="E19" s="147"/>
      <c r="F19" s="147"/>
      <c r="G19" s="149" t="s">
        <v>100</v>
      </c>
      <c r="H19" s="502"/>
      <c r="I19" s="502"/>
      <c r="J19" s="502"/>
      <c r="K19" s="502"/>
      <c r="L19" s="502"/>
    </row>
    <row r="20" spans="4:12" ht="15.75" thickBot="1">
      <c r="D20" s="142"/>
      <c r="E20" s="143" t="s">
        <v>97</v>
      </c>
      <c r="F20" s="143"/>
      <c r="G20" s="145" t="s">
        <v>62</v>
      </c>
      <c r="H20" s="503"/>
      <c r="I20" s="503"/>
      <c r="J20" s="503"/>
      <c r="K20" s="503"/>
      <c r="L20" s="503"/>
    </row>
    <row r="21" spans="4:12" ht="16.5" thickBot="1" thickTop="1">
      <c r="D21" s="121"/>
      <c r="E21" s="122"/>
      <c r="F21" s="122" t="s">
        <v>84</v>
      </c>
      <c r="G21" s="420" t="s">
        <v>106</v>
      </c>
      <c r="H21" s="504">
        <v>15.897651845068125</v>
      </c>
      <c r="I21" s="504">
        <v>14.525505959320347</v>
      </c>
      <c r="J21" s="504">
        <v>17.787778184110262</v>
      </c>
      <c r="K21" s="504">
        <v>36.810292305447746</v>
      </c>
      <c r="L21" s="504">
        <f>'FE y GEI 2014'!H90</f>
        <v>39.23758662169045</v>
      </c>
    </row>
    <row r="22" ht="15.75" thickTop="1"/>
    <row r="25" s="621" customFormat="1" ht="15"/>
    <row r="27" spans="4:16" ht="37.5">
      <c r="D27" s="499"/>
      <c r="E27" s="499"/>
      <c r="F27" s="499"/>
      <c r="G27" s="499"/>
      <c r="H27" s="871" t="s">
        <v>769</v>
      </c>
      <c r="I27" s="872"/>
      <c r="J27" s="871" t="s">
        <v>770</v>
      </c>
      <c r="K27" s="872"/>
      <c r="L27" s="871" t="s">
        <v>771</v>
      </c>
      <c r="M27" s="872"/>
      <c r="N27" s="871" t="s">
        <v>772</v>
      </c>
      <c r="O27" s="872"/>
      <c r="P27" s="505" t="s">
        <v>773</v>
      </c>
    </row>
    <row r="28" spans="4:16" ht="15">
      <c r="D28" s="873" t="s">
        <v>476</v>
      </c>
      <c r="E28" s="873"/>
      <c r="F28" s="873"/>
      <c r="G28" s="506" t="s">
        <v>477</v>
      </c>
      <c r="H28" s="505" t="s">
        <v>478</v>
      </c>
      <c r="I28" s="505" t="s">
        <v>479</v>
      </c>
      <c r="J28" s="505" t="s">
        <v>478</v>
      </c>
      <c r="K28" s="505" t="s">
        <v>479</v>
      </c>
      <c r="L28" s="505" t="s">
        <v>478</v>
      </c>
      <c r="M28" s="505" t="s">
        <v>479</v>
      </c>
      <c r="N28" s="505" t="s">
        <v>478</v>
      </c>
      <c r="O28" s="505" t="s">
        <v>479</v>
      </c>
      <c r="P28" s="505" t="s">
        <v>478</v>
      </c>
    </row>
    <row r="29" spans="4:16" ht="15">
      <c r="D29" s="507">
        <v>6</v>
      </c>
      <c r="E29" s="507"/>
      <c r="F29" s="507"/>
      <c r="G29" s="508" t="s">
        <v>100</v>
      </c>
      <c r="H29" s="509"/>
      <c r="I29" s="509"/>
      <c r="J29" s="509"/>
      <c r="K29" s="509"/>
      <c r="L29" s="509"/>
      <c r="M29" s="509"/>
      <c r="N29" s="509"/>
      <c r="O29" s="509"/>
      <c r="P29" s="509"/>
    </row>
    <row r="30" spans="4:16" ht="15">
      <c r="D30" s="510"/>
      <c r="E30" s="510" t="s">
        <v>60</v>
      </c>
      <c r="F30" s="510"/>
      <c r="G30" s="511" t="s">
        <v>793</v>
      </c>
      <c r="H30" s="512"/>
      <c r="I30" s="512"/>
      <c r="J30" s="512"/>
      <c r="K30" s="512"/>
      <c r="L30" s="512"/>
      <c r="M30" s="512"/>
      <c r="N30" s="512"/>
      <c r="O30" s="512"/>
      <c r="P30" s="512"/>
    </row>
    <row r="31" spans="4:16" ht="15">
      <c r="D31" s="500"/>
      <c r="E31" s="500"/>
      <c r="F31" s="500" t="s">
        <v>108</v>
      </c>
      <c r="G31" s="501" t="s">
        <v>791</v>
      </c>
      <c r="H31" s="513"/>
      <c r="I31" s="513"/>
      <c r="J31" s="513"/>
      <c r="K31" s="513"/>
      <c r="L31" s="513"/>
      <c r="M31" s="513"/>
      <c r="N31" s="513"/>
      <c r="O31" s="513"/>
      <c r="P31" s="513"/>
    </row>
    <row r="32" spans="4:16" ht="24">
      <c r="D32" s="918"/>
      <c r="E32" s="918"/>
      <c r="F32" s="500" t="s">
        <v>794</v>
      </c>
      <c r="G32" s="919" t="s">
        <v>779</v>
      </c>
      <c r="H32" s="920"/>
      <c r="I32" s="920"/>
      <c r="J32" s="920"/>
      <c r="K32" s="920"/>
      <c r="L32" s="920"/>
      <c r="M32" s="920"/>
      <c r="N32" s="920"/>
      <c r="O32" s="920"/>
      <c r="P32" s="920"/>
    </row>
    <row r="33" spans="4:16" ht="15">
      <c r="D33" s="918"/>
      <c r="E33" s="918"/>
      <c r="F33" s="500" t="s">
        <v>795</v>
      </c>
      <c r="G33" s="919" t="s">
        <v>633</v>
      </c>
      <c r="H33" s="920"/>
      <c r="I33" s="920"/>
      <c r="J33" s="920"/>
      <c r="K33" s="920"/>
      <c r="L33" s="920"/>
      <c r="M33" s="920"/>
      <c r="N33" s="920"/>
      <c r="O33" s="920"/>
      <c r="P33" s="920"/>
    </row>
    <row r="34" spans="4:16" ht="15.75" thickBot="1">
      <c r="D34" s="516"/>
      <c r="E34" s="516" t="s">
        <v>97</v>
      </c>
      <c r="F34" s="516"/>
      <c r="G34" s="517" t="s">
        <v>62</v>
      </c>
      <c r="H34" s="518"/>
      <c r="I34" s="516"/>
      <c r="J34" s="518"/>
      <c r="K34" s="516"/>
      <c r="L34" s="518"/>
      <c r="M34" s="516"/>
      <c r="N34" s="518"/>
      <c r="O34" s="516"/>
      <c r="P34" s="518"/>
    </row>
    <row r="35" spans="4:16" ht="16.5" thickBot="1" thickTop="1">
      <c r="D35" s="523"/>
      <c r="E35" s="524"/>
      <c r="F35" s="524" t="s">
        <v>84</v>
      </c>
      <c r="G35" s="525" t="s">
        <v>106</v>
      </c>
      <c r="H35" s="526">
        <v>333.85068874643065</v>
      </c>
      <c r="I35" s="527">
        <v>213.94</v>
      </c>
      <c r="J35" s="526">
        <v>305.0356251457273</v>
      </c>
      <c r="K35" s="527">
        <v>267.09</v>
      </c>
      <c r="L35" s="526">
        <v>373.54334186631553</v>
      </c>
      <c r="M35" s="527">
        <v>308.43</v>
      </c>
      <c r="N35" s="526">
        <v>773.0161384144027</v>
      </c>
      <c r="O35" s="527">
        <v>335.16</v>
      </c>
      <c r="P35" s="528">
        <f>L11</f>
        <v>823.9893190554994</v>
      </c>
    </row>
    <row r="36" spans="4:16" ht="24.75" thickTop="1">
      <c r="D36" s="519"/>
      <c r="E36" s="519"/>
      <c r="F36" s="519" t="s">
        <v>109</v>
      </c>
      <c r="G36" s="520" t="s">
        <v>780</v>
      </c>
      <c r="H36" s="521"/>
      <c r="I36" s="522"/>
      <c r="J36" s="521"/>
      <c r="K36" s="522"/>
      <c r="L36" s="521"/>
      <c r="M36" s="522"/>
      <c r="N36" s="521"/>
      <c r="O36" s="522"/>
      <c r="P36" s="521"/>
    </row>
    <row r="37" spans="4:16" ht="15">
      <c r="D37" s="500"/>
      <c r="E37" s="519" t="s">
        <v>796</v>
      </c>
      <c r="F37" s="500"/>
      <c r="G37" s="501" t="s">
        <v>798</v>
      </c>
      <c r="H37" s="514"/>
      <c r="I37" s="515"/>
      <c r="J37" s="514"/>
      <c r="K37" s="515"/>
      <c r="L37" s="514"/>
      <c r="M37" s="515"/>
      <c r="N37" s="514"/>
      <c r="O37" s="515"/>
      <c r="P37" s="514"/>
    </row>
    <row r="38" spans="4:16" ht="15">
      <c r="D38" s="500"/>
      <c r="E38" s="519" t="s">
        <v>797</v>
      </c>
      <c r="F38" s="500"/>
      <c r="G38" s="501" t="s">
        <v>633</v>
      </c>
      <c r="H38" s="514"/>
      <c r="I38" s="515"/>
      <c r="J38" s="514"/>
      <c r="K38" s="515"/>
      <c r="L38" s="514"/>
      <c r="M38" s="515"/>
      <c r="N38" s="514"/>
      <c r="O38" s="515"/>
      <c r="P38" s="514"/>
    </row>
  </sheetData>
  <mergeCells count="7">
    <mergeCell ref="N27:O27"/>
    <mergeCell ref="D28:F28"/>
    <mergeCell ref="D8:F8"/>
    <mergeCell ref="H27:I27"/>
    <mergeCell ref="J27:K27"/>
    <mergeCell ref="L27:M27"/>
    <mergeCell ref="D18:F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 Cordova</dc:creator>
  <cp:keywords/>
  <dc:description/>
  <cp:lastModifiedBy>Paloma Oviedo</cp:lastModifiedBy>
  <cp:lastPrinted>2016-11-10T01:25:00Z</cp:lastPrinted>
  <dcterms:created xsi:type="dcterms:W3CDTF">2015-03-20T14:34:16Z</dcterms:created>
  <dcterms:modified xsi:type="dcterms:W3CDTF">2017-01-31T18:43:15Z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d_2a" linkTarget="prop_qd_2a">
    <vt:lpwstr>#¡REF!</vt:lpwstr>
  </property>
  <property fmtid="{D5CDD505-2E9C-101B-9397-08002B2CF9AE}" pid="3" name="qdr_2a" linkTarget="prop_qdr_2a">
    <vt:lpwstr>#¡REF!</vt:lpwstr>
  </property>
</Properties>
</file>